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5\เดือนสิงหาคม 65\"/>
    </mc:Choice>
  </mc:AlternateContent>
  <xr:revisionPtr revIDLastSave="0" documentId="8_{E8E45660-E30C-403C-83E8-777AE54DB319}" xr6:coauthVersionLast="47" xr6:coauthVersionMax="47" xr10:uidLastSave="{00000000-0000-0000-0000-000000000000}"/>
  <bookViews>
    <workbookView xWindow="-120" yWindow="-120" windowWidth="29040" windowHeight="15840" tabRatio="819" xr2:uid="{1396162D-19BA-40F5-A5B0-0335F6D27DC9}"/>
  </bookViews>
  <sheets>
    <sheet name="แผน-ผล ก.ค.2565" sheetId="2" r:id="rId1"/>
    <sheet name="โคกสูง" sheetId="20" r:id="rId2"/>
    <sheet name="วังสมบูรณ์" sheetId="19" r:id="rId3"/>
    <sheet name="เขาฉกรรจ์" sheetId="18" r:id="rId4"/>
    <sheet name="อรัญประเทศ" sheetId="17" r:id="rId5"/>
    <sheet name="วัฒนานคร" sheetId="16" r:id="rId6"/>
    <sheet name="วังน้ำเย็น" sheetId="15" r:id="rId7"/>
    <sheet name="ตาพระยา" sheetId="14" r:id="rId8"/>
    <sheet name="คลองหาด" sheetId="13" r:id="rId9"/>
    <sheet name="รพร.สระแก้ว" sheetId="12" r:id="rId10"/>
  </sheets>
  <externalReferences>
    <externalReference r:id="rId11"/>
    <externalReference r:id="rId12"/>
    <externalReference r:id="rId13"/>
  </externalReferences>
  <definedNames>
    <definedName name="DATA" localSheetId="3">[1]DATA2558!#REF!</definedName>
    <definedName name="DATA" localSheetId="8">[1]DATA2558!#REF!</definedName>
    <definedName name="DATA" localSheetId="1">[1]DATA2558!#REF!</definedName>
    <definedName name="DATA" localSheetId="7">[1]DATA2558!#REF!</definedName>
    <definedName name="DATA" localSheetId="0">[1]DATA2558!#REF!</definedName>
    <definedName name="DATA" localSheetId="9">[1]DATA2558!#REF!</definedName>
    <definedName name="DATA" localSheetId="6">[1]DATA2558!#REF!</definedName>
    <definedName name="DATA" localSheetId="2">[1]DATA2558!#REF!</definedName>
    <definedName name="DATA" localSheetId="5">[1]DATA2558!#REF!</definedName>
    <definedName name="DATA" localSheetId="4">[1]DATA2558!#REF!</definedName>
    <definedName name="DATA">[1]DATA2558!#REF!</definedName>
    <definedName name="Data222" localSheetId="3">#REF!</definedName>
    <definedName name="Data222" localSheetId="8">#REF!</definedName>
    <definedName name="Data222" localSheetId="1">#REF!</definedName>
    <definedName name="Data222" localSheetId="7">#REF!</definedName>
    <definedName name="Data222" localSheetId="0">#REF!</definedName>
    <definedName name="Data222" localSheetId="9">#REF!</definedName>
    <definedName name="Data222" localSheetId="6">#REF!</definedName>
    <definedName name="Data222" localSheetId="2">#REF!</definedName>
    <definedName name="Data222" localSheetId="5">#REF!</definedName>
    <definedName name="Data222" localSheetId="4">#REF!</definedName>
    <definedName name="Data222">#REF!</definedName>
    <definedName name="data2222" localSheetId="3">#REF!</definedName>
    <definedName name="data2222" localSheetId="8">#REF!</definedName>
    <definedName name="data2222" localSheetId="1">#REF!</definedName>
    <definedName name="data2222" localSheetId="7">#REF!</definedName>
    <definedName name="data2222" localSheetId="0">#REF!</definedName>
    <definedName name="data2222" localSheetId="9">#REF!</definedName>
    <definedName name="data2222" localSheetId="6">#REF!</definedName>
    <definedName name="data2222" localSheetId="2">#REF!</definedName>
    <definedName name="data2222" localSheetId="5">#REF!</definedName>
    <definedName name="data2222" localSheetId="4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_xlnm.Print_Titles" localSheetId="3">เขาฉกรรจ์!$A:$B</definedName>
    <definedName name="_xlnm.Print_Titles" localSheetId="8">คลองหาด!$A:$B</definedName>
    <definedName name="_xlnm.Print_Titles" localSheetId="1">โคกสูง!$A:$B</definedName>
    <definedName name="_xlnm.Print_Titles" localSheetId="7">ตาพระยา!$A:$B</definedName>
    <definedName name="_xlnm.Print_Titles" localSheetId="0">'แผน-ผล ก.ค.2565'!$A:$B</definedName>
    <definedName name="_xlnm.Print_Titles" localSheetId="9">รพร.สระแก้ว!$A:$B</definedName>
    <definedName name="_xlnm.Print_Titles" localSheetId="6">วังน้ำเย็น!$A:$B</definedName>
    <definedName name="_xlnm.Print_Titles" localSheetId="2">วังสมบูรณ์!$A:$B</definedName>
    <definedName name="_xlnm.Print_Titles" localSheetId="5">วัฒนานคร!$A:$B</definedName>
    <definedName name="_xlnm.Print_Titles" localSheetId="4">อรัญประเทศ!$A:$B</definedName>
    <definedName name="Query2" localSheetId="3">#REF!</definedName>
    <definedName name="Query2" localSheetId="8">#REF!</definedName>
    <definedName name="Query2" localSheetId="1">#REF!</definedName>
    <definedName name="Query2" localSheetId="7">#REF!</definedName>
    <definedName name="Query2" localSheetId="0">#REF!</definedName>
    <definedName name="Query2" localSheetId="9">#REF!</definedName>
    <definedName name="Query2" localSheetId="6">#REF!</definedName>
    <definedName name="Query2" localSheetId="2">#REF!</definedName>
    <definedName name="Query2" localSheetId="5">#REF!</definedName>
    <definedName name="Query2" localSheetId="4">#REF!</definedName>
    <definedName name="Query2">#REF!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3" l="1"/>
  <c r="D50" i="12"/>
  <c r="F51" i="12"/>
  <c r="F50" i="12"/>
  <c r="AB33" i="2" l="1"/>
  <c r="AC33" i="2" s="1"/>
  <c r="AA33" i="2"/>
  <c r="Y33" i="2"/>
  <c r="X33" i="2"/>
  <c r="V33" i="2"/>
  <c r="W33" i="2" s="1"/>
  <c r="U33" i="2"/>
  <c r="S33" i="2"/>
  <c r="T33" i="2" s="1"/>
  <c r="R33" i="2"/>
  <c r="P33" i="2"/>
  <c r="O33" i="2"/>
  <c r="M33" i="2"/>
  <c r="N33" i="2" s="1"/>
  <c r="L33" i="2"/>
  <c r="J33" i="2"/>
  <c r="G33" i="2"/>
  <c r="F33" i="2"/>
  <c r="H33" i="2" s="1"/>
  <c r="D33" i="2"/>
  <c r="C33" i="2"/>
  <c r="AE32" i="2"/>
  <c r="AC32" i="2"/>
  <c r="Z32" i="2"/>
  <c r="W32" i="2"/>
  <c r="T32" i="2"/>
  <c r="Q32" i="2"/>
  <c r="N32" i="2"/>
  <c r="I32" i="2"/>
  <c r="K32" i="2" s="1"/>
  <c r="H32" i="2"/>
  <c r="E32" i="2"/>
  <c r="AE31" i="2"/>
  <c r="AD31" i="2"/>
  <c r="AC31" i="2"/>
  <c r="Z31" i="2"/>
  <c r="W31" i="2"/>
  <c r="T31" i="2"/>
  <c r="Q31" i="2"/>
  <c r="N31" i="2"/>
  <c r="K31" i="2"/>
  <c r="H31" i="2"/>
  <c r="E31" i="2"/>
  <c r="AE30" i="2"/>
  <c r="AD30" i="2"/>
  <c r="AC30" i="2"/>
  <c r="Z30" i="2"/>
  <c r="W30" i="2"/>
  <c r="T30" i="2"/>
  <c r="Q30" i="2"/>
  <c r="N30" i="2"/>
  <c r="K30" i="2"/>
  <c r="H30" i="2"/>
  <c r="E30" i="2"/>
  <c r="AE29" i="2"/>
  <c r="AF29" i="2" s="1"/>
  <c r="AD29" i="2"/>
  <c r="AC29" i="2"/>
  <c r="Z29" i="2"/>
  <c r="W29" i="2"/>
  <c r="T29" i="2"/>
  <c r="Q29" i="2"/>
  <c r="N29" i="2"/>
  <c r="K29" i="2"/>
  <c r="H29" i="2"/>
  <c r="E29" i="2"/>
  <c r="AE28" i="2"/>
  <c r="AF28" i="2" s="1"/>
  <c r="AD28" i="2"/>
  <c r="AC28" i="2"/>
  <c r="Z28" i="2"/>
  <c r="W28" i="2"/>
  <c r="T28" i="2"/>
  <c r="Q28" i="2"/>
  <c r="N28" i="2"/>
  <c r="K28" i="2"/>
  <c r="H28" i="2"/>
  <c r="E28" i="2"/>
  <c r="AE27" i="2"/>
  <c r="AD27" i="2"/>
  <c r="AC27" i="2"/>
  <c r="Z27" i="2"/>
  <c r="W27" i="2"/>
  <c r="T27" i="2"/>
  <c r="Q27" i="2"/>
  <c r="N27" i="2"/>
  <c r="K27" i="2"/>
  <c r="H27" i="2"/>
  <c r="E27" i="2"/>
  <c r="AE26" i="2"/>
  <c r="AD26" i="2"/>
  <c r="AC26" i="2"/>
  <c r="Z26" i="2"/>
  <c r="W26" i="2"/>
  <c r="T26" i="2"/>
  <c r="Q26" i="2"/>
  <c r="N26" i="2"/>
  <c r="K26" i="2"/>
  <c r="H26" i="2"/>
  <c r="E26" i="2"/>
  <c r="AE25" i="2"/>
  <c r="AF25" i="2" s="1"/>
  <c r="AD25" i="2"/>
  <c r="AC25" i="2"/>
  <c r="Z25" i="2"/>
  <c r="W25" i="2"/>
  <c r="T25" i="2"/>
  <c r="Q25" i="2"/>
  <c r="N25" i="2"/>
  <c r="K25" i="2"/>
  <c r="H25" i="2"/>
  <c r="E25" i="2"/>
  <c r="AE24" i="2"/>
  <c r="AF24" i="2" s="1"/>
  <c r="AD24" i="2"/>
  <c r="AC24" i="2"/>
  <c r="Z24" i="2"/>
  <c r="W24" i="2"/>
  <c r="T24" i="2"/>
  <c r="Q24" i="2"/>
  <c r="N24" i="2"/>
  <c r="K24" i="2"/>
  <c r="H24" i="2"/>
  <c r="E24" i="2"/>
  <c r="AE23" i="2"/>
  <c r="AD23" i="2"/>
  <c r="AC23" i="2"/>
  <c r="Z23" i="2"/>
  <c r="T23" i="2"/>
  <c r="Q23" i="2"/>
  <c r="N23" i="2"/>
  <c r="K23" i="2"/>
  <c r="H23" i="2"/>
  <c r="E23" i="2"/>
  <c r="AE22" i="2"/>
  <c r="AF22" i="2" s="1"/>
  <c r="AD22" i="2"/>
  <c r="AC22" i="2"/>
  <c r="Z22" i="2"/>
  <c r="W22" i="2"/>
  <c r="T22" i="2"/>
  <c r="Q22" i="2"/>
  <c r="N22" i="2"/>
  <c r="K22" i="2"/>
  <c r="H22" i="2"/>
  <c r="E22" i="2"/>
  <c r="AE21" i="2"/>
  <c r="AF21" i="2" s="1"/>
  <c r="AD21" i="2"/>
  <c r="AC21" i="2"/>
  <c r="Z21" i="2"/>
  <c r="W21" i="2"/>
  <c r="T21" i="2"/>
  <c r="Q21" i="2"/>
  <c r="N21" i="2"/>
  <c r="K21" i="2"/>
  <c r="H21" i="2"/>
  <c r="E21" i="2"/>
  <c r="AE20" i="2"/>
  <c r="AD20" i="2"/>
  <c r="AC20" i="2"/>
  <c r="Z20" i="2"/>
  <c r="W20" i="2"/>
  <c r="T20" i="2"/>
  <c r="Q20" i="2"/>
  <c r="N20" i="2"/>
  <c r="K20" i="2"/>
  <c r="H20" i="2"/>
  <c r="E20" i="2"/>
  <c r="AE19" i="2"/>
  <c r="AD19" i="2"/>
  <c r="AC19" i="2"/>
  <c r="Z19" i="2"/>
  <c r="W19" i="2"/>
  <c r="T19" i="2"/>
  <c r="Q19" i="2"/>
  <c r="N19" i="2"/>
  <c r="K19" i="2"/>
  <c r="H19" i="2"/>
  <c r="E19" i="2"/>
  <c r="AB18" i="2"/>
  <c r="AB34" i="2" s="1"/>
  <c r="AA18" i="2"/>
  <c r="Y18" i="2"/>
  <c r="Y34" i="2" s="1"/>
  <c r="X18" i="2"/>
  <c r="X34" i="2" s="1"/>
  <c r="V18" i="2"/>
  <c r="U18" i="2"/>
  <c r="U34" i="2" s="1"/>
  <c r="S18" i="2"/>
  <c r="T18" i="2" s="1"/>
  <c r="R18" i="2"/>
  <c r="R34" i="2" s="1"/>
  <c r="P18" i="2"/>
  <c r="P34" i="2" s="1"/>
  <c r="O18" i="2"/>
  <c r="Q18" i="2" s="1"/>
  <c r="N18" i="2"/>
  <c r="M18" i="2"/>
  <c r="M34" i="2" s="1"/>
  <c r="N34" i="2" s="1"/>
  <c r="L18" i="2"/>
  <c r="L34" i="2" s="1"/>
  <c r="J18" i="2"/>
  <c r="I18" i="2"/>
  <c r="G18" i="2"/>
  <c r="F18" i="2"/>
  <c r="D18" i="2"/>
  <c r="D34" i="2" s="1"/>
  <c r="C18" i="2"/>
  <c r="E18" i="2" s="1"/>
  <c r="AE17" i="2"/>
  <c r="AF17" i="2" s="1"/>
  <c r="AD17" i="2"/>
  <c r="AC17" i="2"/>
  <c r="Z17" i="2"/>
  <c r="W17" i="2"/>
  <c r="T17" i="2"/>
  <c r="Q17" i="2"/>
  <c r="N17" i="2"/>
  <c r="K17" i="2"/>
  <c r="H17" i="2"/>
  <c r="E17" i="2"/>
  <c r="AF16" i="2"/>
  <c r="AE16" i="2"/>
  <c r="AD16" i="2"/>
  <c r="AC16" i="2"/>
  <c r="Z16" i="2"/>
  <c r="W16" i="2"/>
  <c r="T16" i="2"/>
  <c r="Q16" i="2"/>
  <c r="N16" i="2"/>
  <c r="K16" i="2"/>
  <c r="H16" i="2"/>
  <c r="E16" i="2"/>
  <c r="AF15" i="2"/>
  <c r="AE15" i="2"/>
  <c r="AD15" i="2"/>
  <c r="AC15" i="2"/>
  <c r="Z15" i="2"/>
  <c r="W15" i="2"/>
  <c r="T15" i="2"/>
  <c r="Q15" i="2"/>
  <c r="N15" i="2"/>
  <c r="K15" i="2"/>
  <c r="H15" i="2"/>
  <c r="E15" i="2"/>
  <c r="AF14" i="2"/>
  <c r="AE14" i="2"/>
  <c r="AD14" i="2"/>
  <c r="AC14" i="2"/>
  <c r="Z14" i="2"/>
  <c r="W14" i="2"/>
  <c r="T14" i="2"/>
  <c r="Q14" i="2"/>
  <c r="N14" i="2"/>
  <c r="K14" i="2"/>
  <c r="H14" i="2"/>
  <c r="E14" i="2"/>
  <c r="AF13" i="2"/>
  <c r="AE13" i="2"/>
  <c r="AD13" i="2"/>
  <c r="AC13" i="2"/>
  <c r="Z13" i="2"/>
  <c r="W13" i="2"/>
  <c r="T13" i="2"/>
  <c r="Q13" i="2"/>
  <c r="N13" i="2"/>
  <c r="K13" i="2"/>
  <c r="H13" i="2"/>
  <c r="E13" i="2"/>
  <c r="AF12" i="2"/>
  <c r="AE12" i="2"/>
  <c r="AD12" i="2"/>
  <c r="AC12" i="2"/>
  <c r="Z12" i="2"/>
  <c r="W12" i="2"/>
  <c r="T12" i="2"/>
  <c r="Q12" i="2"/>
  <c r="N12" i="2"/>
  <c r="K12" i="2"/>
  <c r="H12" i="2"/>
  <c r="E12" i="2"/>
  <c r="AF11" i="2"/>
  <c r="AE11" i="2"/>
  <c r="AD11" i="2"/>
  <c r="AC11" i="2"/>
  <c r="Z11" i="2"/>
  <c r="W11" i="2"/>
  <c r="T11" i="2"/>
  <c r="Q11" i="2"/>
  <c r="N11" i="2"/>
  <c r="K11" i="2"/>
  <c r="H11" i="2"/>
  <c r="E11" i="2"/>
  <c r="AE10" i="2"/>
  <c r="AF10" i="2" s="1"/>
  <c r="AD10" i="2"/>
  <c r="Z10" i="2"/>
  <c r="W10" i="2"/>
  <c r="T10" i="2"/>
  <c r="Q10" i="2"/>
  <c r="N10" i="2"/>
  <c r="K10" i="2"/>
  <c r="H10" i="2"/>
  <c r="E10" i="2"/>
  <c r="AE9" i="2"/>
  <c r="AD9" i="2"/>
  <c r="AC9" i="2"/>
  <c r="Z9" i="2"/>
  <c r="W9" i="2"/>
  <c r="T9" i="2"/>
  <c r="Q9" i="2"/>
  <c r="N9" i="2"/>
  <c r="K9" i="2"/>
  <c r="H9" i="2"/>
  <c r="E9" i="2"/>
  <c r="AE8" i="2"/>
  <c r="AD8" i="2"/>
  <c r="AC8" i="2"/>
  <c r="Z8" i="2"/>
  <c r="W8" i="2"/>
  <c r="T8" i="2"/>
  <c r="Q8" i="2"/>
  <c r="N8" i="2"/>
  <c r="K8" i="2"/>
  <c r="H8" i="2"/>
  <c r="E8" i="2"/>
  <c r="AD18" i="2" l="1"/>
  <c r="AF9" i="2"/>
  <c r="K18" i="2"/>
  <c r="Z18" i="2"/>
  <c r="AF20" i="2"/>
  <c r="AF23" i="2"/>
  <c r="AF27" i="2"/>
  <c r="AF31" i="2"/>
  <c r="AE18" i="2"/>
  <c r="F34" i="2"/>
  <c r="W18" i="2"/>
  <c r="AF19" i="2"/>
  <c r="AF26" i="2"/>
  <c r="AF30" i="2"/>
  <c r="E33" i="2"/>
  <c r="I33" i="2"/>
  <c r="Z33" i="2"/>
  <c r="AD32" i="2"/>
  <c r="AD33" i="2" s="1"/>
  <c r="AD34" i="2" s="1"/>
  <c r="K33" i="2"/>
  <c r="Q33" i="2"/>
  <c r="I34" i="2"/>
  <c r="AF32" i="2"/>
  <c r="H18" i="2"/>
  <c r="AC18" i="2"/>
  <c r="D36" i="2"/>
  <c r="D41" i="2" s="1"/>
  <c r="Z34" i="2"/>
  <c r="AF18" i="2"/>
  <c r="AE33" i="2"/>
  <c r="C34" i="2"/>
  <c r="C36" i="2" s="1"/>
  <c r="C41" i="2" s="1"/>
  <c r="O34" i="2"/>
  <c r="Q34" i="2" s="1"/>
  <c r="AA34" i="2"/>
  <c r="AC34" i="2" s="1"/>
  <c r="AF8" i="2"/>
  <c r="G34" i="2"/>
  <c r="H34" i="2" s="1"/>
  <c r="S34" i="2"/>
  <c r="T34" i="2" s="1"/>
  <c r="J34" i="2"/>
  <c r="K34" i="2" s="1"/>
  <c r="V34" i="2"/>
  <c r="W34" i="2" s="1"/>
  <c r="AF33" i="2" l="1"/>
  <c r="AE34" i="2"/>
  <c r="AF34" i="2" s="1"/>
  <c r="E34" i="2"/>
</calcChain>
</file>

<file path=xl/sharedStrings.xml><?xml version="1.0" encoding="utf-8"?>
<sst xmlns="http://schemas.openxmlformats.org/spreadsheetml/2006/main" count="736" uniqueCount="95">
  <si>
    <t>การกำกับติดตามการรับ-จ่ายเงินบำรุง</t>
  </si>
  <si>
    <t>จังหวัดสระแก้ว  ประจำปีงบประมาณ พ.ศ. 2565</t>
  </si>
  <si>
    <t xml:space="preserve"> รายการ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</si>
  <si>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</si>
  <si>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</si>
  <si>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</si>
  <si>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</si>
  <si>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</si>
  <si>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</si>
  <si>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</si>
  <si>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</si>
  <si>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</si>
  <si>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จังหวัดสระแก้ว</t>
  </si>
  <si>
    <t>แผนรับ-จ่าย ปี 2565</t>
  </si>
  <si>
    <t>ผลการดำเนินงาน</t>
  </si>
  <si>
    <t>ร้อยละ</t>
  </si>
  <si>
    <t>PC01</t>
  </si>
  <si>
    <t>รายรับ UC</t>
  </si>
  <si>
    <t>PC02</t>
  </si>
  <si>
    <t>รายได้จาก  EMS</t>
  </si>
  <si>
    <t>PC03</t>
  </si>
  <si>
    <t>รายได้ค่ารักษาเบิกต้นสังกัด</t>
  </si>
  <si>
    <t>PC04</t>
  </si>
  <si>
    <t>รายได้ค่ารักษา อปท.</t>
  </si>
  <si>
    <t>PC05</t>
  </si>
  <si>
    <t>รายได้ค่ารักษาเบิกจ่ายตรงกรมบัญชีกลาง</t>
  </si>
  <si>
    <t>PC06</t>
  </si>
  <si>
    <t>รายได้ประกันสังคม</t>
  </si>
  <si>
    <t>PC07</t>
  </si>
  <si>
    <t>รายได้แรงงานต่างด้าว</t>
  </si>
  <si>
    <t>PC08</t>
  </si>
  <si>
    <t>รายได้ค่ารักษาและบริการอื่น ๆ</t>
  </si>
  <si>
    <t>PC09</t>
  </si>
  <si>
    <t>รายได้อื่น</t>
  </si>
  <si>
    <t>PC10</t>
  </si>
  <si>
    <t>รายได้งบลงทุน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</si>
  <si>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</si>
  <si>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</si>
  <si>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</si>
  <si>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</si>
  <si>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</si>
  <si>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</si>
  <si>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</si>
  <si>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</si>
  <si>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ค่าวัสดุวิทยาศาสตร์และการแพทย์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</si>
  <si>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</si>
  <si>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</si>
  <si>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</si>
  <si>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</si>
  <si>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</si>
  <si>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</si>
  <si>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</si>
  <si>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ค่าตอบแทน</t>
  </si>
  <si>
    <t>PC19</t>
  </si>
  <si>
    <t xml:space="preserve">ค่าใช้จ่ายบุคลากรอื่น </t>
  </si>
  <si>
    <t>PC20</t>
  </si>
  <si>
    <t>ค่าใช้สอย</t>
  </si>
  <si>
    <t>PC21</t>
  </si>
  <si>
    <t xml:space="preserve">ค่าสาธารณูปโภค </t>
  </si>
  <si>
    <t>PC22</t>
  </si>
  <si>
    <t xml:space="preserve">วัสดุใช้ไป </t>
  </si>
  <si>
    <t>PC23</t>
  </si>
  <si>
    <t>ค่าใช้จ่ายอื่น</t>
  </si>
  <si>
    <t>PC24</t>
  </si>
  <si>
    <t>ค่าครุภัณฑ์ สิ่งก่อสร้างฯ</t>
  </si>
  <si>
    <t>รวมรายจ่าย</t>
  </si>
  <si>
    <t>รายรับสูง (ต่ำ) กว่ารายจ่าย</t>
  </si>
  <si>
    <r>
      <rPr>
        <u/>
        <sz val="18"/>
        <color rgb="FF0070C0"/>
        <rFont val="Calibri"/>
        <family val="2"/>
        <scheme val="minor"/>
      </rPr>
      <t>บวก</t>
    </r>
    <r>
      <rPr>
        <sz val="18"/>
        <color theme="1"/>
        <rFont val="Calibri"/>
        <family val="2"/>
        <scheme val="minor"/>
      </rPr>
      <t xml:space="preserve"> เงินบำรุงคงเหลือยกมาต้นงวด</t>
    </r>
  </si>
  <si>
    <t>เงินคงเหลือทั้งสิ้น</t>
  </si>
  <si>
    <t>D01</t>
  </si>
  <si>
    <r>
      <rPr>
        <sz val="18"/>
        <color rgb="FFFF0000"/>
        <rFont val="Calibri"/>
        <family val="2"/>
        <scheme val="minor"/>
      </rP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 xml:space="preserve"> หัก</t>
    </r>
    <r>
      <rPr>
        <sz val="18"/>
        <color theme="1"/>
        <rFont val="Calibri"/>
        <family val="2"/>
        <scheme val="minor"/>
      </rPr>
      <t xml:space="preserve"> เงินกองทุน UC รอจัดสรร ณ 30 ก.ย. 2564</t>
    </r>
  </si>
  <si>
    <t>D02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</si>
  <si>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</si>
  <si>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t>D03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</si>
  <si>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</si>
  <si>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t>D04</t>
  </si>
  <si>
    <r>
      <t xml:space="preserve">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ภาระผูกพัน ณ 30 ก.ย. 2564</t>
    </r>
  </si>
  <si>
    <t xml:space="preserve">            เงินบำรุงคงเหลือหลังเงินกองทุนรอจัดสรรและภาระผูกพัน</t>
  </si>
  <si>
    <t>ประจำเดือน กรกฎาคม 2565</t>
  </si>
  <si>
    <t>UC</t>
  </si>
  <si>
    <t>EMS</t>
  </si>
  <si>
    <t>เบิกต้นสังกัด</t>
  </si>
  <si>
    <t>อปท.</t>
  </si>
  <si>
    <t>เบิกจ่ายตรง</t>
  </si>
  <si>
    <t>ประกันสังคม</t>
  </si>
  <si>
    <t>ต่างด้าว</t>
  </si>
  <si>
    <t>บริการอื่น ๆ</t>
  </si>
  <si>
    <t>งบลงทุน</t>
  </si>
  <si>
    <t>วัสดุเภสัชกรรม</t>
  </si>
  <si>
    <t>วัสดุการแพทย์</t>
  </si>
  <si>
    <t>วัสดุวิทยาศาสตร์</t>
  </si>
  <si>
    <t>วัสดุเอกซเรย์</t>
  </si>
  <si>
    <t>วัสดุทันตกรรม</t>
  </si>
  <si>
    <t>จ้างชั่วคราว</t>
  </si>
  <si>
    <t>สิ่งก่อสร้างฯ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</si>
</sst>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0070C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sz val="14"/>
      <color theme="1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" fontId="3" fillId="4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7" fontId="3" fillId="6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7" fontId="3" fillId="7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8" borderId="6" xfId="0" applyNumberFormat="1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vertical="center"/>
    </xf>
    <xf numFmtId="164" fontId="4" fillId="10" borderId="6" xfId="0" applyNumberFormat="1" applyFont="1" applyFill="1" applyBorder="1" applyAlignment="1">
      <alignment vertical="center"/>
    </xf>
    <xf numFmtId="164" fontId="4" fillId="11" borderId="6" xfId="0" applyNumberFormat="1" applyFont="1" applyFill="1" applyBorder="1" applyAlignment="1">
      <alignment vertical="center"/>
    </xf>
    <xf numFmtId="164" fontId="4" fillId="12" borderId="6" xfId="0" applyNumberFormat="1" applyFont="1" applyFill="1" applyBorder="1" applyAlignment="1">
      <alignment vertical="center"/>
    </xf>
    <xf numFmtId="164" fontId="4" fillId="13" borderId="6" xfId="0" applyNumberFormat="1" applyFont="1" applyFill="1" applyBorder="1" applyAlignment="1">
      <alignment vertical="center"/>
    </xf>
    <xf numFmtId="164" fontId="4" fillId="14" borderId="6" xfId="0" applyNumberFormat="1" applyFont="1" applyFill="1" applyBorder="1" applyAlignment="1">
      <alignment vertical="center"/>
    </xf>
    <xf numFmtId="164" fontId="6" fillId="8" borderId="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164" fontId="6" fillId="11" borderId="6" xfId="0" applyNumberFormat="1" applyFont="1" applyFill="1" applyBorder="1" applyAlignment="1">
      <alignment vertical="center"/>
    </xf>
    <xf numFmtId="164" fontId="6" fillId="12" borderId="6" xfId="0" applyNumberFormat="1" applyFont="1" applyFill="1" applyBorder="1" applyAlignment="1">
      <alignment vertical="center"/>
    </xf>
    <xf numFmtId="164" fontId="6" fillId="13" borderId="6" xfId="0" applyNumberFormat="1" applyFont="1" applyFill="1" applyBorder="1" applyAlignment="1">
      <alignment vertical="center"/>
    </xf>
    <xf numFmtId="164" fontId="6" fillId="10" borderId="6" xfId="0" applyNumberFormat="1" applyFont="1" applyFill="1" applyBorder="1" applyAlignment="1">
      <alignment vertical="center"/>
    </xf>
    <xf numFmtId="4" fontId="4" fillId="13" borderId="6" xfId="0" applyNumberFormat="1" applyFont="1" applyFill="1" applyBorder="1" applyAlignment="1">
      <alignment vertical="center"/>
    </xf>
    <xf numFmtId="164" fontId="6" fillId="14" borderId="6" xfId="0" applyNumberFormat="1" applyFont="1" applyFill="1" applyBorder="1" applyAlignment="1">
      <alignment vertical="center"/>
    </xf>
    <xf numFmtId="4" fontId="4" fillId="12" borderId="6" xfId="0" applyNumberFormat="1" applyFont="1" applyFill="1" applyBorder="1" applyAlignment="1">
      <alignment vertical="center"/>
    </xf>
    <xf numFmtId="4" fontId="4" fillId="9" borderId="6" xfId="0" applyNumberFormat="1" applyFont="1" applyFill="1" applyBorder="1" applyAlignment="1">
      <alignment vertical="center"/>
    </xf>
    <xf numFmtId="4" fontId="4" fillId="11" borderId="6" xfId="0" applyNumberFormat="1" applyFont="1" applyFill="1" applyBorder="1" applyAlignment="1">
      <alignment vertical="center"/>
    </xf>
    <xf numFmtId="164" fontId="5" fillId="8" borderId="6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vertical="center"/>
    </xf>
    <xf numFmtId="164" fontId="5" fillId="10" borderId="6" xfId="0" applyNumberFormat="1" applyFont="1" applyFill="1" applyBorder="1" applyAlignment="1">
      <alignment vertical="center"/>
    </xf>
    <xf numFmtId="164" fontId="5" fillId="11" borderId="6" xfId="0" applyNumberFormat="1" applyFont="1" applyFill="1" applyBorder="1" applyAlignment="1">
      <alignment vertical="center"/>
    </xf>
    <xf numFmtId="164" fontId="5" fillId="12" borderId="6" xfId="0" applyNumberFormat="1" applyFont="1" applyFill="1" applyBorder="1" applyAlignment="1">
      <alignment vertical="center"/>
    </xf>
    <xf numFmtId="164" fontId="5" fillId="13" borderId="6" xfId="0" applyNumberFormat="1" applyFont="1" applyFill="1" applyBorder="1" applyAlignment="1">
      <alignment vertical="center"/>
    </xf>
    <xf numFmtId="164" fontId="5" fillId="14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13" borderId="6" xfId="0" applyFont="1" applyFill="1" applyBorder="1" applyAlignment="1">
      <alignment vertical="center"/>
    </xf>
    <xf numFmtId="164" fontId="4" fillId="14" borderId="6" xfId="1" applyNumberFormat="1" applyFont="1" applyFill="1" applyBorder="1" applyAlignment="1">
      <alignment vertical="center"/>
    </xf>
    <xf numFmtId="164" fontId="4" fillId="15" borderId="6" xfId="0" applyNumberFormat="1" applyFont="1" applyFill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5" fillId="0" borderId="6" xfId="0" applyNumberFormat="1" applyFont="1" applyBorder="1"/>
    <xf numFmtId="0" fontId="5" fillId="0" borderId="0" xfId="0" applyFont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3" fontId="2" fillId="0" borderId="0" xfId="1" applyFont="1"/>
    <xf numFmtId="0" fontId="4" fillId="9" borderId="6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5-4860-B5A6-998B7C8923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โคกสูง!$B$8:$B$18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โคกสูง!$E$8:$E$18</c:f>
              <c:numCache>
                <c:formatCode>#,##0.00_ ;[Red]\-#,##0.00\ </c:formatCode>
                <c:ptCount val="11"/>
                <c:pt idx="0">
                  <c:v>77.470596353261783</c:v>
                </c:pt>
                <c:pt idx="1">
                  <c:v>110.03125</c:v>
                </c:pt>
                <c:pt idx="2">
                  <c:v>0</c:v>
                </c:pt>
                <c:pt idx="3">
                  <c:v>94.165024472238301</c:v>
                </c:pt>
                <c:pt idx="4">
                  <c:v>85.903854200481319</c:v>
                </c:pt>
                <c:pt idx="5">
                  <c:v>44.244192568146083</c:v>
                </c:pt>
                <c:pt idx="6">
                  <c:v>113.95114912262224</c:v>
                </c:pt>
                <c:pt idx="7">
                  <c:v>67.001503662179076</c:v>
                </c:pt>
                <c:pt idx="8">
                  <c:v>10.687038921956763</c:v>
                </c:pt>
                <c:pt idx="9">
                  <c:v>100</c:v>
                </c:pt>
                <c:pt idx="10">
                  <c:v>69.728578884748927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35-4860-B5A6-998B7C89238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935-4860-B5A6-998B7C892385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935-4860-B5A6-998B7C892385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3B-448B-9223-2E1E3C228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วัฒนานคร!$B$19:$B$33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วัฒนานคร!$E$19:$E$33</c:f>
              <c:numCache>
                <c:formatCode>#,##0.00_ ;[Red]\-#,##0.00\ </c:formatCode>
                <c:ptCount val="15"/>
                <c:pt idx="0">
                  <c:v>52.280249649460622</c:v>
                </c:pt>
                <c:pt idx="1">
                  <c:v>42.875503384457204</c:v>
                </c:pt>
                <c:pt idx="2">
                  <c:v>104.37789966153002</c:v>
                </c:pt>
                <c:pt idx="3">
                  <c:v>97.66310693634766</c:v>
                </c:pt>
                <c:pt idx="4">
                  <c:v>0</c:v>
                </c:pt>
                <c:pt idx="5">
                  <c:v>29.935393862962922</c:v>
                </c:pt>
                <c:pt idx="6">
                  <c:v>82.975932770296225</c:v>
                </c:pt>
                <c:pt idx="7">
                  <c:v>89.178597813636244</c:v>
                </c:pt>
                <c:pt idx="8">
                  <c:v>20.079349626545888</c:v>
                </c:pt>
                <c:pt idx="9">
                  <c:v>76.001356978938688</c:v>
                </c:pt>
                <c:pt idx="10">
                  <c:v>73.187037988872333</c:v>
                </c:pt>
                <c:pt idx="11">
                  <c:v>74.804965419314115</c:v>
                </c:pt>
                <c:pt idx="12">
                  <c:v>74.999399725350827</c:v>
                </c:pt>
                <c:pt idx="13">
                  <c:v>35.731133813823099</c:v>
                </c:pt>
                <c:pt idx="14">
                  <c:v>72.718493128382292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3B-448B-9223-2E1E3C22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23B-448B-9223-2E1E3C22851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23B-448B-9223-2E1E3C228515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D0-4EA1-B9ED-6F081A0FF9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วังน้ำเย็น!$B$8:$B$18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วังน้ำเย็น!$E$8:$E$18</c:f>
              <c:numCache>
                <c:formatCode>#,##0.00_ ;[Red]\-#,##0.00\ </c:formatCode>
                <c:ptCount val="11"/>
                <c:pt idx="0">
                  <c:v>81.749273271460311</c:v>
                </c:pt>
                <c:pt idx="1">
                  <c:v>55.875</c:v>
                </c:pt>
                <c:pt idx="2">
                  <c:v>102.86949435210489</c:v>
                </c:pt>
                <c:pt idx="3">
                  <c:v>140.09311963554279</c:v>
                </c:pt>
                <c:pt idx="4">
                  <c:v>138.23367986974515</c:v>
                </c:pt>
                <c:pt idx="5">
                  <c:v>87.809601873463706</c:v>
                </c:pt>
                <c:pt idx="6">
                  <c:v>74.213031682818709</c:v>
                </c:pt>
                <c:pt idx="7">
                  <c:v>91.444939362426567</c:v>
                </c:pt>
                <c:pt idx="8">
                  <c:v>42.869071006381908</c:v>
                </c:pt>
                <c:pt idx="9">
                  <c:v>100</c:v>
                </c:pt>
                <c:pt idx="10">
                  <c:v>87.209473842026881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D0-4EA1-B9ED-6F081A0FF9D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FD0-4EA1-B9ED-6F081A0FF9D7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FD0-4EA1-B9ED-6F081A0FF9D7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C0-498F-85C2-A0A118AB52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วังน้ำเย็น!$B$19:$B$33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วังน้ำเย็น!$E$19:$E$33</c:f>
              <c:numCache>
                <c:formatCode>#,##0.00_ ;[Red]\-#,##0.00\ </c:formatCode>
                <c:ptCount val="15"/>
                <c:pt idx="0">
                  <c:v>78.940191000538519</c:v>
                </c:pt>
                <c:pt idx="1">
                  <c:v>82.003003003003002</c:v>
                </c:pt>
                <c:pt idx="2">
                  <c:v>75.796790101336242</c:v>
                </c:pt>
                <c:pt idx="3">
                  <c:v>97.10252120892649</c:v>
                </c:pt>
                <c:pt idx="4">
                  <c:v>0</c:v>
                </c:pt>
                <c:pt idx="5">
                  <c:v>95.07326915841935</c:v>
                </c:pt>
                <c:pt idx="6">
                  <c:v>84.177918441445613</c:v>
                </c:pt>
                <c:pt idx="7">
                  <c:v>80.376219523240195</c:v>
                </c:pt>
                <c:pt idx="8">
                  <c:v>34.174978368014116</c:v>
                </c:pt>
                <c:pt idx="9">
                  <c:v>71.780562085556539</c:v>
                </c:pt>
                <c:pt idx="10">
                  <c:v>73.435746007902736</c:v>
                </c:pt>
                <c:pt idx="11">
                  <c:v>63.906999181862531</c:v>
                </c:pt>
                <c:pt idx="12">
                  <c:v>79.676218621230504</c:v>
                </c:pt>
                <c:pt idx="13">
                  <c:v>41.566236089015042</c:v>
                </c:pt>
                <c:pt idx="14">
                  <c:v>75.1016683741355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C0-498F-85C2-A0A118AB5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C0-498F-85C2-A0A118AB52CC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EC0-498F-85C2-A0A118AB52CC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rgbClr val="ED7D31">
                  <a:alpha val="50000"/>
                </a:srgb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D7D31">
                  <a:lumMod val="60000"/>
                  <a:lumOff val="40000"/>
                  <a:alpha val="85000"/>
                </a:srgbClr>
              </a:solidFill>
              <a:ln w="9525" cap="flat" cmpd="sng" algn="ctr">
                <a:solidFill>
                  <a:srgbClr val="ED7D31">
                    <a:alpha val="5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6-4CA8-8C2C-81838C93B86F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rgbClr val="ED7D31">
                    <a:alpha val="50000"/>
                  </a:srgb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6-4CA8-8C2C-81838C93B8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ตาพระยา!$B$8:$B$18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ตาพระยา!$E$8:$E$18</c:f>
              <c:numCache>
                <c:formatCode>#,##0.00_ ;[Red]\-#,##0.00\ </c:formatCode>
                <c:ptCount val="11"/>
                <c:pt idx="0">
                  <c:v>81.81436493929472</c:v>
                </c:pt>
                <c:pt idx="1">
                  <c:v>66.830769230769235</c:v>
                </c:pt>
                <c:pt idx="2">
                  <c:v>0</c:v>
                </c:pt>
                <c:pt idx="3">
                  <c:v>49.060514233732576</c:v>
                </c:pt>
                <c:pt idx="4">
                  <c:v>128.76265229616371</c:v>
                </c:pt>
                <c:pt idx="5">
                  <c:v>48.495669370399419</c:v>
                </c:pt>
                <c:pt idx="6">
                  <c:v>100.24034188034189</c:v>
                </c:pt>
                <c:pt idx="7">
                  <c:v>127.41997107334866</c:v>
                </c:pt>
                <c:pt idx="8">
                  <c:v>54.319476288659793</c:v>
                </c:pt>
                <c:pt idx="9">
                  <c:v>100</c:v>
                </c:pt>
                <c:pt idx="10">
                  <c:v>96.342294734135507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6-4CA8-8C2C-81838C93B8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3D6-4CA8-8C2C-81838C93B86F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3D6-4CA8-8C2C-81838C93B86F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E7E6E6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0F-460B-A8DB-7B3FE22D4E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ตาพระยา!$B$19:$B$33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ตาพระยา!$E$19:$E$33</c:f>
              <c:numCache>
                <c:formatCode>#,##0.00_ ;[Red]\-#,##0.00\ </c:formatCode>
                <c:ptCount val="15"/>
                <c:pt idx="0">
                  <c:v>86.951006492840392</c:v>
                </c:pt>
                <c:pt idx="1">
                  <c:v>90.115715774271976</c:v>
                </c:pt>
                <c:pt idx="2">
                  <c:v>86.09668894143752</c:v>
                </c:pt>
                <c:pt idx="3">
                  <c:v>50.895201306998594</c:v>
                </c:pt>
                <c:pt idx="4">
                  <c:v>0</c:v>
                </c:pt>
                <c:pt idx="5">
                  <c:v>23.037663339664491</c:v>
                </c:pt>
                <c:pt idx="6">
                  <c:v>78.782037024923142</c:v>
                </c:pt>
                <c:pt idx="7">
                  <c:v>61.742441911986411</c:v>
                </c:pt>
                <c:pt idx="8">
                  <c:v>26.614012936452283</c:v>
                </c:pt>
                <c:pt idx="9">
                  <c:v>52.522442731282517</c:v>
                </c:pt>
                <c:pt idx="10">
                  <c:v>71.913434100280114</c:v>
                </c:pt>
                <c:pt idx="11">
                  <c:v>67.479739453982802</c:v>
                </c:pt>
                <c:pt idx="12">
                  <c:v>73.306748671925277</c:v>
                </c:pt>
                <c:pt idx="13">
                  <c:v>85.326526805770683</c:v>
                </c:pt>
                <c:pt idx="14">
                  <c:v>67.005013028959823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0F-460B-A8DB-7B3FE22D4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20F-460B-A8DB-7B3FE22D4EFD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20F-460B-A8DB-7B3FE22D4EFD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5A-4F94-BBBB-85CECB9392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คลองหาด!$B$8:$B$18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คลองหาด!$E$8:$E$18</c:f>
              <c:numCache>
                <c:formatCode>#,##0.00_ ;[Red]\-#,##0.00\ </c:formatCode>
                <c:ptCount val="11"/>
                <c:pt idx="0">
                  <c:v>95.828973347453385</c:v>
                </c:pt>
                <c:pt idx="1">
                  <c:v>96.018332855915205</c:v>
                </c:pt>
                <c:pt idx="2">
                  <c:v>103.26018350348151</c:v>
                </c:pt>
                <c:pt idx="3">
                  <c:v>151.83474869934292</c:v>
                </c:pt>
                <c:pt idx="4">
                  <c:v>189.99779186309138</c:v>
                </c:pt>
                <c:pt idx="5">
                  <c:v>151.00773152470629</c:v>
                </c:pt>
                <c:pt idx="6">
                  <c:v>76.237318847067002</c:v>
                </c:pt>
                <c:pt idx="7">
                  <c:v>81.023996229545261</c:v>
                </c:pt>
                <c:pt idx="8">
                  <c:v>61.883180922817644</c:v>
                </c:pt>
                <c:pt idx="9">
                  <c:v>100</c:v>
                </c:pt>
                <c:pt idx="10">
                  <c:v>89.569576745154436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5A-4F94-BBBB-85CECB93929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35A-4F94-BBBB-85CECB939291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35A-4F94-BBBB-85CECB939291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>
          <a:lumMod val="25000"/>
          <a:lumOff val="75000"/>
          <a:alpha val="98000"/>
        </a:sys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67-4D53-B755-3B25679BC9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คลองหาด!$B$19:$B$33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คลองหาด!$E$19:$E$33</c:f>
              <c:numCache>
                <c:formatCode>#,##0.00_ ;[Red]\-#,##0.00\ </c:formatCode>
                <c:ptCount val="15"/>
                <c:pt idx="0">
                  <c:v>75.359974516939204</c:v>
                </c:pt>
                <c:pt idx="1">
                  <c:v>44.096852366678071</c:v>
                </c:pt>
                <c:pt idx="2">
                  <c:v>42.554888093507152</c:v>
                </c:pt>
                <c:pt idx="3">
                  <c:v>54.173962323587496</c:v>
                </c:pt>
                <c:pt idx="4">
                  <c:v>35.010060362173036</c:v>
                </c:pt>
                <c:pt idx="5">
                  <c:v>16.118207802923145</c:v>
                </c:pt>
                <c:pt idx="6">
                  <c:v>84.435368716717804</c:v>
                </c:pt>
                <c:pt idx="7">
                  <c:v>77.257800756353546</c:v>
                </c:pt>
                <c:pt idx="8">
                  <c:v>102.88771783080601</c:v>
                </c:pt>
                <c:pt idx="9">
                  <c:v>71.267028617382564</c:v>
                </c:pt>
                <c:pt idx="10">
                  <c:v>76.455696322451487</c:v>
                </c:pt>
                <c:pt idx="11">
                  <c:v>88.772502922125938</c:v>
                </c:pt>
                <c:pt idx="12">
                  <c:v>95.391109840328269</c:v>
                </c:pt>
                <c:pt idx="13">
                  <c:v>113.07122824383403</c:v>
                </c:pt>
                <c:pt idx="14">
                  <c:v>77.550510556315075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67-4D53-B755-3B25679BC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67-4D53-B755-3B25679BC9C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A67-4D53-B755-3B25679BC9C4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4472C4">
                <a:lumMod val="60000"/>
                <a:lumOff val="40000"/>
                <a:alpha val="84706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4472C4">
                  <a:lumMod val="50000"/>
                  <a:alpha val="84706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85-40F9-9C84-D7036CDCBA79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1" i="0" u="none" strike="noStrike" kern="1200" baseline="0">
                      <a:solidFill>
                        <a:schemeClr val="bg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485-40F9-9C84-D7036CDCBA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รพร.สระแก้ว!$B$8:$B$18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รพร.สระแก้ว!$E$8:$E$18</c:f>
              <c:numCache>
                <c:formatCode>#,##0.00_ ;[Red]\-#,##0.00\ </c:formatCode>
                <c:ptCount val="11"/>
                <c:pt idx="0">
                  <c:v>81.85768675171974</c:v>
                </c:pt>
                <c:pt idx="1">
                  <c:v>87.186274509803923</c:v>
                </c:pt>
                <c:pt idx="2">
                  <c:v>145.63605200000001</c:v>
                </c:pt>
                <c:pt idx="3">
                  <c:v>118.96465883333333</c:v>
                </c:pt>
                <c:pt idx="4">
                  <c:v>92.601260863758213</c:v>
                </c:pt>
                <c:pt idx="5">
                  <c:v>96.019682392156881</c:v>
                </c:pt>
                <c:pt idx="6">
                  <c:v>101.85219849016865</c:v>
                </c:pt>
                <c:pt idx="7">
                  <c:v>119.8216305786507</c:v>
                </c:pt>
                <c:pt idx="8">
                  <c:v>95.70004058661398</c:v>
                </c:pt>
                <c:pt idx="9">
                  <c:v>100.00000024084606</c:v>
                </c:pt>
                <c:pt idx="10">
                  <c:v>96.058667677092075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85-40F9-9C84-D7036CDCBA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85-40F9-9C84-D7036CDCBA79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485-40F9-9C84-D7036CDCBA79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70AD47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3B-4A36-8925-1C75AB3613A1}"/>
              </c:ext>
            </c:extLst>
          </c:dPt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73B-4A36-8925-1C75AB3613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รพร.สระแก้ว!$B$19:$B$33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รพร.สระแก้ว!$E$19:$E$33</c:f>
              <c:numCache>
                <c:formatCode>#,##0.00_ ;[Red]\-#,##0.00\ </c:formatCode>
                <c:ptCount val="15"/>
                <c:pt idx="0">
                  <c:v>59.086003579874514</c:v>
                </c:pt>
                <c:pt idx="1">
                  <c:v>41.045122744859697</c:v>
                </c:pt>
                <c:pt idx="2">
                  <c:v>69.875870126171179</c:v>
                </c:pt>
                <c:pt idx="3">
                  <c:v>89.879973514314088</c:v>
                </c:pt>
                <c:pt idx="4">
                  <c:v>0</c:v>
                </c:pt>
                <c:pt idx="5">
                  <c:v>16.868286049731744</c:v>
                </c:pt>
                <c:pt idx="6">
                  <c:v>89.089887536813919</c:v>
                </c:pt>
                <c:pt idx="7">
                  <c:v>89.868232907958287</c:v>
                </c:pt>
                <c:pt idx="8">
                  <c:v>88.833113111783561</c:v>
                </c:pt>
                <c:pt idx="9">
                  <c:v>73.48725567665025</c:v>
                </c:pt>
                <c:pt idx="10">
                  <c:v>92.131318550584339</c:v>
                </c:pt>
                <c:pt idx="11">
                  <c:v>67.005129245813634</c:v>
                </c:pt>
                <c:pt idx="12">
                  <c:v>66.573081554457744</c:v>
                </c:pt>
                <c:pt idx="13">
                  <c:v>21.845939496387452</c:v>
                </c:pt>
                <c:pt idx="14">
                  <c:v>60.553184687214447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3B-4A36-8925-1C75AB36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73B-4A36-8925-1C75AB3613A1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73B-4A36-8925-1C75AB3613A1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D4-4028-ABC2-0592DB58EC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โคกสูง!$B$19:$B$33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โคกสูง!$E$19:$E$33</c:f>
              <c:numCache>
                <c:formatCode>#,##0.00_ ;[Red]\-#,##0.00\ </c:formatCode>
                <c:ptCount val="15"/>
                <c:pt idx="0">
                  <c:v>51.402564279081446</c:v>
                </c:pt>
                <c:pt idx="1">
                  <c:v>61.19232004726657</c:v>
                </c:pt>
                <c:pt idx="2">
                  <c:v>111.27968239624464</c:v>
                </c:pt>
                <c:pt idx="3">
                  <c:v>52.904470031314041</c:v>
                </c:pt>
                <c:pt idx="4">
                  <c:v>0</c:v>
                </c:pt>
                <c:pt idx="5">
                  <c:v>64.53606160851092</c:v>
                </c:pt>
                <c:pt idx="6">
                  <c:v>83.263499950230596</c:v>
                </c:pt>
                <c:pt idx="7">
                  <c:v>67.701142303632324</c:v>
                </c:pt>
                <c:pt idx="8">
                  <c:v>106.57427899262349</c:v>
                </c:pt>
                <c:pt idx="9">
                  <c:v>51.460753789889033</c:v>
                </c:pt>
                <c:pt idx="10">
                  <c:v>64.602842020527703</c:v>
                </c:pt>
                <c:pt idx="11">
                  <c:v>100.39788615767908</c:v>
                </c:pt>
                <c:pt idx="12">
                  <c:v>80.783392020418376</c:v>
                </c:pt>
                <c:pt idx="13">
                  <c:v>64.82893393965503</c:v>
                </c:pt>
                <c:pt idx="14">
                  <c:v>69.190789138023391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4-4028-ABC2-0592DB58E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2D4-4028-ABC2-0592DB58EC1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2D4-4028-ABC2-0592DB58EC16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1-4AE7-A134-95FEC1251C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วังสมบูรณ์!$B$8:$B$18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วังสมบูรณ์!$E$8:$E$18</c:f>
              <c:numCache>
                <c:formatCode>#,##0.00_ ;[Red]\-#,##0.00\ </c:formatCode>
                <c:ptCount val="11"/>
                <c:pt idx="0">
                  <c:v>96.905202882481191</c:v>
                </c:pt>
                <c:pt idx="1">
                  <c:v>95.5</c:v>
                </c:pt>
                <c:pt idx="2">
                  <c:v>10.182068628431145</c:v>
                </c:pt>
                <c:pt idx="3">
                  <c:v>48.995019048957921</c:v>
                </c:pt>
                <c:pt idx="4">
                  <c:v>86.315834868895678</c:v>
                </c:pt>
                <c:pt idx="5">
                  <c:v>36.188257789719735</c:v>
                </c:pt>
                <c:pt idx="6">
                  <c:v>56.08565677711178</c:v>
                </c:pt>
                <c:pt idx="7">
                  <c:v>72.687486024217492</c:v>
                </c:pt>
                <c:pt idx="8">
                  <c:v>125.57908151723859</c:v>
                </c:pt>
                <c:pt idx="9">
                  <c:v>100</c:v>
                </c:pt>
                <c:pt idx="10">
                  <c:v>80.914892217109966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1-4AE7-A134-95FEC1251C8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C1-4AE7-A134-95FEC1251C86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C1-4AE7-A134-95FEC1251C86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4C-469E-8CCF-3FEFE60A7B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วังสมบูรณ์!$B$19:$B$33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วังสมบูรณ์!$E$19:$E$33</c:f>
              <c:numCache>
                <c:formatCode>#,##0.00_ ;[Red]\-#,##0.00\ </c:formatCode>
                <c:ptCount val="15"/>
                <c:pt idx="0">
                  <c:v>73.48120826891288</c:v>
                </c:pt>
                <c:pt idx="1">
                  <c:v>0</c:v>
                </c:pt>
                <c:pt idx="2">
                  <c:v>62.191712753433201</c:v>
                </c:pt>
                <c:pt idx="3">
                  <c:v>58.479373568190702</c:v>
                </c:pt>
                <c:pt idx="4">
                  <c:v>0</c:v>
                </c:pt>
                <c:pt idx="5">
                  <c:v>26.220418940934366</c:v>
                </c:pt>
                <c:pt idx="6">
                  <c:v>88.968242279362869</c:v>
                </c:pt>
                <c:pt idx="7">
                  <c:v>69.145302366826343</c:v>
                </c:pt>
                <c:pt idx="8">
                  <c:v>67.477708885077192</c:v>
                </c:pt>
                <c:pt idx="9">
                  <c:v>49.150371488023993</c:v>
                </c:pt>
                <c:pt idx="10">
                  <c:v>91.893119408250058</c:v>
                </c:pt>
                <c:pt idx="11">
                  <c:v>58.321691239217991</c:v>
                </c:pt>
                <c:pt idx="12">
                  <c:v>129.18352928317947</c:v>
                </c:pt>
                <c:pt idx="13">
                  <c:v>25.252932133118325</c:v>
                </c:pt>
                <c:pt idx="14">
                  <c:v>62.938700063859862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4C-469E-8CCF-3FEFE60A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E4C-469E-8CCF-3FEFE60A7B6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E4C-469E-8CCF-3FEFE60A7B60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3-4153-B2A6-AA0E6CD66D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เขาฉกรรจ์!$B$8:$B$18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เขาฉกรรจ์!$E$8:$E$18</c:f>
              <c:numCache>
                <c:formatCode>#,##0.00_ ;[Red]\-#,##0.00\ </c:formatCode>
                <c:ptCount val="11"/>
                <c:pt idx="0">
                  <c:v>90.045255992410773</c:v>
                </c:pt>
                <c:pt idx="1">
                  <c:v>87.094594594594597</c:v>
                </c:pt>
                <c:pt idx="2">
                  <c:v>36.205926759229108</c:v>
                </c:pt>
                <c:pt idx="3">
                  <c:v>170.60057560655599</c:v>
                </c:pt>
                <c:pt idx="4">
                  <c:v>174.06070066666663</c:v>
                </c:pt>
                <c:pt idx="5">
                  <c:v>149.32704666666669</c:v>
                </c:pt>
                <c:pt idx="6">
                  <c:v>178.54027777777779</c:v>
                </c:pt>
                <c:pt idx="7">
                  <c:v>176.79585559889219</c:v>
                </c:pt>
                <c:pt idx="8">
                  <c:v>74.337080368906442</c:v>
                </c:pt>
                <c:pt idx="9">
                  <c:v>100</c:v>
                </c:pt>
                <c:pt idx="10">
                  <c:v>112.19205616709961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53-4153-B2A6-AA0E6CD66D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353-4153-B2A6-AA0E6CD66D63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353-4153-B2A6-AA0E6CD66D63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E2-47A2-8A30-6077DED7D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เขาฉกรรจ์!$B$19:$B$33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เขาฉกรรจ์!$E$19:$E$33</c:f>
              <c:numCache>
                <c:formatCode>#,##0.00_ ;[Red]\-#,##0.00\ </c:formatCode>
                <c:ptCount val="15"/>
                <c:pt idx="0">
                  <c:v>64.984601557032477</c:v>
                </c:pt>
                <c:pt idx="1">
                  <c:v>57.647497436853385</c:v>
                </c:pt>
                <c:pt idx="2">
                  <c:v>111.3760288675431</c:v>
                </c:pt>
                <c:pt idx="3">
                  <c:v>69.116680203765284</c:v>
                </c:pt>
                <c:pt idx="4">
                  <c:v>0</c:v>
                </c:pt>
                <c:pt idx="5">
                  <c:v>62.596786466456265</c:v>
                </c:pt>
                <c:pt idx="6">
                  <c:v>88.480521249999995</c:v>
                </c:pt>
                <c:pt idx="7">
                  <c:v>111.68505183519777</c:v>
                </c:pt>
                <c:pt idx="8">
                  <c:v>99.625268352868602</c:v>
                </c:pt>
                <c:pt idx="9">
                  <c:v>62.675825353535352</c:v>
                </c:pt>
                <c:pt idx="10">
                  <c:v>100.7588499559478</c:v>
                </c:pt>
                <c:pt idx="11">
                  <c:v>97.132544691248711</c:v>
                </c:pt>
                <c:pt idx="12">
                  <c:v>146.59823393501804</c:v>
                </c:pt>
                <c:pt idx="13">
                  <c:v>77.146315216868928</c:v>
                </c:pt>
                <c:pt idx="14">
                  <c:v>94.011286433922351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E2-47A2-8A30-6077DED7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6E2-47A2-8A30-6077DED7DE3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6E2-47A2-8A30-6077DED7DE34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33-4548-B84E-291C06E196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อรัญประเทศ!$B$8:$B$18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อรัญประเทศ!$E$8:$E$18</c:f>
              <c:numCache>
                <c:formatCode>#,##0.00_ ;[Red]\-#,##0.00\ </c:formatCode>
                <c:ptCount val="11"/>
                <c:pt idx="0">
                  <c:v>95.510066335738443</c:v>
                </c:pt>
                <c:pt idx="1">
                  <c:v>59.914285714285711</c:v>
                </c:pt>
                <c:pt idx="2">
                  <c:v>63.985780812436388</c:v>
                </c:pt>
                <c:pt idx="3">
                  <c:v>84.785087349138266</c:v>
                </c:pt>
                <c:pt idx="4">
                  <c:v>109.23645914585373</c:v>
                </c:pt>
                <c:pt idx="5">
                  <c:v>65.956957485066113</c:v>
                </c:pt>
                <c:pt idx="6">
                  <c:v>97.236758679213111</c:v>
                </c:pt>
                <c:pt idx="7">
                  <c:v>93.230899441307599</c:v>
                </c:pt>
                <c:pt idx="8">
                  <c:v>62.50542011099386</c:v>
                </c:pt>
                <c:pt idx="9">
                  <c:v>100</c:v>
                </c:pt>
                <c:pt idx="10">
                  <c:v>92.181558832454726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3-4548-B84E-291C06E1969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033-4548-B84E-291C06E1969C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033-4548-B84E-291C06E1969C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E5-4001-A11D-EA5DCC00A1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อรัญประเทศ!$B$19:$B$33</c:f>
              <c:strCache>
                <c:ptCount val="15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สิ่งก่อสร้างฯ</c:v>
                </c:pt>
                <c:pt idx="14">
                  <c:v>รวมรายจ่าย</c:v>
                </c:pt>
              </c:strCache>
            </c:strRef>
          </c:cat>
          <c:val>
            <c:numRef>
              <c:f>อรัญประเทศ!$E$19:$E$33</c:f>
              <c:numCache>
                <c:formatCode>#,##0.00_ ;[Red]\-#,##0.00\ </c:formatCode>
                <c:ptCount val="15"/>
                <c:pt idx="0">
                  <c:v>73.288329028355264</c:v>
                </c:pt>
                <c:pt idx="1">
                  <c:v>86.526005719492289</c:v>
                </c:pt>
                <c:pt idx="2">
                  <c:v>57.061692586894353</c:v>
                </c:pt>
                <c:pt idx="3">
                  <c:v>96.506357682210933</c:v>
                </c:pt>
                <c:pt idx="4">
                  <c:v>0</c:v>
                </c:pt>
                <c:pt idx="5">
                  <c:v>37.049950160849789</c:v>
                </c:pt>
                <c:pt idx="6">
                  <c:v>90.094941977590196</c:v>
                </c:pt>
                <c:pt idx="7">
                  <c:v>105.53302112495771</c:v>
                </c:pt>
                <c:pt idx="8">
                  <c:v>60.831002523713302</c:v>
                </c:pt>
                <c:pt idx="9">
                  <c:v>112.3176692139738</c:v>
                </c:pt>
                <c:pt idx="10">
                  <c:v>57.332689461538465</c:v>
                </c:pt>
                <c:pt idx="11">
                  <c:v>106.23657318198609</c:v>
                </c:pt>
                <c:pt idx="12">
                  <c:v>61.248461127115561</c:v>
                </c:pt>
                <c:pt idx="13">
                  <c:v>152.83721717573545</c:v>
                </c:pt>
                <c:pt idx="14">
                  <c:v>89.553468890870519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5-4001-A11D-EA5DCC00A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E5-4001-A11D-EA5DCC00A14A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E5-4001-A11D-EA5DCC00A14A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73-49E3-896A-C5187EAB3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วัฒนานคร!$B$8:$B$18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วัฒนานคร!$E$8:$E$18</c:f>
              <c:numCache>
                <c:formatCode>#,##0.00_ ;[Red]\-#,##0.00\ </c:formatCode>
                <c:ptCount val="11"/>
                <c:pt idx="0">
                  <c:v>75.469522665069974</c:v>
                </c:pt>
                <c:pt idx="1">
                  <c:v>46.730769230769234</c:v>
                </c:pt>
                <c:pt idx="2">
                  <c:v>71.243013845922505</c:v>
                </c:pt>
                <c:pt idx="3">
                  <c:v>117.24179663034704</c:v>
                </c:pt>
                <c:pt idx="4">
                  <c:v>154.37696828715019</c:v>
                </c:pt>
                <c:pt idx="5">
                  <c:v>84.081561141277476</c:v>
                </c:pt>
                <c:pt idx="6">
                  <c:v>146.61278317757009</c:v>
                </c:pt>
                <c:pt idx="7">
                  <c:v>131.59067535526131</c:v>
                </c:pt>
                <c:pt idx="8">
                  <c:v>57.180136843056403</c:v>
                </c:pt>
                <c:pt idx="9">
                  <c:v>100</c:v>
                </c:pt>
                <c:pt idx="10">
                  <c:v>89.092857497891586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73-49E3-896A-C5187EAB3D0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873-49E3-896A-C5187EAB3D06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873-49E3-896A-C5187EAB3D06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28413DC-3931-4311-AAFA-D8DB68E2E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E538D1B-21AF-405E-A926-C05ACA746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1DAE163-6F18-487A-9C93-5DCB065061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69EB456-EECA-4DC2-BF30-019EF9EBE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7C27609-24A1-499C-BE4F-5749EF3E9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B93CE0F-F2A0-42E0-BA4B-185B9BC60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2BF1C60-CF2E-4D13-B295-7B9139032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BEFC384-B992-4E44-9B25-A37DE26D8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13DDECA-783A-4922-8F75-6CF277627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1CEEEC9-4A3E-43F8-850D-C6E324A0B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30</xdr:col>
      <xdr:colOff>127000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768D669-4866-4335-BFEA-5C35450A7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DF4894B-C8CB-44BA-85D9-28A104225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403F389-ECF4-4DF4-8AB6-70E70BBD0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33B106A-3BD9-4638-9871-C4B768C25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A015EB7-7953-4727-97E0-3EBA20308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FB21556-596C-4A59-ADC8-0822F0054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D25E961-E244-473E-A66E-A7CB7E07D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28</xdr:row>
      <xdr:rowOff>381000</xdr:rowOff>
    </xdr:from>
    <xdr:to>
      <xdr:col>31</xdr:col>
      <xdr:colOff>584200</xdr:colOff>
      <xdr:row>69</xdr:row>
      <xdr:rowOff>101600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048B4D5-6CD3-4239-9D8D-93BFF2F096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MAMA\&#3591;&#3634;&#3609;&#3585;&#3634;&#3619;&#3648;&#3591;&#3636;&#3609;&#3585;&#3634;&#3619;&#3588;&#3621;&#3633;&#3591;\&#3586;&#3657;&#3629;&#3617;&#3641;&#3621;%20MOC\&#3586;&#3657;&#3629;&#3617;&#3641;&#3621;MOC%20&#3611;&#3637;%202560\&#3614;&#3639;&#3657;&#3609;&#3607;&#3637;&#3656;&#3626;&#3656;&#3591;&#3586;&#3657;&#3629;&#3617;&#3641;&#3621;%20Planfin%2060%20&#3603;%2015092559\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35;&#3619;&#3629;&#3591;&#3586;&#3657;&#3629;&#3617;&#3641;&#3621;%2020-10-60\&#3614;&#3633;&#3626;&#3604;&#3640;\&#3626;&#3656;&#3591;&#3591;&#3634;&#3609;%20&#3626;&#3626;&#3592;\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MaMa%2028042565\&#3591;&#3634;&#3609;&#3585;&#3634;&#3619;&#3648;&#3591;&#3636;&#3609;&#3585;&#3634;&#3619;&#3588;&#3621;&#3633;&#3591;\&#3626;&#3619;&#3640;&#3611;&#3623;&#3634;&#3619;&#3632;&#3611;&#3619;&#3632;&#3594;&#3640;&#3617;%20&#3588;&#3611;&#3626;&#3592;\&#3588;&#3611;&#3626;&#3592;%20&#3611;&#3637;%202565\&#3626;.&#3588;%2065\&#3619;&#3634;&#3618;&#3591;&#3634;&#3609;&#3649;&#3612;&#3609;&#3648;&#3591;&#3636;&#3609;&#3610;&#3635;&#3619;&#3640;&#3591;%2065%20&#3649;&#3610;&#3610;&#3585;&#3619;&#3632;&#3607;&#3619;&#3623;&#3591;%20&#3617;&#3636;.&#3618;.2565%20&#3649;&#3610;&#3610;&#358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 ผล"/>
      <sheetName val="คลองหาด (2)"/>
      <sheetName val="รพร."/>
      <sheetName val="คลองหาด"/>
      <sheetName val="ตาพระยา"/>
      <sheetName val="วังน้ำเย็น"/>
      <sheetName val="วัฒนานคร"/>
      <sheetName val="อรัญ"/>
      <sheetName val="เขาฉกรรจ์"/>
      <sheetName val="วังสมบูรณ์"/>
      <sheetName val="โคกสูง"/>
    </sheetNames>
    <sheetDataSet>
      <sheetData sheetId="0"/>
      <sheetData sheetId="1"/>
      <sheetData sheetId="2"/>
      <sheetData sheetId="3">
        <row r="8">
          <cell r="B8" t="str">
            <v>UC</v>
          </cell>
          <cell r="C8">
            <v>47920051.980000004</v>
          </cell>
          <cell r="D8">
            <v>45510454.330000013</v>
          </cell>
        </row>
        <row r="9">
          <cell r="B9" t="str">
            <v>EMS</v>
          </cell>
          <cell r="C9">
            <v>174550</v>
          </cell>
          <cell r="D9">
            <v>133300</v>
          </cell>
        </row>
        <row r="10">
          <cell r="B10" t="str">
            <v>เบิกต้นสังกัด</v>
          </cell>
          <cell r="C10">
            <v>117478.97</v>
          </cell>
          <cell r="D10">
            <v>116975</v>
          </cell>
        </row>
        <row r="11">
          <cell r="B11" t="str">
            <v>อปท.</v>
          </cell>
          <cell r="C11">
            <v>430071.67700000003</v>
          </cell>
          <cell r="D11">
            <v>636699.74999999988</v>
          </cell>
        </row>
        <row r="12">
          <cell r="B12" t="str">
            <v>เบิกจ่ายตรง</v>
          </cell>
          <cell r="C12">
            <v>3705799.2048000004</v>
          </cell>
          <cell r="D12">
            <v>6890870.7800000003</v>
          </cell>
        </row>
        <row r="13">
          <cell r="B13" t="str">
            <v>ประกันสังคม</v>
          </cell>
          <cell r="C13">
            <v>5430725.71</v>
          </cell>
          <cell r="D13">
            <v>8009381.9499999993</v>
          </cell>
        </row>
        <row r="14">
          <cell r="B14" t="str">
            <v>ต่างด้าว</v>
          </cell>
          <cell r="C14">
            <v>837759</v>
          </cell>
          <cell r="D14">
            <v>595081</v>
          </cell>
        </row>
        <row r="15">
          <cell r="B15" t="str">
            <v>บริการอื่น ๆ</v>
          </cell>
          <cell r="C15">
            <v>39108449.859999999</v>
          </cell>
          <cell r="D15">
            <v>29748834.91</v>
          </cell>
        </row>
        <row r="16">
          <cell r="B16" t="str">
            <v>รายได้อื่น</v>
          </cell>
          <cell r="C16">
            <v>5252514.87</v>
          </cell>
          <cell r="D16">
            <v>1998882.95</v>
          </cell>
        </row>
        <row r="17">
          <cell r="B17" t="str">
            <v>งบลงทุน</v>
          </cell>
          <cell r="C17">
            <v>8061339.1399999997</v>
          </cell>
          <cell r="D17">
            <v>1775639.14</v>
          </cell>
        </row>
        <row r="18">
          <cell r="B18" t="str">
            <v>รวมรายรับ</v>
          </cell>
          <cell r="C18">
            <v>111038740.41180001</v>
          </cell>
          <cell r="D18">
            <v>95416119.810000017</v>
          </cell>
        </row>
        <row r="19">
          <cell r="B19" t="str">
            <v>ค่ายา</v>
          </cell>
          <cell r="C19">
            <v>6627668.523</v>
          </cell>
          <cell r="D19">
            <v>4036899.5</v>
          </cell>
        </row>
        <row r="20">
          <cell r="B20" t="str">
            <v>วัสดุเภสัชกรรม</v>
          </cell>
          <cell r="C20">
            <v>102048.09999999999</v>
          </cell>
          <cell r="D20">
            <v>45000</v>
          </cell>
        </row>
        <row r="21">
          <cell r="B21" t="str">
            <v>วัสดุการแพทย์</v>
          </cell>
          <cell r="C21">
            <v>3368154.88</v>
          </cell>
          <cell r="D21">
            <v>1386144.54</v>
          </cell>
        </row>
        <row r="22">
          <cell r="B22" t="str">
            <v>วัสดุวิทยาศาสตร์</v>
          </cell>
          <cell r="C22">
            <v>3625239</v>
          </cell>
          <cell r="D22">
            <v>1615327.51</v>
          </cell>
        </row>
        <row r="23">
          <cell r="B23" t="str">
            <v>วัสดุเอกซเรย์</v>
          </cell>
          <cell r="C23">
            <v>12425</v>
          </cell>
          <cell r="D23">
            <v>4350</v>
          </cell>
        </row>
        <row r="24">
          <cell r="B24" t="str">
            <v>วัสดุทันตกรรม</v>
          </cell>
          <cell r="C24">
            <v>434380.80000000005</v>
          </cell>
          <cell r="D24">
            <v>70014.399999999994</v>
          </cell>
        </row>
        <row r="25">
          <cell r="B25" t="str">
            <v>จ้างชั่วคราว</v>
          </cell>
          <cell r="C25">
            <v>8749897.6699999999</v>
          </cell>
          <cell r="D25">
            <v>6597870.3599999994</v>
          </cell>
        </row>
        <row r="26">
          <cell r="B26" t="str">
            <v>ค่าตอบแทน</v>
          </cell>
          <cell r="C26">
            <v>15568724.300000001</v>
          </cell>
          <cell r="D26">
            <v>10678039</v>
          </cell>
        </row>
        <row r="27">
          <cell r="B27" t="str">
            <v xml:space="preserve">ค่าใช้จ่ายบุคลากรอื่น </v>
          </cell>
          <cell r="C27">
            <v>904475.49</v>
          </cell>
          <cell r="D27">
            <v>881321.39</v>
          </cell>
        </row>
        <row r="28">
          <cell r="B28" t="str">
            <v>ค่าใช้สอย</v>
          </cell>
          <cell r="C28">
            <v>7638706.6300000008</v>
          </cell>
          <cell r="D28">
            <v>4524897.54</v>
          </cell>
        </row>
        <row r="29">
          <cell r="B29" t="str">
            <v xml:space="preserve">ค่าสาธารณูปโภค </v>
          </cell>
          <cell r="C29">
            <v>2406671.4299999992</v>
          </cell>
          <cell r="D29">
            <v>1835824.09</v>
          </cell>
        </row>
        <row r="30">
          <cell r="B30" t="str">
            <v xml:space="preserve">วัสดุใช้ไป </v>
          </cell>
          <cell r="C30">
            <v>4036882.8319999999</v>
          </cell>
          <cell r="D30">
            <v>3159502.03</v>
          </cell>
        </row>
        <row r="31">
          <cell r="B31" t="str">
            <v>ค่าใช้จ่ายอื่น</v>
          </cell>
          <cell r="C31">
            <v>6884120.4499999993</v>
          </cell>
          <cell r="D31">
            <v>5976365.5499999998</v>
          </cell>
        </row>
        <row r="32">
          <cell r="B32" t="str">
            <v>สิ่งก่อสร้างฯ</v>
          </cell>
          <cell r="C32">
            <v>1454760</v>
          </cell>
          <cell r="D32">
            <v>1392215</v>
          </cell>
        </row>
        <row r="33">
          <cell r="B33" t="str">
            <v>รวมรายจ่าย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6C75-DD0F-4E48-88EB-03B6B3DEFB40}">
  <sheetPr>
    <tabColor theme="7"/>
  </sheetPr>
  <dimension ref="A1:AF76"/>
  <sheetViews>
    <sheetView tabSelected="1"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F17" sqref="F17:H17"/>
    </sheetView>
  </sheetViews>
  <sheetFormatPr defaultColWidth="9" defaultRowHeight="28.5" customHeight="1"/>
  <cols>
    <col min="1" max="1" width="8.5703125" style="2" bestFit="1" customWidth="1"/>
    <col min="2" max="2" width="55.140625" style="3" customWidth="1"/>
    <col min="3" max="4" width="34.140625" style="3" customWidth="1"/>
    <col min="5" max="5" width="19.85546875" style="3" bestFit="1" customWidth="1"/>
    <col min="6" max="7" width="34.140625" style="3" customWidth="1"/>
    <col min="8" max="8" width="16.140625" style="3" bestFit="1" customWidth="1"/>
    <col min="9" max="10" width="34.140625" style="3" customWidth="1"/>
    <col min="11" max="11" width="15.28515625" style="3" bestFit="1" customWidth="1"/>
    <col min="12" max="12" width="34.140625" style="3" bestFit="1" customWidth="1"/>
    <col min="13" max="13" width="33.42578125" style="3" bestFit="1" customWidth="1"/>
    <col min="14" max="14" width="16.140625" style="3" bestFit="1" customWidth="1"/>
    <col min="15" max="15" width="34.140625" style="3" bestFit="1" customWidth="1"/>
    <col min="16" max="16" width="33.42578125" style="3" bestFit="1" customWidth="1"/>
    <col min="17" max="17" width="16.140625" style="3" bestFit="1" customWidth="1"/>
    <col min="18" max="18" width="34.140625" style="3" bestFit="1" customWidth="1"/>
    <col min="19" max="19" width="33.42578125" style="3" bestFit="1" customWidth="1"/>
    <col min="20" max="20" width="16.140625" style="3" bestFit="1" customWidth="1"/>
    <col min="21" max="22" width="33.42578125" style="3" customWidth="1"/>
    <col min="23" max="23" width="16.140625" style="3" bestFit="1" customWidth="1"/>
    <col min="24" max="25" width="33.42578125" style="3" customWidth="1"/>
    <col min="26" max="26" width="16.140625" style="3" bestFit="1" customWidth="1"/>
    <col min="27" max="28" width="33.42578125" style="3" customWidth="1"/>
    <col min="29" max="29" width="13.85546875" style="3" bestFit="1" customWidth="1"/>
    <col min="30" max="31" width="37.140625" style="3" bestFit="1" customWidth="1"/>
    <col min="32" max="32" width="16.140625" style="3" bestFit="1" customWidth="1"/>
    <col min="33" max="16384" width="9" style="3"/>
  </cols>
  <sheetData>
    <row r="1" spans="1:32" s="1" customFormat="1" ht="28.5" customHeight="1">
      <c r="B1" s="92" t="s">
        <v>0</v>
      </c>
      <c r="C1" s="92"/>
      <c r="D1" s="92"/>
      <c r="E1" s="92"/>
    </row>
    <row r="2" spans="1:32" s="1" customFormat="1" ht="28.5" customHeight="1">
      <c r="B2" s="92" t="s">
        <v>1</v>
      </c>
      <c r="C2" s="92"/>
      <c r="D2" s="92"/>
      <c r="E2" s="92"/>
    </row>
    <row r="3" spans="1:32" ht="28.5" customHeight="1">
      <c r="B3" s="93" t="s">
        <v>78</v>
      </c>
      <c r="C3" s="93"/>
      <c r="D3" s="93"/>
      <c r="E3" s="93"/>
    </row>
    <row r="4" spans="1:32" ht="28.5" customHeight="1">
      <c r="A4" s="4"/>
      <c r="B4" s="4"/>
      <c r="C4" s="4"/>
      <c r="D4" s="4"/>
      <c r="E4" s="4"/>
    </row>
    <row r="5" spans="1:32" s="5" customFormat="1" ht="28.5" customHeight="1">
      <c r="A5" s="94" t="s">
        <v>2</v>
      </c>
      <c r="B5" s="95"/>
      <c r="C5" s="100" t="s">
        <v>3</v>
      </c>
      <c r="D5" s="101"/>
      <c r="E5" s="101"/>
      <c r="F5" s="90" t="s">
        <v>4</v>
      </c>
      <c r="G5" s="90"/>
      <c r="H5" s="90"/>
      <c r="I5" s="88" t="s">
        <v>5</v>
      </c>
      <c r="J5" s="88"/>
      <c r="K5" s="88"/>
      <c r="L5" s="89" t="s">
        <v>6</v>
      </c>
      <c r="M5" s="89"/>
      <c r="N5" s="89"/>
      <c r="O5" s="76" t="s">
        <v>7</v>
      </c>
      <c r="P5" s="76"/>
      <c r="Q5" s="76"/>
      <c r="R5" s="90" t="s">
        <v>8</v>
      </c>
      <c r="S5" s="90"/>
      <c r="T5" s="90"/>
      <c r="U5" s="77" t="s">
        <v>9</v>
      </c>
      <c r="V5" s="77"/>
      <c r="W5" s="77"/>
      <c r="X5" s="91" t="s">
        <v>10</v>
      </c>
      <c r="Y5" s="91"/>
      <c r="Z5" s="91"/>
      <c r="AA5" s="76" t="s">
        <v>11</v>
      </c>
      <c r="AB5" s="76"/>
      <c r="AC5" s="76"/>
      <c r="AD5" s="77" t="s">
        <v>12</v>
      </c>
      <c r="AE5" s="77"/>
      <c r="AF5" s="77"/>
    </row>
    <row r="6" spans="1:32" s="12" customFormat="1" ht="28.5" customHeight="1">
      <c r="A6" s="96"/>
      <c r="B6" s="97"/>
      <c r="C6" s="78" t="s">
        <v>13</v>
      </c>
      <c r="D6" s="6" t="s">
        <v>14</v>
      </c>
      <c r="E6" s="6" t="s">
        <v>15</v>
      </c>
      <c r="F6" s="80" t="s">
        <v>13</v>
      </c>
      <c r="G6" s="7" t="s">
        <v>14</v>
      </c>
      <c r="H6" s="7" t="s">
        <v>15</v>
      </c>
      <c r="I6" s="82" t="s">
        <v>13</v>
      </c>
      <c r="J6" s="8" t="s">
        <v>14</v>
      </c>
      <c r="K6" s="8" t="s">
        <v>15</v>
      </c>
      <c r="L6" s="84" t="s">
        <v>13</v>
      </c>
      <c r="M6" s="9" t="s">
        <v>14</v>
      </c>
      <c r="N6" s="9" t="s">
        <v>15</v>
      </c>
      <c r="O6" s="71" t="s">
        <v>13</v>
      </c>
      <c r="P6" s="10" t="s">
        <v>14</v>
      </c>
      <c r="Q6" s="10" t="s">
        <v>15</v>
      </c>
      <c r="R6" s="80" t="s">
        <v>13</v>
      </c>
      <c r="S6" s="7" t="s">
        <v>14</v>
      </c>
      <c r="T6" s="7" t="s">
        <v>15</v>
      </c>
      <c r="U6" s="73" t="s">
        <v>13</v>
      </c>
      <c r="V6" s="11" t="s">
        <v>14</v>
      </c>
      <c r="W6" s="11" t="s">
        <v>15</v>
      </c>
      <c r="X6" s="86" t="s">
        <v>13</v>
      </c>
      <c r="Y6" s="6" t="s">
        <v>14</v>
      </c>
      <c r="Z6" s="6" t="s">
        <v>15</v>
      </c>
      <c r="AA6" s="71" t="s">
        <v>13</v>
      </c>
      <c r="AB6" s="10" t="s">
        <v>14</v>
      </c>
      <c r="AC6" s="10" t="s">
        <v>15</v>
      </c>
      <c r="AD6" s="73" t="s">
        <v>13</v>
      </c>
      <c r="AE6" s="11" t="s">
        <v>14</v>
      </c>
      <c r="AF6" s="11" t="s">
        <v>15</v>
      </c>
    </row>
    <row r="7" spans="1:32" s="12" customFormat="1" ht="28.5" customHeight="1">
      <c r="A7" s="98"/>
      <c r="B7" s="99"/>
      <c r="C7" s="79"/>
      <c r="D7" s="13">
        <v>243070</v>
      </c>
      <c r="E7" s="14"/>
      <c r="F7" s="81"/>
      <c r="G7" s="15">
        <v>243070</v>
      </c>
      <c r="H7" s="16"/>
      <c r="I7" s="83"/>
      <c r="J7" s="17">
        <v>243070</v>
      </c>
      <c r="K7" s="18"/>
      <c r="L7" s="85"/>
      <c r="M7" s="19">
        <v>243070</v>
      </c>
      <c r="N7" s="20"/>
      <c r="O7" s="72"/>
      <c r="P7" s="21">
        <v>243070</v>
      </c>
      <c r="Q7" s="22"/>
      <c r="R7" s="81"/>
      <c r="S7" s="15">
        <v>243070</v>
      </c>
      <c r="T7" s="16"/>
      <c r="U7" s="74"/>
      <c r="V7" s="23">
        <v>243070</v>
      </c>
      <c r="W7" s="24"/>
      <c r="X7" s="87"/>
      <c r="Y7" s="13">
        <v>243070</v>
      </c>
      <c r="Z7" s="14"/>
      <c r="AA7" s="72"/>
      <c r="AB7" s="21">
        <v>243070</v>
      </c>
      <c r="AC7" s="22"/>
      <c r="AD7" s="74"/>
      <c r="AE7" s="23">
        <v>243070</v>
      </c>
      <c r="AF7" s="24"/>
    </row>
    <row r="8" spans="1:32" s="5" customFormat="1" ht="33.75" customHeight="1">
      <c r="A8" s="25" t="s">
        <v>16</v>
      </c>
      <c r="B8" s="26" t="s">
        <v>17</v>
      </c>
      <c r="C8" s="27">
        <v>415034999.99999994</v>
      </c>
      <c r="D8" s="27">
        <v>339738050.20999998</v>
      </c>
      <c r="E8" s="27">
        <f t="shared" ref="E8:E34" si="0">D8*100/C8</f>
        <v>81.85768675171974</v>
      </c>
      <c r="F8" s="28">
        <v>47920051.980000004</v>
      </c>
      <c r="G8" s="28">
        <v>45921293.840000011</v>
      </c>
      <c r="H8" s="28">
        <f t="shared" ref="H8:H34" si="1">G8*100/F8</f>
        <v>95.828973347453385</v>
      </c>
      <c r="I8" s="29">
        <v>55292987.440000013</v>
      </c>
      <c r="J8" s="29">
        <v>45237606.530000001</v>
      </c>
      <c r="K8" s="29">
        <f t="shared" ref="K8:K34" si="2">J8*100/I8</f>
        <v>81.81436493929472</v>
      </c>
      <c r="L8" s="30">
        <v>87473798.711999983</v>
      </c>
      <c r="M8" s="30">
        <v>71509194.75</v>
      </c>
      <c r="N8" s="30">
        <f t="shared" ref="N8:N34" si="3">M8*100/L8</f>
        <v>81.749273271460311</v>
      </c>
      <c r="O8" s="31">
        <v>98606865.317359969</v>
      </c>
      <c r="P8" s="31">
        <v>74418130.570000008</v>
      </c>
      <c r="Q8" s="31">
        <f t="shared" ref="Q8:Q34" si="4">P8*100/O8</f>
        <v>75.469522665069974</v>
      </c>
      <c r="R8" s="28">
        <v>282015146.69999999</v>
      </c>
      <c r="S8" s="28">
        <v>269352853.69000006</v>
      </c>
      <c r="T8" s="28">
        <f t="shared" ref="T8:T34" si="5">S8*100/R8</f>
        <v>95.510066335738443</v>
      </c>
      <c r="U8" s="32">
        <v>64031341.390000001</v>
      </c>
      <c r="V8" s="32">
        <v>57657185.269999973</v>
      </c>
      <c r="W8" s="32">
        <f t="shared" ref="W8:W22" si="6">V8*100/U8</f>
        <v>90.045255992410773</v>
      </c>
      <c r="X8" s="27">
        <v>30519822.920000002</v>
      </c>
      <c r="Y8" s="27">
        <v>29575296.319999997</v>
      </c>
      <c r="Z8" s="27">
        <f t="shared" ref="Z8:Z34" si="7">Y8*100/X8</f>
        <v>96.905202882481191</v>
      </c>
      <c r="AA8" s="33">
        <v>64853453.109999999</v>
      </c>
      <c r="AB8" s="33">
        <v>50242356.879999995</v>
      </c>
      <c r="AC8" s="33">
        <f>AB8*100/AA8</f>
        <v>77.470596353261783</v>
      </c>
      <c r="AD8" s="32">
        <f t="shared" ref="AD8:AD17" si="8">SUM(C8,F8,I8,L8,O8,R8,U8,X8,AA8)</f>
        <v>1145748467.5693598</v>
      </c>
      <c r="AE8" s="32">
        <f t="shared" ref="AE8:AE17" si="9">SUM(D8,G8,J8,M8,P8,S8,V8,Y8,AB8)</f>
        <v>983651968.06000018</v>
      </c>
      <c r="AF8" s="32">
        <f>AE8*100/AD8</f>
        <v>85.852348565367222</v>
      </c>
    </row>
    <row r="9" spans="1:32" s="5" customFormat="1" ht="33.75" customHeight="1">
      <c r="A9" s="25" t="s">
        <v>18</v>
      </c>
      <c r="B9" s="26" t="s">
        <v>19</v>
      </c>
      <c r="C9" s="27">
        <v>1020000</v>
      </c>
      <c r="D9" s="27">
        <v>889300</v>
      </c>
      <c r="E9" s="27">
        <f t="shared" si="0"/>
        <v>87.186274509803923</v>
      </c>
      <c r="F9" s="28">
        <v>174550</v>
      </c>
      <c r="G9" s="28">
        <v>167600</v>
      </c>
      <c r="H9" s="28">
        <f t="shared" si="1"/>
        <v>96.018332855915205</v>
      </c>
      <c r="I9" s="29">
        <v>650000</v>
      </c>
      <c r="J9" s="29">
        <v>434400</v>
      </c>
      <c r="K9" s="29">
        <f t="shared" si="2"/>
        <v>66.830769230769235</v>
      </c>
      <c r="L9" s="30">
        <v>480000</v>
      </c>
      <c r="M9" s="30">
        <v>268200</v>
      </c>
      <c r="N9" s="30">
        <f t="shared" si="3"/>
        <v>55.875</v>
      </c>
      <c r="O9" s="31">
        <v>650000</v>
      </c>
      <c r="P9" s="31">
        <v>303750</v>
      </c>
      <c r="Q9" s="31">
        <f t="shared" si="4"/>
        <v>46.730769230769234</v>
      </c>
      <c r="R9" s="28">
        <v>350000</v>
      </c>
      <c r="S9" s="28">
        <v>209700</v>
      </c>
      <c r="T9" s="28">
        <f t="shared" si="5"/>
        <v>59.914285714285711</v>
      </c>
      <c r="U9" s="32">
        <v>370000</v>
      </c>
      <c r="V9" s="32">
        <v>322250</v>
      </c>
      <c r="W9" s="32">
        <f t="shared" si="6"/>
        <v>87.094594594594597</v>
      </c>
      <c r="X9" s="27">
        <v>400000</v>
      </c>
      <c r="Y9" s="27">
        <v>382000</v>
      </c>
      <c r="Z9" s="27">
        <f t="shared" si="7"/>
        <v>95.5</v>
      </c>
      <c r="AA9" s="33">
        <v>160000</v>
      </c>
      <c r="AB9" s="33">
        <v>176050</v>
      </c>
      <c r="AC9" s="41">
        <f>AB9*100/AA9</f>
        <v>110.03125</v>
      </c>
      <c r="AD9" s="32">
        <f t="shared" si="8"/>
        <v>4254550</v>
      </c>
      <c r="AE9" s="32">
        <f t="shared" si="9"/>
        <v>3153250</v>
      </c>
      <c r="AF9" s="32">
        <f t="shared" ref="AF9:AF33" si="10">AE9*100/AD9</f>
        <v>74.114771244902514</v>
      </c>
    </row>
    <row r="10" spans="1:32" s="5" customFormat="1" ht="33.75" customHeight="1">
      <c r="A10" s="25" t="s">
        <v>20</v>
      </c>
      <c r="B10" s="26" t="s">
        <v>21</v>
      </c>
      <c r="C10" s="27">
        <v>2500000</v>
      </c>
      <c r="D10" s="27">
        <v>3640901.3</v>
      </c>
      <c r="E10" s="34">
        <f t="shared" si="0"/>
        <v>145.63605200000001</v>
      </c>
      <c r="F10" s="28">
        <v>117478.97</v>
      </c>
      <c r="G10" s="28">
        <v>121309</v>
      </c>
      <c r="H10" s="35">
        <f t="shared" si="1"/>
        <v>103.26018350348151</v>
      </c>
      <c r="I10" s="29">
        <v>0</v>
      </c>
      <c r="J10" s="29">
        <v>0</v>
      </c>
      <c r="K10" s="29" t="e">
        <f t="shared" si="2"/>
        <v>#DIV/0!</v>
      </c>
      <c r="L10" s="30">
        <v>135437.625</v>
      </c>
      <c r="M10" s="30">
        <v>139324</v>
      </c>
      <c r="N10" s="36">
        <f t="shared" si="3"/>
        <v>102.86949435210489</v>
      </c>
      <c r="O10" s="31">
        <v>283194.08333333337</v>
      </c>
      <c r="P10" s="31">
        <v>201756</v>
      </c>
      <c r="Q10" s="31">
        <f t="shared" si="4"/>
        <v>71.243013845922505</v>
      </c>
      <c r="R10" s="28">
        <v>4845320.43</v>
      </c>
      <c r="S10" s="28">
        <v>3100316.11</v>
      </c>
      <c r="T10" s="28">
        <f t="shared" si="5"/>
        <v>63.985780812436388</v>
      </c>
      <c r="U10" s="32">
        <v>33779</v>
      </c>
      <c r="V10" s="32">
        <v>12230</v>
      </c>
      <c r="W10" s="32">
        <f t="shared" si="6"/>
        <v>36.205926759229108</v>
      </c>
      <c r="X10" s="27">
        <v>135031.5</v>
      </c>
      <c r="Y10" s="27">
        <v>13749</v>
      </c>
      <c r="Z10" s="27">
        <f t="shared" si="7"/>
        <v>10.182068628431145</v>
      </c>
      <c r="AA10" s="33">
        <v>0</v>
      </c>
      <c r="AB10" s="33">
        <v>0</v>
      </c>
      <c r="AC10" s="33">
        <v>0</v>
      </c>
      <c r="AD10" s="32">
        <f t="shared" si="8"/>
        <v>8050241.6083333334</v>
      </c>
      <c r="AE10" s="32">
        <f t="shared" si="9"/>
        <v>7229585.4100000001</v>
      </c>
      <c r="AF10" s="32">
        <f t="shared" si="10"/>
        <v>89.805819026800165</v>
      </c>
    </row>
    <row r="11" spans="1:32" s="5" customFormat="1" ht="33.75" customHeight="1">
      <c r="A11" s="25" t="s">
        <v>22</v>
      </c>
      <c r="B11" s="26" t="s">
        <v>23</v>
      </c>
      <c r="C11" s="27">
        <v>12000000</v>
      </c>
      <c r="D11" s="27">
        <v>14275759.060000001</v>
      </c>
      <c r="E11" s="34">
        <f t="shared" si="0"/>
        <v>118.96465883333333</v>
      </c>
      <c r="F11" s="28">
        <v>430071.67700000003</v>
      </c>
      <c r="G11" s="28">
        <v>652998.24999999988</v>
      </c>
      <c r="H11" s="35">
        <f t="shared" si="1"/>
        <v>151.83474869934292</v>
      </c>
      <c r="I11" s="29">
        <v>745478.38666666672</v>
      </c>
      <c r="J11" s="29">
        <v>365735.52999999997</v>
      </c>
      <c r="K11" s="29">
        <f t="shared" si="2"/>
        <v>49.060514233732576</v>
      </c>
      <c r="L11" s="30">
        <v>1221114.6375000002</v>
      </c>
      <c r="M11" s="30">
        <v>1710697.59</v>
      </c>
      <c r="N11" s="36">
        <f t="shared" si="3"/>
        <v>140.09311963554279</v>
      </c>
      <c r="O11" s="31">
        <v>1328454.9066666667</v>
      </c>
      <c r="P11" s="31">
        <v>1557504.4000000001</v>
      </c>
      <c r="Q11" s="37">
        <f t="shared" si="4"/>
        <v>117.24179663034704</v>
      </c>
      <c r="R11" s="28">
        <v>7985237.4889000012</v>
      </c>
      <c r="S11" s="28">
        <v>6770290.580000001</v>
      </c>
      <c r="T11" s="28">
        <f t="shared" si="5"/>
        <v>84.785087349138266</v>
      </c>
      <c r="U11" s="32">
        <v>472545</v>
      </c>
      <c r="V11" s="32">
        <v>806164.49</v>
      </c>
      <c r="W11" s="38">
        <f t="shared" si="6"/>
        <v>170.60057560655599</v>
      </c>
      <c r="X11" s="27">
        <v>709553.25</v>
      </c>
      <c r="Y11" s="27">
        <v>347645.75</v>
      </c>
      <c r="Z11" s="27">
        <f t="shared" si="7"/>
        <v>48.995019048957921</v>
      </c>
      <c r="AA11" s="33">
        <v>1015446.1439999999</v>
      </c>
      <c r="AB11" s="33">
        <v>956195.11</v>
      </c>
      <c r="AC11" s="33">
        <f t="shared" ref="AC11:AC34" si="11">AB11*100/AA11</f>
        <v>94.165024472238301</v>
      </c>
      <c r="AD11" s="32">
        <f t="shared" si="8"/>
        <v>25907901.490733337</v>
      </c>
      <c r="AE11" s="32">
        <f t="shared" si="9"/>
        <v>27442990.759999998</v>
      </c>
      <c r="AF11" s="38">
        <f t="shared" si="10"/>
        <v>105.92517796092335</v>
      </c>
    </row>
    <row r="12" spans="1:32" s="5" customFormat="1" ht="33.75" customHeight="1">
      <c r="A12" s="25" t="s">
        <v>24</v>
      </c>
      <c r="B12" s="26" t="s">
        <v>25</v>
      </c>
      <c r="C12" s="27">
        <v>115677050</v>
      </c>
      <c r="D12" s="27">
        <v>107118406.83000001</v>
      </c>
      <c r="E12" s="27">
        <f t="shared" si="0"/>
        <v>92.601260863758213</v>
      </c>
      <c r="F12" s="28">
        <v>3705799.2048000004</v>
      </c>
      <c r="G12" s="28">
        <v>7040936.6600000001</v>
      </c>
      <c r="H12" s="35">
        <f t="shared" si="1"/>
        <v>189.99779186309138</v>
      </c>
      <c r="I12" s="29">
        <v>3497651.0266666673</v>
      </c>
      <c r="J12" s="29">
        <v>4503668.2300000004</v>
      </c>
      <c r="K12" s="39">
        <f t="shared" si="2"/>
        <v>128.76265229616371</v>
      </c>
      <c r="L12" s="30">
        <v>7885670.1349999998</v>
      </c>
      <c r="M12" s="30">
        <v>10900652.01</v>
      </c>
      <c r="N12" s="36">
        <f t="shared" si="3"/>
        <v>138.23367986974515</v>
      </c>
      <c r="O12" s="31">
        <v>11467170.198000001</v>
      </c>
      <c r="P12" s="31">
        <v>17702669.699999999</v>
      </c>
      <c r="Q12" s="37">
        <f t="shared" si="4"/>
        <v>154.37696828715019</v>
      </c>
      <c r="R12" s="28">
        <v>58150809.689999998</v>
      </c>
      <c r="S12" s="28">
        <v>63521885.469999999</v>
      </c>
      <c r="T12" s="35">
        <f t="shared" si="5"/>
        <v>109.23645914585373</v>
      </c>
      <c r="U12" s="32">
        <v>3000000</v>
      </c>
      <c r="V12" s="32">
        <v>5221821.0199999996</v>
      </c>
      <c r="W12" s="38">
        <f t="shared" si="6"/>
        <v>174.06070066666663</v>
      </c>
      <c r="X12" s="27">
        <v>3144314.95</v>
      </c>
      <c r="Y12" s="27">
        <v>2714041.7</v>
      </c>
      <c r="Z12" s="27">
        <f t="shared" si="7"/>
        <v>86.315834868895678</v>
      </c>
      <c r="AA12" s="33">
        <v>10252847.456</v>
      </c>
      <c r="AB12" s="33">
        <v>8807591.129999999</v>
      </c>
      <c r="AC12" s="33">
        <f t="shared" si="11"/>
        <v>85.903854200481319</v>
      </c>
      <c r="AD12" s="32">
        <f t="shared" si="8"/>
        <v>216781312.66046667</v>
      </c>
      <c r="AE12" s="32">
        <f t="shared" si="9"/>
        <v>227531672.75</v>
      </c>
      <c r="AF12" s="38">
        <f t="shared" si="10"/>
        <v>104.95908063181214</v>
      </c>
    </row>
    <row r="13" spans="1:32" s="5" customFormat="1" ht="33.6" customHeight="1">
      <c r="A13" s="25" t="s">
        <v>26</v>
      </c>
      <c r="B13" s="26" t="s">
        <v>27</v>
      </c>
      <c r="C13" s="27">
        <v>127500000</v>
      </c>
      <c r="D13" s="27">
        <v>122425095.05000001</v>
      </c>
      <c r="E13" s="27">
        <f t="shared" si="0"/>
        <v>96.019682392156881</v>
      </c>
      <c r="F13" s="28">
        <v>5430725.71</v>
      </c>
      <c r="G13" s="28">
        <v>8200815.6999999993</v>
      </c>
      <c r="H13" s="35">
        <f t="shared" si="1"/>
        <v>151.00773152470629</v>
      </c>
      <c r="I13" s="29">
        <v>4512954.2666666657</v>
      </c>
      <c r="J13" s="29">
        <v>2188587.38</v>
      </c>
      <c r="K13" s="29">
        <f t="shared" si="2"/>
        <v>48.495669370399419</v>
      </c>
      <c r="L13" s="30">
        <v>9411570.6524999999</v>
      </c>
      <c r="M13" s="30">
        <v>8264262.7199999997</v>
      </c>
      <c r="N13" s="30">
        <f t="shared" si="3"/>
        <v>87.809601873463706</v>
      </c>
      <c r="O13" s="31">
        <v>15245323.428833336</v>
      </c>
      <c r="P13" s="31">
        <v>12818505.939999999</v>
      </c>
      <c r="Q13" s="31">
        <f t="shared" si="4"/>
        <v>84.081561141277476</v>
      </c>
      <c r="R13" s="28">
        <v>52245432.300000004</v>
      </c>
      <c r="S13" s="28">
        <v>34459497.57</v>
      </c>
      <c r="T13" s="28">
        <f t="shared" si="5"/>
        <v>65.956957485066113</v>
      </c>
      <c r="U13" s="40">
        <v>6000000</v>
      </c>
      <c r="V13" s="32">
        <v>8959622.8000000007</v>
      </c>
      <c r="W13" s="38">
        <f t="shared" si="6"/>
        <v>149.32704666666669</v>
      </c>
      <c r="X13" s="27">
        <v>12067341.720000001</v>
      </c>
      <c r="Y13" s="27">
        <v>4366960.7299999995</v>
      </c>
      <c r="Z13" s="27">
        <f t="shared" si="7"/>
        <v>36.188257789719735</v>
      </c>
      <c r="AA13" s="33">
        <v>14498835.434999999</v>
      </c>
      <c r="AB13" s="33">
        <v>6414892.6699999999</v>
      </c>
      <c r="AC13" s="33">
        <f t="shared" si="11"/>
        <v>44.244192568146083</v>
      </c>
      <c r="AD13" s="32">
        <f t="shared" si="8"/>
        <v>246912183.51300001</v>
      </c>
      <c r="AE13" s="32">
        <f t="shared" si="9"/>
        <v>208098240.56</v>
      </c>
      <c r="AF13" s="32">
        <f t="shared" si="10"/>
        <v>84.280264181068063</v>
      </c>
    </row>
    <row r="14" spans="1:32" s="5" customFormat="1" ht="33.75" customHeight="1">
      <c r="A14" s="25" t="s">
        <v>28</v>
      </c>
      <c r="B14" s="26" t="s">
        <v>29</v>
      </c>
      <c r="C14" s="27">
        <v>14350212</v>
      </c>
      <c r="D14" s="27">
        <v>14616006.41</v>
      </c>
      <c r="E14" s="27">
        <f t="shared" si="0"/>
        <v>101.85219849016865</v>
      </c>
      <c r="F14" s="28">
        <v>837759</v>
      </c>
      <c r="G14" s="28">
        <v>638685</v>
      </c>
      <c r="H14" s="28">
        <f t="shared" si="1"/>
        <v>76.237318847067002</v>
      </c>
      <c r="I14" s="29">
        <v>292500</v>
      </c>
      <c r="J14" s="29">
        <v>293203</v>
      </c>
      <c r="K14" s="29">
        <f t="shared" si="2"/>
        <v>100.24034188034189</v>
      </c>
      <c r="L14" s="30">
        <v>1135403.5549999999</v>
      </c>
      <c r="M14" s="30">
        <v>842617.39999999991</v>
      </c>
      <c r="N14" s="30">
        <f t="shared" si="3"/>
        <v>74.213031682818709</v>
      </c>
      <c r="O14" s="31">
        <v>2140000</v>
      </c>
      <c r="P14" s="31">
        <v>3137513.56</v>
      </c>
      <c r="Q14" s="37">
        <f t="shared" si="4"/>
        <v>146.61278317757009</v>
      </c>
      <c r="R14" s="28">
        <v>4065024.62</v>
      </c>
      <c r="S14" s="28">
        <v>3952698.1799999997</v>
      </c>
      <c r="T14" s="28">
        <f t="shared" si="5"/>
        <v>97.236758679213111</v>
      </c>
      <c r="U14" s="32">
        <v>1080000</v>
      </c>
      <c r="V14" s="32">
        <v>1928235</v>
      </c>
      <c r="W14" s="38">
        <f t="shared" si="6"/>
        <v>178.54027777777779</v>
      </c>
      <c r="X14" s="27">
        <v>856021</v>
      </c>
      <c r="Y14" s="27">
        <v>480105</v>
      </c>
      <c r="Z14" s="27">
        <f t="shared" si="7"/>
        <v>56.08565677711178</v>
      </c>
      <c r="AA14" s="33">
        <v>455721.6</v>
      </c>
      <c r="AB14" s="33">
        <v>519300</v>
      </c>
      <c r="AC14" s="41">
        <f t="shared" si="11"/>
        <v>113.95114912262224</v>
      </c>
      <c r="AD14" s="32">
        <f t="shared" si="8"/>
        <v>25212641.775000002</v>
      </c>
      <c r="AE14" s="32">
        <f t="shared" si="9"/>
        <v>26408363.550000001</v>
      </c>
      <c r="AF14" s="38">
        <f t="shared" si="10"/>
        <v>104.74254854239683</v>
      </c>
    </row>
    <row r="15" spans="1:32" s="5" customFormat="1" ht="33.75" customHeight="1">
      <c r="A15" s="25" t="s">
        <v>30</v>
      </c>
      <c r="B15" s="26" t="s">
        <v>31</v>
      </c>
      <c r="C15" s="27">
        <v>240037457.51999998</v>
      </c>
      <c r="D15" s="27">
        <v>287616795.59999996</v>
      </c>
      <c r="E15" s="34">
        <f t="shared" si="0"/>
        <v>119.8216305786507</v>
      </c>
      <c r="F15" s="28">
        <v>39108449.859999999</v>
      </c>
      <c r="G15" s="28">
        <v>31687228.940000001</v>
      </c>
      <c r="H15" s="28">
        <f t="shared" si="1"/>
        <v>81.023996229545261</v>
      </c>
      <c r="I15" s="29">
        <v>32518509.980000004</v>
      </c>
      <c r="J15" s="29">
        <v>41435076.010000005</v>
      </c>
      <c r="K15" s="39">
        <f t="shared" si="2"/>
        <v>127.41997107334866</v>
      </c>
      <c r="L15" s="30">
        <v>44567820.214166671</v>
      </c>
      <c r="M15" s="30">
        <v>40755016.170000002</v>
      </c>
      <c r="N15" s="30">
        <f t="shared" si="3"/>
        <v>91.444939362426567</v>
      </c>
      <c r="O15" s="42">
        <v>28945228.859999999</v>
      </c>
      <c r="P15" s="31">
        <v>38089222.140000001</v>
      </c>
      <c r="Q15" s="37">
        <f t="shared" si="4"/>
        <v>131.59067535526131</v>
      </c>
      <c r="R15" s="28">
        <v>132159313.67000002</v>
      </c>
      <c r="S15" s="28">
        <v>123213316.83</v>
      </c>
      <c r="T15" s="28">
        <f t="shared" si="5"/>
        <v>93.230899441307599</v>
      </c>
      <c r="U15" s="32">
        <v>15036199.050000001</v>
      </c>
      <c r="V15" s="32">
        <v>26583376.760000002</v>
      </c>
      <c r="W15" s="38">
        <f t="shared" si="6"/>
        <v>176.79585559889219</v>
      </c>
      <c r="X15" s="27">
        <v>53623920.460000001</v>
      </c>
      <c r="Y15" s="27">
        <v>38977879.690000005</v>
      </c>
      <c r="Z15" s="27">
        <f t="shared" si="7"/>
        <v>72.687486024217492</v>
      </c>
      <c r="AA15" s="33">
        <v>20887715.297499999</v>
      </c>
      <c r="AB15" s="33">
        <v>13995083.33</v>
      </c>
      <c r="AC15" s="33">
        <f t="shared" si="11"/>
        <v>67.001503662179076</v>
      </c>
      <c r="AD15" s="32">
        <f t="shared" si="8"/>
        <v>606884614.91166675</v>
      </c>
      <c r="AE15" s="32">
        <f t="shared" si="9"/>
        <v>642352995.47000003</v>
      </c>
      <c r="AF15" s="32">
        <f t="shared" si="10"/>
        <v>105.84433674653225</v>
      </c>
    </row>
    <row r="16" spans="1:32" s="5" customFormat="1" ht="33.6" customHeight="1">
      <c r="A16" s="25" t="s">
        <v>32</v>
      </c>
      <c r="B16" s="26" t="s">
        <v>33</v>
      </c>
      <c r="C16" s="27">
        <v>25106800</v>
      </c>
      <c r="D16" s="27">
        <v>24027217.789999999</v>
      </c>
      <c r="E16" s="27">
        <f t="shared" si="0"/>
        <v>95.70004058661398</v>
      </c>
      <c r="F16" s="43">
        <v>5252514.87</v>
      </c>
      <c r="G16" s="28">
        <v>3250423.28</v>
      </c>
      <c r="H16" s="28">
        <f t="shared" si="1"/>
        <v>61.883180922817644</v>
      </c>
      <c r="I16" s="29">
        <v>1455000</v>
      </c>
      <c r="J16" s="29">
        <v>790348.38</v>
      </c>
      <c r="K16" s="29">
        <f t="shared" si="2"/>
        <v>54.319476288659793</v>
      </c>
      <c r="L16" s="30">
        <v>4435306.68</v>
      </c>
      <c r="M16" s="30">
        <v>1901374.77</v>
      </c>
      <c r="N16" s="30">
        <f t="shared" si="3"/>
        <v>42.869071006381908</v>
      </c>
      <c r="O16" s="42">
        <v>22612666.52</v>
      </c>
      <c r="P16" s="31">
        <v>12929953.66</v>
      </c>
      <c r="Q16" s="31">
        <f t="shared" si="4"/>
        <v>57.180136843056403</v>
      </c>
      <c r="R16" s="28">
        <v>18872215</v>
      </c>
      <c r="S16" s="28">
        <v>11796157.27</v>
      </c>
      <c r="T16" s="28">
        <f t="shared" si="5"/>
        <v>62.50542011099386</v>
      </c>
      <c r="U16" s="32">
        <v>759000</v>
      </c>
      <c r="V16" s="32">
        <v>564218.43999999994</v>
      </c>
      <c r="W16" s="32">
        <f t="shared" si="6"/>
        <v>74.337080368906442</v>
      </c>
      <c r="X16" s="27">
        <v>9902200</v>
      </c>
      <c r="Y16" s="27">
        <v>12435091.810000001</v>
      </c>
      <c r="Z16" s="34">
        <f t="shared" si="7"/>
        <v>125.57908151723859</v>
      </c>
      <c r="AA16" s="33">
        <v>6216003</v>
      </c>
      <c r="AB16" s="33">
        <v>664306.66</v>
      </c>
      <c r="AC16" s="33">
        <f t="shared" si="11"/>
        <v>10.687038921956763</v>
      </c>
      <c r="AD16" s="32">
        <f t="shared" si="8"/>
        <v>94611706.069999993</v>
      </c>
      <c r="AE16" s="32">
        <f t="shared" si="9"/>
        <v>68359092.059999987</v>
      </c>
      <c r="AF16" s="32">
        <f t="shared" si="10"/>
        <v>72.252255983443973</v>
      </c>
    </row>
    <row r="17" spans="1:32" s="5" customFormat="1" ht="33.75" customHeight="1">
      <c r="A17" s="25" t="s">
        <v>34</v>
      </c>
      <c r="B17" s="26" t="s">
        <v>35</v>
      </c>
      <c r="C17" s="27">
        <v>33216236.5</v>
      </c>
      <c r="D17" s="27">
        <v>33216236.579999998</v>
      </c>
      <c r="E17" s="27">
        <f t="shared" si="0"/>
        <v>100.00000024084606</v>
      </c>
      <c r="F17" s="28">
        <v>2927239.14</v>
      </c>
      <c r="G17" s="28">
        <v>2927239.14</v>
      </c>
      <c r="H17" s="28">
        <f t="shared" si="1"/>
        <v>100</v>
      </c>
      <c r="I17" s="29">
        <v>2641138.37</v>
      </c>
      <c r="J17" s="29">
        <v>2641138.37</v>
      </c>
      <c r="K17" s="29">
        <f t="shared" si="2"/>
        <v>100</v>
      </c>
      <c r="L17" s="44">
        <v>3175233.24</v>
      </c>
      <c r="M17" s="30">
        <v>3175233.24</v>
      </c>
      <c r="N17" s="30">
        <f t="shared" si="3"/>
        <v>100</v>
      </c>
      <c r="O17" s="31">
        <v>3186435.25</v>
      </c>
      <c r="P17" s="31">
        <v>3186435.25</v>
      </c>
      <c r="Q17" s="31">
        <f t="shared" si="4"/>
        <v>100</v>
      </c>
      <c r="R17" s="43">
        <v>6071334.3099999996</v>
      </c>
      <c r="S17" s="28">
        <v>6071334.3099999996</v>
      </c>
      <c r="T17" s="28">
        <f t="shared" si="5"/>
        <v>100</v>
      </c>
      <c r="U17" s="32">
        <v>1672740.96</v>
      </c>
      <c r="V17" s="32">
        <v>1672740.96</v>
      </c>
      <c r="W17" s="32">
        <f t="shared" si="6"/>
        <v>100</v>
      </c>
      <c r="X17" s="27">
        <v>4257781.55</v>
      </c>
      <c r="Y17" s="27">
        <v>4257781.55</v>
      </c>
      <c r="Z17" s="27">
        <f t="shared" si="7"/>
        <v>100</v>
      </c>
      <c r="AA17" s="33">
        <v>2447984.98</v>
      </c>
      <c r="AB17" s="33">
        <v>2447984.98</v>
      </c>
      <c r="AC17" s="33">
        <f t="shared" si="11"/>
        <v>100</v>
      </c>
      <c r="AD17" s="32">
        <f t="shared" si="8"/>
        <v>59596124.299999997</v>
      </c>
      <c r="AE17" s="32">
        <f t="shared" si="9"/>
        <v>59596124.379999995</v>
      </c>
      <c r="AF17" s="32">
        <f t="shared" si="10"/>
        <v>100.00000013423693</v>
      </c>
    </row>
    <row r="18" spans="1:32" s="52" customFormat="1" ht="33.75" customHeight="1">
      <c r="A18" s="75" t="s">
        <v>36</v>
      </c>
      <c r="B18" s="75"/>
      <c r="C18" s="45">
        <f>SUM(C8:C17)</f>
        <v>986442756.01999998</v>
      </c>
      <c r="D18" s="45">
        <f>SUM(D8:D17)</f>
        <v>947563768.83000004</v>
      </c>
      <c r="E18" s="45">
        <f t="shared" si="0"/>
        <v>96.058667677092075</v>
      </c>
      <c r="F18" s="46">
        <f>SUM(F8:F17)</f>
        <v>105904640.41180001</v>
      </c>
      <c r="G18" s="46">
        <f>SUM(G8:G17)</f>
        <v>100608529.81000002</v>
      </c>
      <c r="H18" s="46">
        <f t="shared" si="1"/>
        <v>94.999170403481301</v>
      </c>
      <c r="I18" s="47">
        <f>SUM(I8:I17)</f>
        <v>101606219.47000003</v>
      </c>
      <c r="J18" s="47">
        <f>SUM(J8:J17)</f>
        <v>97889763.430000007</v>
      </c>
      <c r="K18" s="47">
        <f t="shared" si="2"/>
        <v>96.342294734135507</v>
      </c>
      <c r="L18" s="48">
        <f>SUM(L8:L17)</f>
        <v>159921355.45116669</v>
      </c>
      <c r="M18" s="48">
        <f>SUM(M8:M17)</f>
        <v>139466572.65000004</v>
      </c>
      <c r="N18" s="48">
        <f t="shared" si="3"/>
        <v>87.209473842026881</v>
      </c>
      <c r="O18" s="49">
        <f>SUM(O8:O17)</f>
        <v>184465338.56419331</v>
      </c>
      <c r="P18" s="49">
        <f>SUM(P8:P17)</f>
        <v>164345441.22</v>
      </c>
      <c r="Q18" s="49">
        <f t="shared" si="4"/>
        <v>89.092857497891586</v>
      </c>
      <c r="R18" s="46">
        <f>SUM(R8:R17)</f>
        <v>566759834.20889997</v>
      </c>
      <c r="S18" s="46">
        <f>SUM(S8:S17)</f>
        <v>522448050.00999999</v>
      </c>
      <c r="T18" s="46">
        <f t="shared" si="5"/>
        <v>92.181558832454726</v>
      </c>
      <c r="U18" s="50">
        <f>SUM(U8:U17)</f>
        <v>92455605.399999991</v>
      </c>
      <c r="V18" s="50">
        <f>SUM(V8:V17)</f>
        <v>103727844.73999996</v>
      </c>
      <c r="W18" s="50">
        <f t="shared" si="6"/>
        <v>112.19205616709961</v>
      </c>
      <c r="X18" s="45">
        <f>SUM(X8:X17)</f>
        <v>115615987.35000001</v>
      </c>
      <c r="Y18" s="45">
        <f>SUM(Y8:Y17)</f>
        <v>93550551.549999997</v>
      </c>
      <c r="Z18" s="45">
        <f t="shared" si="7"/>
        <v>80.914892217109966</v>
      </c>
      <c r="AA18" s="51">
        <f>SUM(AA8:AA17)</f>
        <v>120788007.02250001</v>
      </c>
      <c r="AB18" s="51">
        <f>SUM(AB8:AB17)</f>
        <v>84223760.75999999</v>
      </c>
      <c r="AC18" s="51">
        <f t="shared" si="11"/>
        <v>69.728578884748927</v>
      </c>
      <c r="AD18" s="50">
        <f>SUM(AD8:AD17)</f>
        <v>2433959743.8985605</v>
      </c>
      <c r="AE18" s="50">
        <f>SUM(AE8:AE17)</f>
        <v>2253824283</v>
      </c>
      <c r="AF18" s="50">
        <f t="shared" si="10"/>
        <v>92.599078051717029</v>
      </c>
    </row>
    <row r="19" spans="1:32" s="5" customFormat="1" ht="33.75" customHeight="1">
      <c r="A19" s="25" t="s">
        <v>37</v>
      </c>
      <c r="B19" s="26" t="s">
        <v>38</v>
      </c>
      <c r="C19" s="27">
        <v>129950546.72499999</v>
      </c>
      <c r="D19" s="27">
        <v>76782584.689999998</v>
      </c>
      <c r="E19" s="27">
        <f t="shared" si="0"/>
        <v>59.086003579874514</v>
      </c>
      <c r="F19" s="28">
        <v>6627668.523</v>
      </c>
      <c r="G19" s="28">
        <v>4994609.3100000005</v>
      </c>
      <c r="H19" s="28">
        <f t="shared" si="1"/>
        <v>75.359974516939204</v>
      </c>
      <c r="I19" s="29">
        <v>7985360.239126984</v>
      </c>
      <c r="J19" s="29">
        <v>6943351.0999999987</v>
      </c>
      <c r="K19" s="29">
        <f t="shared" si="2"/>
        <v>86.951006492840392</v>
      </c>
      <c r="L19" s="30">
        <v>10675327.666666666</v>
      </c>
      <c r="M19" s="30">
        <v>8427124.0499999989</v>
      </c>
      <c r="N19" s="30">
        <f t="shared" si="3"/>
        <v>78.940191000538519</v>
      </c>
      <c r="O19" s="31">
        <v>14243113.087500002</v>
      </c>
      <c r="P19" s="31">
        <v>7446335.0800000001</v>
      </c>
      <c r="Q19" s="31">
        <f t="shared" si="4"/>
        <v>52.280249649460622</v>
      </c>
      <c r="R19" s="28">
        <v>54686960.899999999</v>
      </c>
      <c r="S19" s="28">
        <v>40079159.839999989</v>
      </c>
      <c r="T19" s="28">
        <f t="shared" si="5"/>
        <v>73.288329028355264</v>
      </c>
      <c r="U19" s="32">
        <v>9860558.6500000004</v>
      </c>
      <c r="V19" s="32">
        <v>6407844.7500000009</v>
      </c>
      <c r="W19" s="32">
        <f t="shared" si="6"/>
        <v>64.984601557032477</v>
      </c>
      <c r="X19" s="27">
        <v>7224931.9725000001</v>
      </c>
      <c r="Y19" s="27">
        <v>5308967.3100000005</v>
      </c>
      <c r="Z19" s="27">
        <f t="shared" si="7"/>
        <v>73.48120826891288</v>
      </c>
      <c r="AA19" s="33">
        <v>4715596.71</v>
      </c>
      <c r="AB19" s="33">
        <v>2423937.63</v>
      </c>
      <c r="AC19" s="33">
        <f t="shared" si="11"/>
        <v>51.402564279081446</v>
      </c>
      <c r="AD19" s="32">
        <f t="shared" ref="AD19:AD32" si="12">SUM(C19,F19,I19,L19,O19,R19,U19,X19,AA19)</f>
        <v>245970064.47379366</v>
      </c>
      <c r="AE19" s="32">
        <f t="shared" ref="AE19:AE32" si="13">SUM(D19,G19,J19,M19,P19,S19,V19,Y19,AB19)</f>
        <v>158813913.75999999</v>
      </c>
      <c r="AF19" s="32">
        <f t="shared" si="10"/>
        <v>64.566358552514217</v>
      </c>
    </row>
    <row r="20" spans="1:32" s="5" customFormat="1" ht="33.75" customHeight="1">
      <c r="A20" s="25" t="s">
        <v>39</v>
      </c>
      <c r="B20" s="26" t="s">
        <v>40</v>
      </c>
      <c r="C20" s="27">
        <v>3317877.9083333332</v>
      </c>
      <c r="D20" s="27">
        <v>1361827.06</v>
      </c>
      <c r="E20" s="27">
        <f t="shared" si="0"/>
        <v>41.045122744859697</v>
      </c>
      <c r="F20" s="28">
        <v>102048.09999999999</v>
      </c>
      <c r="G20" s="28">
        <v>45000</v>
      </c>
      <c r="H20" s="28">
        <f t="shared" si="1"/>
        <v>44.096852366678071</v>
      </c>
      <c r="I20" s="29">
        <v>91171.666666666672</v>
      </c>
      <c r="J20" s="29">
        <v>82160</v>
      </c>
      <c r="K20" s="29">
        <f t="shared" si="2"/>
        <v>90.115715774271976</v>
      </c>
      <c r="L20" s="30">
        <v>41625</v>
      </c>
      <c r="M20" s="30">
        <v>34133.75</v>
      </c>
      <c r="N20" s="30">
        <f t="shared" si="3"/>
        <v>82.003003003003002</v>
      </c>
      <c r="O20" s="31">
        <v>435717.33333333331</v>
      </c>
      <c r="P20" s="31">
        <v>186816</v>
      </c>
      <c r="Q20" s="31">
        <f t="shared" si="4"/>
        <v>42.875503384457204</v>
      </c>
      <c r="R20" s="28">
        <v>966029.8</v>
      </c>
      <c r="S20" s="28">
        <v>835867</v>
      </c>
      <c r="T20" s="28">
        <f t="shared" si="5"/>
        <v>86.526005719492289</v>
      </c>
      <c r="U20" s="32">
        <v>536450</v>
      </c>
      <c r="V20" s="32">
        <v>309250</v>
      </c>
      <c r="W20" s="32">
        <f t="shared" si="6"/>
        <v>57.647497436853385</v>
      </c>
      <c r="X20" s="27">
        <v>2100</v>
      </c>
      <c r="Y20" s="27">
        <v>0</v>
      </c>
      <c r="Z20" s="27">
        <f t="shared" si="7"/>
        <v>0</v>
      </c>
      <c r="AA20" s="33">
        <v>1710096.5925</v>
      </c>
      <c r="AB20" s="33">
        <v>1046447.78</v>
      </c>
      <c r="AC20" s="33">
        <f t="shared" si="11"/>
        <v>61.19232004726657</v>
      </c>
      <c r="AD20" s="32">
        <f t="shared" si="12"/>
        <v>7203116.4008333338</v>
      </c>
      <c r="AE20" s="32">
        <f t="shared" si="13"/>
        <v>3901501.59</v>
      </c>
      <c r="AF20" s="32">
        <f t="shared" si="10"/>
        <v>54.164078058611302</v>
      </c>
    </row>
    <row r="21" spans="1:32" s="5" customFormat="1" ht="33.75" customHeight="1">
      <c r="A21" s="25" t="s">
        <v>41</v>
      </c>
      <c r="B21" s="26" t="s">
        <v>42</v>
      </c>
      <c r="C21" s="27">
        <v>65043827.358333327</v>
      </c>
      <c r="D21" s="27">
        <v>45449940.329999991</v>
      </c>
      <c r="E21" s="27">
        <f t="shared" si="0"/>
        <v>69.875870126171179</v>
      </c>
      <c r="F21" s="28">
        <v>3368154.88</v>
      </c>
      <c r="G21" s="28">
        <v>1433314.54</v>
      </c>
      <c r="H21" s="28">
        <f t="shared" si="1"/>
        <v>42.554888093507152</v>
      </c>
      <c r="I21" s="29">
        <v>4456095.6259416668</v>
      </c>
      <c r="J21" s="29">
        <v>3836550.79</v>
      </c>
      <c r="K21" s="29">
        <f t="shared" si="2"/>
        <v>86.09668894143752</v>
      </c>
      <c r="L21" s="30">
        <v>3740355.3583333334</v>
      </c>
      <c r="M21" s="30">
        <v>2835069.3</v>
      </c>
      <c r="N21" s="30">
        <f t="shared" si="3"/>
        <v>75.796790101336242</v>
      </c>
      <c r="O21" s="31">
        <v>6310196.7958333343</v>
      </c>
      <c r="P21" s="31">
        <v>6586450.8799999999</v>
      </c>
      <c r="Q21" s="37">
        <f t="shared" si="4"/>
        <v>104.37789966153002</v>
      </c>
      <c r="R21" s="28">
        <v>33587847.329999998</v>
      </c>
      <c r="S21" s="28">
        <v>19165794.190000001</v>
      </c>
      <c r="T21" s="28">
        <f t="shared" si="5"/>
        <v>57.061692586894353</v>
      </c>
      <c r="U21" s="32">
        <v>3867385.58</v>
      </c>
      <c r="V21" s="32">
        <v>4307340.4799999995</v>
      </c>
      <c r="W21" s="38">
        <f t="shared" si="6"/>
        <v>111.3760288675431</v>
      </c>
      <c r="X21" s="27">
        <v>2571680.7420000001</v>
      </c>
      <c r="Y21" s="27">
        <v>1599372.2999999998</v>
      </c>
      <c r="Z21" s="27">
        <f t="shared" si="7"/>
        <v>62.191712753433201</v>
      </c>
      <c r="AA21" s="33">
        <v>1462388.25</v>
      </c>
      <c r="AB21" s="33">
        <v>1627341</v>
      </c>
      <c r="AC21" s="41">
        <f t="shared" si="11"/>
        <v>111.27968239624464</v>
      </c>
      <c r="AD21" s="32">
        <f t="shared" si="12"/>
        <v>124407931.92044166</v>
      </c>
      <c r="AE21" s="32">
        <f t="shared" si="13"/>
        <v>86841173.809999987</v>
      </c>
      <c r="AF21" s="32">
        <f t="shared" si="10"/>
        <v>69.803566757732568</v>
      </c>
    </row>
    <row r="22" spans="1:32" s="5" customFormat="1" ht="33.4" customHeight="1">
      <c r="A22" s="25" t="s">
        <v>43</v>
      </c>
      <c r="B22" s="26" t="s">
        <v>44</v>
      </c>
      <c r="C22" s="27">
        <v>82702558.883333325</v>
      </c>
      <c r="D22" s="27">
        <v>74333038.019999996</v>
      </c>
      <c r="E22" s="27">
        <f t="shared" si="0"/>
        <v>89.879973514314088</v>
      </c>
      <c r="F22" s="28">
        <v>3625239</v>
      </c>
      <c r="G22" s="28">
        <v>1963935.6099999999</v>
      </c>
      <c r="H22" s="28">
        <f t="shared" si="1"/>
        <v>54.173962323587496</v>
      </c>
      <c r="I22" s="29">
        <v>1671514.1666666667</v>
      </c>
      <c r="J22" s="29">
        <v>850720.5</v>
      </c>
      <c r="K22" s="29">
        <f t="shared" si="2"/>
        <v>50.895201306998594</v>
      </c>
      <c r="L22" s="30">
        <v>6268197.9666666677</v>
      </c>
      <c r="M22" s="30">
        <v>6086578.2599999998</v>
      </c>
      <c r="N22" s="30">
        <f t="shared" si="3"/>
        <v>97.10252120892649</v>
      </c>
      <c r="O22" s="31">
        <v>5387949.5083333328</v>
      </c>
      <c r="P22" s="31">
        <v>5262038.8900000006</v>
      </c>
      <c r="Q22" s="31">
        <f t="shared" si="4"/>
        <v>97.66310693634766</v>
      </c>
      <c r="R22" s="43">
        <v>39341065.140000001</v>
      </c>
      <c r="S22" s="28">
        <v>37966629.039999999</v>
      </c>
      <c r="T22" s="28">
        <f t="shared" si="5"/>
        <v>96.506357682210933</v>
      </c>
      <c r="U22" s="40">
        <v>3442392</v>
      </c>
      <c r="V22" s="32">
        <v>2379267.0699999998</v>
      </c>
      <c r="W22" s="32">
        <f t="shared" si="6"/>
        <v>69.116680203765284</v>
      </c>
      <c r="X22" s="27">
        <v>3823400.2239999999</v>
      </c>
      <c r="Y22" s="27">
        <v>2235900.5</v>
      </c>
      <c r="Z22" s="27">
        <f t="shared" si="7"/>
        <v>58.479373568190702</v>
      </c>
      <c r="AA22" s="33">
        <v>3015739.5</v>
      </c>
      <c r="AB22" s="33">
        <v>1595461</v>
      </c>
      <c r="AC22" s="33">
        <f t="shared" si="11"/>
        <v>52.904470031314041</v>
      </c>
      <c r="AD22" s="32">
        <f t="shared" si="12"/>
        <v>149278056.38900003</v>
      </c>
      <c r="AE22" s="32">
        <f t="shared" si="13"/>
        <v>132673568.88999999</v>
      </c>
      <c r="AF22" s="32">
        <f t="shared" si="10"/>
        <v>88.87680620939301</v>
      </c>
    </row>
    <row r="23" spans="1:32" s="5" customFormat="1" ht="33.75" customHeight="1">
      <c r="A23" s="25" t="s">
        <v>45</v>
      </c>
      <c r="B23" s="26" t="s">
        <v>46</v>
      </c>
      <c r="C23" s="27">
        <v>16666.666666666668</v>
      </c>
      <c r="D23" s="27">
        <v>0</v>
      </c>
      <c r="E23" s="27">
        <f t="shared" si="0"/>
        <v>0</v>
      </c>
      <c r="F23" s="28">
        <v>12425</v>
      </c>
      <c r="G23" s="28">
        <v>4350</v>
      </c>
      <c r="H23" s="28">
        <f t="shared" si="1"/>
        <v>35.010060362173036</v>
      </c>
      <c r="I23" s="29">
        <v>0</v>
      </c>
      <c r="J23" s="29">
        <v>0</v>
      </c>
      <c r="K23" s="29" t="e">
        <f t="shared" si="2"/>
        <v>#DIV/0!</v>
      </c>
      <c r="L23" s="30">
        <v>0</v>
      </c>
      <c r="M23" s="30">
        <v>0</v>
      </c>
      <c r="N23" s="30" t="e">
        <f t="shared" si="3"/>
        <v>#DIV/0!</v>
      </c>
      <c r="O23" s="31">
        <v>0</v>
      </c>
      <c r="P23" s="31">
        <v>0</v>
      </c>
      <c r="Q23" s="31" t="e">
        <f t="shared" si="4"/>
        <v>#DIV/0!</v>
      </c>
      <c r="R23" s="28">
        <v>0</v>
      </c>
      <c r="S23" s="28">
        <v>0</v>
      </c>
      <c r="T23" s="28" t="e">
        <f t="shared" si="5"/>
        <v>#DIV/0!</v>
      </c>
      <c r="U23" s="53">
        <v>760</v>
      </c>
      <c r="V23" s="32">
        <v>0</v>
      </c>
      <c r="W23" s="32">
        <v>0</v>
      </c>
      <c r="X23" s="27">
        <v>0</v>
      </c>
      <c r="Y23" s="27">
        <v>0</v>
      </c>
      <c r="Z23" s="27" t="e">
        <f t="shared" si="7"/>
        <v>#DIV/0!</v>
      </c>
      <c r="AA23" s="33">
        <v>0</v>
      </c>
      <c r="AB23" s="33">
        <v>0</v>
      </c>
      <c r="AC23" s="33" t="e">
        <f t="shared" si="11"/>
        <v>#DIV/0!</v>
      </c>
      <c r="AD23" s="32">
        <f t="shared" si="12"/>
        <v>29851.666666666668</v>
      </c>
      <c r="AE23" s="32">
        <f t="shared" si="13"/>
        <v>4350</v>
      </c>
      <c r="AF23" s="32">
        <f t="shared" si="10"/>
        <v>14.572050695103567</v>
      </c>
    </row>
    <row r="24" spans="1:32" s="5" customFormat="1" ht="33.6" customHeight="1">
      <c r="A24" s="25" t="s">
        <v>47</v>
      </c>
      <c r="B24" s="26" t="s">
        <v>48</v>
      </c>
      <c r="C24" s="27">
        <v>959206.16666666698</v>
      </c>
      <c r="D24" s="27">
        <v>161801.64000000001</v>
      </c>
      <c r="E24" s="27">
        <f t="shared" si="0"/>
        <v>16.868286049731744</v>
      </c>
      <c r="F24" s="28">
        <v>434380.80000000005</v>
      </c>
      <c r="G24" s="28">
        <v>70014.399999999994</v>
      </c>
      <c r="H24" s="28">
        <f t="shared" si="1"/>
        <v>16.118207802923145</v>
      </c>
      <c r="I24" s="29">
        <v>490125.83583333332</v>
      </c>
      <c r="J24" s="29">
        <v>112913.54000000001</v>
      </c>
      <c r="K24" s="29">
        <f t="shared" si="2"/>
        <v>23.037663339664491</v>
      </c>
      <c r="L24" s="30">
        <v>454809.94166666665</v>
      </c>
      <c r="M24" s="30">
        <v>432402.68</v>
      </c>
      <c r="N24" s="30">
        <f t="shared" si="3"/>
        <v>95.07326915841935</v>
      </c>
      <c r="O24" s="31">
        <v>649939.80333333334</v>
      </c>
      <c r="P24" s="31">
        <v>194562.03999999998</v>
      </c>
      <c r="Q24" s="31">
        <f t="shared" si="4"/>
        <v>29.935393862962922</v>
      </c>
      <c r="R24" s="28">
        <v>432391</v>
      </c>
      <c r="S24" s="28">
        <v>160200.65000000002</v>
      </c>
      <c r="T24" s="28">
        <f t="shared" si="5"/>
        <v>37.049950160849789</v>
      </c>
      <c r="U24" s="32">
        <v>174719.35249999998</v>
      </c>
      <c r="V24" s="32">
        <v>109368.7</v>
      </c>
      <c r="W24" s="32">
        <f t="shared" ref="W24:W34" si="14">V24*100/U24</f>
        <v>62.596786466456265</v>
      </c>
      <c r="X24" s="27">
        <v>458310.60240000003</v>
      </c>
      <c r="Y24" s="27">
        <v>120170.95999999999</v>
      </c>
      <c r="Z24" s="27">
        <f t="shared" si="7"/>
        <v>26.220418940934366</v>
      </c>
      <c r="AA24" s="33">
        <v>198273.25500000006</v>
      </c>
      <c r="AB24" s="33">
        <v>127957.75</v>
      </c>
      <c r="AC24" s="33">
        <f t="shared" si="11"/>
        <v>64.53606160851092</v>
      </c>
      <c r="AD24" s="32">
        <f t="shared" si="12"/>
        <v>4252156.7574000005</v>
      </c>
      <c r="AE24" s="32">
        <f t="shared" si="13"/>
        <v>1489392.36</v>
      </c>
      <c r="AF24" s="32">
        <f t="shared" si="10"/>
        <v>35.02675101071992</v>
      </c>
    </row>
    <row r="25" spans="1:32" s="5" customFormat="1" ht="33.75" customHeight="1">
      <c r="A25" s="25" t="s">
        <v>49</v>
      </c>
      <c r="B25" s="26" t="s">
        <v>50</v>
      </c>
      <c r="C25" s="27">
        <v>74700000</v>
      </c>
      <c r="D25" s="27">
        <v>66550145.990000002</v>
      </c>
      <c r="E25" s="27">
        <f t="shared" si="0"/>
        <v>89.089887536813919</v>
      </c>
      <c r="F25" s="28">
        <v>8749897.6699999999</v>
      </c>
      <c r="G25" s="28">
        <v>7388008.3599999994</v>
      </c>
      <c r="H25" s="28">
        <f t="shared" si="1"/>
        <v>84.435368716717804</v>
      </c>
      <c r="I25" s="29">
        <v>9172200</v>
      </c>
      <c r="J25" s="29">
        <v>7226046</v>
      </c>
      <c r="K25" s="29">
        <f t="shared" si="2"/>
        <v>78.782037024923142</v>
      </c>
      <c r="L25" s="30">
        <v>15671778.02</v>
      </c>
      <c r="M25" s="30">
        <v>13192176.52</v>
      </c>
      <c r="N25" s="30">
        <f t="shared" si="3"/>
        <v>84.177918441445613</v>
      </c>
      <c r="O25" s="31">
        <v>14578080</v>
      </c>
      <c r="P25" s="31">
        <v>12096297.859999999</v>
      </c>
      <c r="Q25" s="31">
        <f t="shared" si="4"/>
        <v>82.975932770296225</v>
      </c>
      <c r="R25" s="28">
        <v>28830240</v>
      </c>
      <c r="S25" s="28">
        <v>25974588</v>
      </c>
      <c r="T25" s="28">
        <f t="shared" si="5"/>
        <v>90.094941977590196</v>
      </c>
      <c r="U25" s="32">
        <v>8000000</v>
      </c>
      <c r="V25" s="32">
        <v>7078441.7000000002</v>
      </c>
      <c r="W25" s="32">
        <f t="shared" si="14"/>
        <v>88.480521249999995</v>
      </c>
      <c r="X25" s="27">
        <v>7263714</v>
      </c>
      <c r="Y25" s="27">
        <v>6462398.6699999999</v>
      </c>
      <c r="Z25" s="27">
        <f t="shared" si="7"/>
        <v>88.968242279362869</v>
      </c>
      <c r="AA25" s="33">
        <v>7233360</v>
      </c>
      <c r="AB25" s="33">
        <v>6022748.7000000002</v>
      </c>
      <c r="AC25" s="33">
        <f t="shared" si="11"/>
        <v>83.263499950230596</v>
      </c>
      <c r="AD25" s="32">
        <f t="shared" si="12"/>
        <v>174199269.69</v>
      </c>
      <c r="AE25" s="32">
        <f t="shared" si="13"/>
        <v>151990851.79999995</v>
      </c>
      <c r="AF25" s="32">
        <f t="shared" si="10"/>
        <v>87.251141793233984</v>
      </c>
    </row>
    <row r="26" spans="1:32" s="5" customFormat="1" ht="33.75" customHeight="1">
      <c r="A26" s="25" t="s">
        <v>51</v>
      </c>
      <c r="B26" s="26" t="s">
        <v>52</v>
      </c>
      <c r="C26" s="27">
        <v>136957718.125</v>
      </c>
      <c r="D26" s="27">
        <v>123081481.11</v>
      </c>
      <c r="E26" s="27">
        <f t="shared" si="0"/>
        <v>89.868232907958287</v>
      </c>
      <c r="F26" s="28">
        <v>15568724.300000001</v>
      </c>
      <c r="G26" s="28">
        <v>12028054</v>
      </c>
      <c r="H26" s="28">
        <f t="shared" si="1"/>
        <v>77.257800756353546</v>
      </c>
      <c r="I26" s="29">
        <v>21587371</v>
      </c>
      <c r="J26" s="29">
        <v>13328570</v>
      </c>
      <c r="K26" s="29">
        <f t="shared" si="2"/>
        <v>61.742441911986411</v>
      </c>
      <c r="L26" s="30">
        <v>26598324.600000001</v>
      </c>
      <c r="M26" s="30">
        <v>21378727.77</v>
      </c>
      <c r="N26" s="30">
        <f t="shared" si="3"/>
        <v>80.376219523240195</v>
      </c>
      <c r="O26" s="31">
        <v>22423681.791666668</v>
      </c>
      <c r="P26" s="31">
        <v>19997125</v>
      </c>
      <c r="Q26" s="31">
        <f t="shared" si="4"/>
        <v>89.178597813636244</v>
      </c>
      <c r="R26" s="28">
        <v>60790062.5</v>
      </c>
      <c r="S26" s="28">
        <v>64153589.5</v>
      </c>
      <c r="T26" s="35">
        <f t="shared" si="5"/>
        <v>105.53302112495771</v>
      </c>
      <c r="U26" s="32">
        <v>13673431</v>
      </c>
      <c r="V26" s="32">
        <v>15271178.5</v>
      </c>
      <c r="W26" s="38">
        <f t="shared" si="14"/>
        <v>111.68505183519777</v>
      </c>
      <c r="X26" s="27">
        <v>16378068.52</v>
      </c>
      <c r="Y26" s="27">
        <v>11324665</v>
      </c>
      <c r="Z26" s="27">
        <f t="shared" si="7"/>
        <v>69.145302366826343</v>
      </c>
      <c r="AA26" s="33">
        <v>12075306.666666668</v>
      </c>
      <c r="AB26" s="33">
        <v>8175120.5500000007</v>
      </c>
      <c r="AC26" s="33">
        <f t="shared" si="11"/>
        <v>67.701142303632324</v>
      </c>
      <c r="AD26" s="32">
        <f t="shared" si="12"/>
        <v>326052688.50333333</v>
      </c>
      <c r="AE26" s="32">
        <f t="shared" si="13"/>
        <v>288738511.43000001</v>
      </c>
      <c r="AF26" s="32">
        <f t="shared" si="10"/>
        <v>88.555783040889764</v>
      </c>
    </row>
    <row r="27" spans="1:32" s="5" customFormat="1" ht="33.75" customHeight="1">
      <c r="A27" s="25" t="s">
        <v>53</v>
      </c>
      <c r="B27" s="26" t="s">
        <v>54</v>
      </c>
      <c r="C27" s="27">
        <v>4647844.666666667</v>
      </c>
      <c r="D27" s="27">
        <v>4128825.11</v>
      </c>
      <c r="E27" s="27">
        <f t="shared" si="0"/>
        <v>88.833113111783561</v>
      </c>
      <c r="F27" s="28">
        <v>904475.49</v>
      </c>
      <c r="G27" s="28">
        <v>930594.19</v>
      </c>
      <c r="H27" s="35">
        <f t="shared" si="1"/>
        <v>102.88771783080601</v>
      </c>
      <c r="I27" s="29">
        <v>5621634</v>
      </c>
      <c r="J27" s="29">
        <v>1496142.4</v>
      </c>
      <c r="K27" s="29">
        <f t="shared" si="2"/>
        <v>26.614012936452283</v>
      </c>
      <c r="L27" s="44">
        <v>4183365.34</v>
      </c>
      <c r="M27" s="30">
        <v>1429664.2</v>
      </c>
      <c r="N27" s="30">
        <f t="shared" si="3"/>
        <v>34.174978368014116</v>
      </c>
      <c r="O27" s="42">
        <v>6454876</v>
      </c>
      <c r="P27" s="31">
        <v>1296097.1200000001</v>
      </c>
      <c r="Q27" s="31">
        <f t="shared" si="4"/>
        <v>20.079349626545888</v>
      </c>
      <c r="R27" s="43">
        <v>5907671.8300000001</v>
      </c>
      <c r="S27" s="28">
        <v>3593696</v>
      </c>
      <c r="T27" s="28">
        <f t="shared" si="5"/>
        <v>60.831002523713302</v>
      </c>
      <c r="U27" s="32">
        <v>810500</v>
      </c>
      <c r="V27" s="32">
        <v>807462.8</v>
      </c>
      <c r="W27" s="32">
        <f t="shared" si="14"/>
        <v>99.625268352868602</v>
      </c>
      <c r="X27" s="27">
        <v>845682.24000000022</v>
      </c>
      <c r="Y27" s="27">
        <v>570647</v>
      </c>
      <c r="Z27" s="27">
        <f t="shared" si="7"/>
        <v>67.477708885077192</v>
      </c>
      <c r="AA27" s="33">
        <v>602317</v>
      </c>
      <c r="AB27" s="33">
        <v>641915</v>
      </c>
      <c r="AC27" s="41">
        <f t="shared" si="11"/>
        <v>106.57427899262349</v>
      </c>
      <c r="AD27" s="32">
        <f t="shared" si="12"/>
        <v>29978366.56666667</v>
      </c>
      <c r="AE27" s="32">
        <f t="shared" si="13"/>
        <v>14895043.82</v>
      </c>
      <c r="AF27" s="32">
        <f t="shared" si="10"/>
        <v>49.685975341171492</v>
      </c>
    </row>
    <row r="28" spans="1:32" s="5" customFormat="1" ht="33.75" customHeight="1">
      <c r="A28" s="25" t="s">
        <v>55</v>
      </c>
      <c r="B28" s="26" t="s">
        <v>56</v>
      </c>
      <c r="C28" s="27">
        <v>96567788.75</v>
      </c>
      <c r="D28" s="27">
        <v>70965017.819999993</v>
      </c>
      <c r="E28" s="27">
        <f t="shared" si="0"/>
        <v>73.48725567665025</v>
      </c>
      <c r="F28" s="28">
        <v>7638706.6300000008</v>
      </c>
      <c r="G28" s="28">
        <v>5443879.2400000002</v>
      </c>
      <c r="H28" s="28">
        <f t="shared" si="1"/>
        <v>71.267028617382564</v>
      </c>
      <c r="I28" s="29">
        <v>7123193.8300000001</v>
      </c>
      <c r="J28" s="29">
        <v>3741275.4</v>
      </c>
      <c r="K28" s="29">
        <f t="shared" si="2"/>
        <v>52.522442731282517</v>
      </c>
      <c r="L28" s="30">
        <v>9161611.6800000016</v>
      </c>
      <c r="M28" s="30">
        <v>6576256.3600000003</v>
      </c>
      <c r="N28" s="30">
        <f t="shared" si="3"/>
        <v>71.780562085556539</v>
      </c>
      <c r="O28" s="31">
        <v>6771660</v>
      </c>
      <c r="P28" s="31">
        <v>5146553.49</v>
      </c>
      <c r="Q28" s="31">
        <f t="shared" si="4"/>
        <v>76.001356978938688</v>
      </c>
      <c r="R28" s="28">
        <v>40304000</v>
      </c>
      <c r="S28" s="28">
        <v>45268513.399999999</v>
      </c>
      <c r="T28" s="35">
        <f t="shared" si="5"/>
        <v>112.3176692139738</v>
      </c>
      <c r="U28" s="32">
        <v>9900000</v>
      </c>
      <c r="V28" s="32">
        <v>6204906.71</v>
      </c>
      <c r="W28" s="32">
        <f t="shared" si="14"/>
        <v>62.675825353535352</v>
      </c>
      <c r="X28" s="27">
        <v>9612107.9800000004</v>
      </c>
      <c r="Y28" s="27">
        <v>4724386.7799999993</v>
      </c>
      <c r="Z28" s="27">
        <f t="shared" si="7"/>
        <v>49.150371488023993</v>
      </c>
      <c r="AA28" s="33">
        <v>8488705</v>
      </c>
      <c r="AB28" s="33">
        <v>4368351.58</v>
      </c>
      <c r="AC28" s="33">
        <f t="shared" si="11"/>
        <v>51.460753789889033</v>
      </c>
      <c r="AD28" s="32">
        <f t="shared" si="12"/>
        <v>195567773.86999997</v>
      </c>
      <c r="AE28" s="32">
        <f t="shared" si="13"/>
        <v>152439140.78</v>
      </c>
      <c r="AF28" s="32">
        <f t="shared" si="10"/>
        <v>77.946963225818109</v>
      </c>
    </row>
    <row r="29" spans="1:32" s="5" customFormat="1" ht="33.75" customHeight="1">
      <c r="A29" s="25" t="s">
        <v>57</v>
      </c>
      <c r="B29" s="26" t="s">
        <v>58</v>
      </c>
      <c r="C29" s="27">
        <v>20461887.636666667</v>
      </c>
      <c r="D29" s="27">
        <v>18851806.879999999</v>
      </c>
      <c r="E29" s="27">
        <f t="shared" si="0"/>
        <v>92.131318550584339</v>
      </c>
      <c r="F29" s="28">
        <v>2406671.4299999992</v>
      </c>
      <c r="G29" s="28">
        <v>1840037.4</v>
      </c>
      <c r="H29" s="28">
        <f t="shared" si="1"/>
        <v>76.455696322451487</v>
      </c>
      <c r="I29" s="29">
        <v>2605703.64</v>
      </c>
      <c r="J29" s="29">
        <v>1873850.9700000002</v>
      </c>
      <c r="K29" s="29">
        <f t="shared" si="2"/>
        <v>71.913434100280114</v>
      </c>
      <c r="L29" s="30">
        <v>5742324.7250000006</v>
      </c>
      <c r="M29" s="30">
        <v>4216919</v>
      </c>
      <c r="N29" s="30">
        <f t="shared" si="3"/>
        <v>73.435746007902736</v>
      </c>
      <c r="O29" s="31">
        <v>5524019.6366666667</v>
      </c>
      <c r="P29" s="31">
        <v>4042866.3500000006</v>
      </c>
      <c r="Q29" s="31">
        <f t="shared" si="4"/>
        <v>73.187037988872333</v>
      </c>
      <c r="R29" s="28">
        <v>13000000.000000002</v>
      </c>
      <c r="S29" s="28">
        <v>7453249.6300000008</v>
      </c>
      <c r="T29" s="28">
        <f t="shared" si="5"/>
        <v>57.332689461538465</v>
      </c>
      <c r="U29" s="32">
        <v>2775636.98</v>
      </c>
      <c r="V29" s="32">
        <v>2796699.9000000004</v>
      </c>
      <c r="W29" s="32">
        <f t="shared" si="14"/>
        <v>100.7588499559478</v>
      </c>
      <c r="X29" s="27">
        <v>1420406.2376000001</v>
      </c>
      <c r="Y29" s="27">
        <v>1305255.6000000001</v>
      </c>
      <c r="Z29" s="27">
        <f t="shared" si="7"/>
        <v>91.893119408250058</v>
      </c>
      <c r="AA29" s="33">
        <v>2188161.7987500001</v>
      </c>
      <c r="AB29" s="33">
        <v>1413614.71</v>
      </c>
      <c r="AC29" s="33">
        <f t="shared" si="11"/>
        <v>64.602842020527703</v>
      </c>
      <c r="AD29" s="32">
        <f t="shared" si="12"/>
        <v>56124812.084683329</v>
      </c>
      <c r="AE29" s="32">
        <f t="shared" si="13"/>
        <v>43794300.439999998</v>
      </c>
      <c r="AF29" s="32">
        <f t="shared" si="10"/>
        <v>78.030195226170974</v>
      </c>
    </row>
    <row r="30" spans="1:32" s="5" customFormat="1" ht="33.75" customHeight="1">
      <c r="A30" s="25" t="s">
        <v>59</v>
      </c>
      <c r="B30" s="26" t="s">
        <v>60</v>
      </c>
      <c r="C30" s="27">
        <v>28722950.446666662</v>
      </c>
      <c r="D30" s="27">
        <v>19245850.07</v>
      </c>
      <c r="E30" s="27">
        <f t="shared" si="0"/>
        <v>67.005129245813634</v>
      </c>
      <c r="F30" s="28">
        <v>4036882.8319999999</v>
      </c>
      <c r="G30" s="28">
        <v>3583641.9299999997</v>
      </c>
      <c r="H30" s="28">
        <f t="shared" si="1"/>
        <v>88.772502922125938</v>
      </c>
      <c r="I30" s="29">
        <v>5862318.8708333336</v>
      </c>
      <c r="J30" s="29">
        <v>3955877.5</v>
      </c>
      <c r="K30" s="29">
        <f t="shared" si="2"/>
        <v>67.479739453982802</v>
      </c>
      <c r="L30" s="30">
        <v>7952259.791666666</v>
      </c>
      <c r="M30" s="30">
        <v>5082050.5999999996</v>
      </c>
      <c r="N30" s="30">
        <f t="shared" si="3"/>
        <v>63.906999181862531</v>
      </c>
      <c r="O30" s="31">
        <v>6356599.984166665</v>
      </c>
      <c r="P30" s="31">
        <v>4755052.42</v>
      </c>
      <c r="Q30" s="31">
        <f t="shared" si="4"/>
        <v>74.804965419314115</v>
      </c>
      <c r="R30" s="28">
        <v>17790612.210000001</v>
      </c>
      <c r="S30" s="35">
        <v>18900136.760000002</v>
      </c>
      <c r="T30" s="35">
        <f t="shared" si="5"/>
        <v>106.23657318198609</v>
      </c>
      <c r="U30" s="32">
        <v>2105222</v>
      </c>
      <c r="V30" s="32">
        <v>2044855.7</v>
      </c>
      <c r="W30" s="32">
        <f t="shared" si="14"/>
        <v>97.132544691248711</v>
      </c>
      <c r="X30" s="27">
        <v>4256358.3929999992</v>
      </c>
      <c r="Y30" s="27">
        <v>2482380.2000000002</v>
      </c>
      <c r="Z30" s="27">
        <f t="shared" si="7"/>
        <v>58.321691239217991</v>
      </c>
      <c r="AA30" s="33">
        <v>4014147.5625</v>
      </c>
      <c r="AB30" s="33">
        <v>4030119.3000000003</v>
      </c>
      <c r="AC30" s="33">
        <f t="shared" si="11"/>
        <v>100.39788615767908</v>
      </c>
      <c r="AD30" s="32">
        <f t="shared" si="12"/>
        <v>81097352.090833336</v>
      </c>
      <c r="AE30" s="32">
        <f t="shared" si="13"/>
        <v>64079964.480000004</v>
      </c>
      <c r="AF30" s="32">
        <f t="shared" si="10"/>
        <v>79.016099574036701</v>
      </c>
    </row>
    <row r="31" spans="1:32" s="5" customFormat="1" ht="33.75" customHeight="1">
      <c r="A31" s="25" t="s">
        <v>61</v>
      </c>
      <c r="B31" s="26" t="s">
        <v>62</v>
      </c>
      <c r="C31" s="27">
        <v>21032106</v>
      </c>
      <c r="D31" s="27">
        <v>14001721.08</v>
      </c>
      <c r="E31" s="27">
        <f t="shared" si="0"/>
        <v>66.573081554457744</v>
      </c>
      <c r="F31" s="28">
        <v>6884120.4499999993</v>
      </c>
      <c r="G31" s="28">
        <v>6566838.8999999994</v>
      </c>
      <c r="H31" s="28">
        <f t="shared" si="1"/>
        <v>95.391109840328269</v>
      </c>
      <c r="I31" s="29">
        <v>12230110</v>
      </c>
      <c r="J31" s="29">
        <v>8965496</v>
      </c>
      <c r="K31" s="29">
        <f t="shared" si="2"/>
        <v>73.306748671925277</v>
      </c>
      <c r="L31" s="30">
        <v>10184617.82</v>
      </c>
      <c r="M31" s="30">
        <v>8114718.3600000003</v>
      </c>
      <c r="N31" s="30">
        <f t="shared" si="3"/>
        <v>79.676218621230504</v>
      </c>
      <c r="O31" s="31">
        <v>30504370</v>
      </c>
      <c r="P31" s="31">
        <v>22878094.390000001</v>
      </c>
      <c r="Q31" s="31">
        <f t="shared" si="4"/>
        <v>74.999399725350827</v>
      </c>
      <c r="R31" s="28">
        <v>12267420</v>
      </c>
      <c r="S31" s="28">
        <v>7513605.9699999997</v>
      </c>
      <c r="T31" s="28">
        <f t="shared" si="5"/>
        <v>61.248461127115561</v>
      </c>
      <c r="U31" s="32">
        <v>8310000</v>
      </c>
      <c r="V31" s="32">
        <v>12182313.24</v>
      </c>
      <c r="W31" s="38">
        <f t="shared" si="14"/>
        <v>146.59823393501804</v>
      </c>
      <c r="X31" s="27">
        <v>4922348</v>
      </c>
      <c r="Y31" s="27">
        <v>6358862.8699999992</v>
      </c>
      <c r="Z31" s="34">
        <f t="shared" si="7"/>
        <v>129.18352928317947</v>
      </c>
      <c r="AA31" s="33">
        <v>4189167</v>
      </c>
      <c r="AB31" s="33">
        <v>3384151.2</v>
      </c>
      <c r="AC31" s="33">
        <f t="shared" si="11"/>
        <v>80.783392020418376</v>
      </c>
      <c r="AD31" s="32">
        <f t="shared" si="12"/>
        <v>110524259.27000001</v>
      </c>
      <c r="AE31" s="32">
        <f t="shared" si="13"/>
        <v>89965802.010000005</v>
      </c>
      <c r="AF31" s="32">
        <f t="shared" si="10"/>
        <v>81.399144951718071</v>
      </c>
    </row>
    <row r="32" spans="1:32" s="5" customFormat="1" ht="33.75" customHeight="1">
      <c r="A32" s="25" t="s">
        <v>63</v>
      </c>
      <c r="B32" s="26" t="s">
        <v>64</v>
      </c>
      <c r="C32" s="27">
        <v>289832886.61250001</v>
      </c>
      <c r="D32" s="27">
        <v>63316717.050000004</v>
      </c>
      <c r="E32" s="27">
        <f t="shared" si="0"/>
        <v>21.845939496387452</v>
      </c>
      <c r="F32" s="28">
        <v>1454760</v>
      </c>
      <c r="G32" s="28">
        <v>1644915</v>
      </c>
      <c r="H32" s="35">
        <f t="shared" si="1"/>
        <v>113.07122824383403</v>
      </c>
      <c r="I32" s="29">
        <f>662510+303750+I46+1500000</f>
        <v>2466260</v>
      </c>
      <c r="J32" s="29">
        <v>2104374</v>
      </c>
      <c r="K32" s="29">
        <f t="shared" si="2"/>
        <v>85.326526805770683</v>
      </c>
      <c r="L32" s="30">
        <v>6552825</v>
      </c>
      <c r="M32" s="30">
        <v>2723762.71</v>
      </c>
      <c r="N32" s="30">
        <f t="shared" si="3"/>
        <v>41.566236089015042</v>
      </c>
      <c r="O32" s="31">
        <v>7807359.3033333328</v>
      </c>
      <c r="P32" s="31">
        <v>2789658</v>
      </c>
      <c r="Q32" s="31">
        <f t="shared" si="4"/>
        <v>35.731133813823099</v>
      </c>
      <c r="R32" s="28">
        <v>7385706.9100000001</v>
      </c>
      <c r="S32" s="35">
        <v>11288108.91</v>
      </c>
      <c r="T32" s="35">
        <f t="shared" si="5"/>
        <v>152.83721717573545</v>
      </c>
      <c r="U32" s="32">
        <v>1435729</v>
      </c>
      <c r="V32" s="32">
        <v>1107612.02</v>
      </c>
      <c r="W32" s="32">
        <f t="shared" si="14"/>
        <v>77.146315216868928</v>
      </c>
      <c r="X32" s="27">
        <v>14589592.9256</v>
      </c>
      <c r="Y32" s="27">
        <v>3684300</v>
      </c>
      <c r="Z32" s="27">
        <f t="shared" si="7"/>
        <v>25.252932133118325</v>
      </c>
      <c r="AA32" s="54">
        <v>7694577.7399999993</v>
      </c>
      <c r="AB32" s="33">
        <v>4988312.72</v>
      </c>
      <c r="AC32" s="55">
        <f t="shared" si="11"/>
        <v>64.82893393965503</v>
      </c>
      <c r="AD32" s="32">
        <f t="shared" si="12"/>
        <v>339219697.49143338</v>
      </c>
      <c r="AE32" s="32">
        <f t="shared" si="13"/>
        <v>93647760.409999996</v>
      </c>
      <c r="AF32" s="32">
        <f t="shared" si="10"/>
        <v>27.606816792342954</v>
      </c>
    </row>
    <row r="33" spans="1:32" s="52" customFormat="1" ht="33.75" customHeight="1">
      <c r="A33" s="75" t="s">
        <v>65</v>
      </c>
      <c r="B33" s="75"/>
      <c r="C33" s="45">
        <f>SUM(C19:C32)</f>
        <v>954913865.94583344</v>
      </c>
      <c r="D33" s="45">
        <f>SUM(D19:D32)</f>
        <v>578230756.8499999</v>
      </c>
      <c r="E33" s="45">
        <f t="shared" si="0"/>
        <v>60.553184687214447</v>
      </c>
      <c r="F33" s="46">
        <f>SUM(F19:F32)</f>
        <v>61814155.105000004</v>
      </c>
      <c r="G33" s="46">
        <f t="shared" ref="G33" si="15">SUM(G19:G32)</f>
        <v>47937192.879999995</v>
      </c>
      <c r="H33" s="46">
        <f t="shared" si="1"/>
        <v>77.550510556315075</v>
      </c>
      <c r="I33" s="47">
        <f>SUM(I19:I32)</f>
        <v>81363058.87506865</v>
      </c>
      <c r="J33" s="47">
        <f t="shared" ref="J33" si="16">SUM(J19:J32)</f>
        <v>54517328.199999996</v>
      </c>
      <c r="K33" s="47">
        <f t="shared" si="2"/>
        <v>67.005013028959823</v>
      </c>
      <c r="L33" s="48">
        <f>SUM(L19:L32)</f>
        <v>107227422.91</v>
      </c>
      <c r="M33" s="48">
        <f t="shared" ref="M33" si="17">SUM(M19:M32)</f>
        <v>80529583.559999987</v>
      </c>
      <c r="N33" s="48">
        <f t="shared" si="3"/>
        <v>75.1016683741355</v>
      </c>
      <c r="O33" s="49">
        <f>SUM(O19:O32)</f>
        <v>127447563.24416667</v>
      </c>
      <c r="P33" s="49">
        <f t="shared" ref="P33" si="18">SUM(P19:P32)</f>
        <v>92677947.520000011</v>
      </c>
      <c r="Q33" s="49">
        <f t="shared" si="4"/>
        <v>72.718493128382292</v>
      </c>
      <c r="R33" s="46">
        <f>SUM(R19:R32)</f>
        <v>315290007.62000006</v>
      </c>
      <c r="S33" s="46">
        <f t="shared" ref="S33" si="19">SUM(S19:S32)</f>
        <v>282353138.89000005</v>
      </c>
      <c r="T33" s="46">
        <f t="shared" si="5"/>
        <v>89.553468890870519</v>
      </c>
      <c r="U33" s="50">
        <f>SUM(U19:U32)</f>
        <v>64892784.562499993</v>
      </c>
      <c r="V33" s="50">
        <f t="shared" ref="V33" si="20">SUM(V19:V32)</f>
        <v>61006541.570000008</v>
      </c>
      <c r="W33" s="50">
        <f t="shared" si="14"/>
        <v>94.011286433922351</v>
      </c>
      <c r="X33" s="45">
        <f>SUM(X19:X32)</f>
        <v>73368701.837099999</v>
      </c>
      <c r="Y33" s="45">
        <f t="shared" ref="Y33" si="21">SUM(Y19:Y32)</f>
        <v>46177307.190000005</v>
      </c>
      <c r="Z33" s="45">
        <f t="shared" si="7"/>
        <v>62.938700063859862</v>
      </c>
      <c r="AA33" s="51">
        <f>SUM(AA19:AA32)</f>
        <v>57587837.075416669</v>
      </c>
      <c r="AB33" s="51">
        <f t="shared" ref="AB33" si="22">SUM(AB19:AB32)</f>
        <v>39845478.920000002</v>
      </c>
      <c r="AC33" s="51">
        <f t="shared" si="11"/>
        <v>69.190789138023391</v>
      </c>
      <c r="AD33" s="50">
        <f>SUM(AD19:AD32)</f>
        <v>1843905397.1750855</v>
      </c>
      <c r="AE33" s="50">
        <f>SUM(AE19:AE32)</f>
        <v>1283275275.5799999</v>
      </c>
      <c r="AF33" s="50">
        <f t="shared" si="10"/>
        <v>69.595505146089025</v>
      </c>
    </row>
    <row r="34" spans="1:32" s="52" customFormat="1" ht="33.75" customHeight="1">
      <c r="A34" s="66"/>
      <c r="B34" s="56" t="s">
        <v>66</v>
      </c>
      <c r="C34" s="45">
        <f>C18-C33</f>
        <v>31528890.074166536</v>
      </c>
      <c r="D34" s="45">
        <f>D18-D33</f>
        <v>369333011.98000014</v>
      </c>
      <c r="E34" s="45">
        <f t="shared" si="0"/>
        <v>1171.4113979629631</v>
      </c>
      <c r="F34" s="46">
        <f>F18-F33</f>
        <v>44090485.306800008</v>
      </c>
      <c r="G34" s="46">
        <f t="shared" ref="G34" si="23">G18-G33</f>
        <v>52671336.930000022</v>
      </c>
      <c r="H34" s="46">
        <f t="shared" si="1"/>
        <v>119.46191239105413</v>
      </c>
      <c r="I34" s="47">
        <f>I18-I33</f>
        <v>20243160.594931379</v>
      </c>
      <c r="J34" s="47">
        <f t="shared" ref="J34" si="24">J18-J33</f>
        <v>43372435.230000012</v>
      </c>
      <c r="K34" s="47">
        <f t="shared" si="2"/>
        <v>214.25723036974719</v>
      </c>
      <c r="L34" s="48">
        <f>L18-L33</f>
        <v>52693932.541166693</v>
      </c>
      <c r="M34" s="48">
        <f t="shared" ref="M34" si="25">M18-M33</f>
        <v>58936989.090000048</v>
      </c>
      <c r="N34" s="48">
        <f t="shared" si="3"/>
        <v>111.84777117167336</v>
      </c>
      <c r="O34" s="49">
        <f>O18-O33</f>
        <v>57017775.320026636</v>
      </c>
      <c r="P34" s="49">
        <f t="shared" ref="P34" si="26">P18-P33</f>
        <v>71667493.699999988</v>
      </c>
      <c r="Q34" s="49">
        <f t="shared" si="4"/>
        <v>125.69324793496084</v>
      </c>
      <c r="R34" s="46">
        <f>R18-R33</f>
        <v>251469826.58889991</v>
      </c>
      <c r="S34" s="46">
        <f t="shared" ref="S34" si="27">S18-S33</f>
        <v>240094911.11999995</v>
      </c>
      <c r="T34" s="46">
        <f t="shared" si="5"/>
        <v>95.476628101591075</v>
      </c>
      <c r="U34" s="50">
        <f>U18-U33</f>
        <v>27562820.837499999</v>
      </c>
      <c r="V34" s="50">
        <f t="shared" ref="V34" si="28">V18-V33</f>
        <v>42721303.169999957</v>
      </c>
      <c r="W34" s="50">
        <f t="shared" si="14"/>
        <v>154.99612112224889</v>
      </c>
      <c r="X34" s="45">
        <f>X18-X33</f>
        <v>42247285.51290001</v>
      </c>
      <c r="Y34" s="45">
        <f t="shared" ref="Y34" si="29">Y18-Y33</f>
        <v>47373244.359999992</v>
      </c>
      <c r="Z34" s="45">
        <f t="shared" si="7"/>
        <v>112.13322651353492</v>
      </c>
      <c r="AA34" s="51">
        <f>AA18-AA33</f>
        <v>63200169.947083339</v>
      </c>
      <c r="AB34" s="51">
        <f t="shared" ref="AB34" si="30">AB18-AB33</f>
        <v>44378281.839999989</v>
      </c>
      <c r="AC34" s="51">
        <f t="shared" si="11"/>
        <v>70.218611559363424</v>
      </c>
      <c r="AD34" s="50">
        <f>AD18-AD33</f>
        <v>590054346.72347498</v>
      </c>
      <c r="AE34" s="50">
        <f>AE18-AE33</f>
        <v>970549007.42000008</v>
      </c>
      <c r="AF34" s="50">
        <f>AE34*100/AD34</f>
        <v>164.48468057381183</v>
      </c>
    </row>
    <row r="35" spans="1:32" s="60" customFormat="1" ht="23.25" hidden="1">
      <c r="A35" s="57"/>
      <c r="B35" s="58" t="s">
        <v>67</v>
      </c>
      <c r="C35" s="59">
        <v>483989937.61000001</v>
      </c>
      <c r="D35" s="59">
        <v>29616019.390000001</v>
      </c>
      <c r="E35" s="59"/>
    </row>
    <row r="36" spans="1:32" s="60" customFormat="1" ht="23.25" hidden="1">
      <c r="A36" s="57"/>
      <c r="B36" s="58" t="s">
        <v>68</v>
      </c>
      <c r="C36" s="59">
        <f>SUM(C34:C35)</f>
        <v>515518827.68416655</v>
      </c>
      <c r="D36" s="59">
        <f t="shared" ref="D36" si="31">SUM(D34:D35)</f>
        <v>398949031.37000012</v>
      </c>
      <c r="E36" s="59"/>
    </row>
    <row r="37" spans="1:32" ht="23.25" hidden="1">
      <c r="A37" s="61" t="s">
        <v>69</v>
      </c>
      <c r="B37" s="58" t="s">
        <v>70</v>
      </c>
      <c r="C37" s="62">
        <v>10527622.550000001</v>
      </c>
      <c r="D37" s="62">
        <v>968947.52</v>
      </c>
      <c r="E37" s="62"/>
    </row>
    <row r="38" spans="1:32" ht="23.25" hidden="1">
      <c r="A38" s="61" t="s">
        <v>71</v>
      </c>
      <c r="B38" s="58" t="s">
        <v>72</v>
      </c>
      <c r="C38" s="62">
        <v>0</v>
      </c>
      <c r="D38" s="62">
        <v>3836666.69</v>
      </c>
      <c r="E38" s="62"/>
    </row>
    <row r="39" spans="1:32" ht="23.25" hidden="1">
      <c r="A39" s="61" t="s">
        <v>73</v>
      </c>
      <c r="B39" s="58" t="s">
        <v>74</v>
      </c>
      <c r="C39" s="62">
        <v>482464.08</v>
      </c>
      <c r="D39" s="62">
        <v>0</v>
      </c>
      <c r="E39" s="62"/>
    </row>
    <row r="40" spans="1:32" ht="23.25" hidden="1">
      <c r="A40" s="61" t="s">
        <v>75</v>
      </c>
      <c r="B40" s="58" t="s">
        <v>76</v>
      </c>
      <c r="C40" s="62">
        <v>147018816.19000003</v>
      </c>
      <c r="D40" s="62">
        <v>13240351.570000002</v>
      </c>
      <c r="E40" s="62"/>
    </row>
    <row r="41" spans="1:32" ht="23.25" hidden="1">
      <c r="A41" s="61"/>
      <c r="B41" s="58" t="s">
        <v>77</v>
      </c>
      <c r="C41" s="62">
        <f>SUM(C36-C37-C38-C39-C40)</f>
        <v>357489924.8641665</v>
      </c>
      <c r="D41" s="62">
        <f t="shared" ref="D41" si="32">SUM(D36-D37-D38-D39-D40)</f>
        <v>380903065.59000015</v>
      </c>
      <c r="E41" s="62"/>
    </row>
    <row r="42" spans="1:32" ht="28.5" hidden="1" customHeight="1"/>
    <row r="43" spans="1:32" ht="28.5" hidden="1" customHeight="1"/>
    <row r="44" spans="1:32" s="1" customFormat="1" ht="23.25">
      <c r="A44" s="63"/>
    </row>
    <row r="45" spans="1:32" s="1" customFormat="1" ht="23.25">
      <c r="A45" s="63"/>
    </row>
    <row r="46" spans="1:32" s="1" customFormat="1" ht="23.25">
      <c r="A46" s="63"/>
      <c r="I46" s="64"/>
    </row>
    <row r="47" spans="1:32" s="1" customFormat="1" ht="23.25">
      <c r="A47" s="63"/>
      <c r="B47" s="65"/>
      <c r="R47" s="64"/>
    </row>
    <row r="48" spans="1:32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26">
    <mergeCell ref="O5:Q5"/>
    <mergeCell ref="R5:T5"/>
    <mergeCell ref="U5:W5"/>
    <mergeCell ref="X5:Z5"/>
    <mergeCell ref="B1:E1"/>
    <mergeCell ref="B2:E2"/>
    <mergeCell ref="B3:E3"/>
    <mergeCell ref="A5:B7"/>
    <mergeCell ref="C5:E5"/>
    <mergeCell ref="F5:H5"/>
    <mergeCell ref="AA6:AA7"/>
    <mergeCell ref="AD6:AD7"/>
    <mergeCell ref="A18:B18"/>
    <mergeCell ref="A33:B33"/>
    <mergeCell ref="AA5:AC5"/>
    <mergeCell ref="AD5:AF5"/>
    <mergeCell ref="C6:C7"/>
    <mergeCell ref="F6:F7"/>
    <mergeCell ref="I6:I7"/>
    <mergeCell ref="L6:L7"/>
    <mergeCell ref="O6:O7"/>
    <mergeCell ref="R6:R7"/>
    <mergeCell ref="U6:U7"/>
    <mergeCell ref="X6:X7"/>
    <mergeCell ref="I5:K5"/>
    <mergeCell ref="L5:N5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438E-B2EC-4090-BF6F-9BFB1872AE39}">
  <sheetPr>
    <tabColor theme="7"/>
  </sheetPr>
  <dimension ref="A1:F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G29" sqref="AG29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102" t="s">
        <v>3</v>
      </c>
      <c r="D5" s="103"/>
      <c r="E5" s="104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415034999.99999994</v>
      </c>
      <c r="D8" s="28">
        <v>339738050.20999998</v>
      </c>
      <c r="E8" s="28">
        <v>81.85768675171974</v>
      </c>
    </row>
    <row r="9" spans="1:5" s="5" customFormat="1" ht="33.75" customHeight="1">
      <c r="A9" s="25" t="s">
        <v>18</v>
      </c>
      <c r="B9" s="26" t="s">
        <v>80</v>
      </c>
      <c r="C9" s="28">
        <v>1020000</v>
      </c>
      <c r="D9" s="28">
        <v>889300</v>
      </c>
      <c r="E9" s="28">
        <v>87.186274509803923</v>
      </c>
    </row>
    <row r="10" spans="1:5" s="5" customFormat="1" ht="33.75" customHeight="1">
      <c r="A10" s="25" t="s">
        <v>20</v>
      </c>
      <c r="B10" s="26" t="s">
        <v>81</v>
      </c>
      <c r="C10" s="28">
        <v>2500000</v>
      </c>
      <c r="D10" s="28">
        <v>3640901.3</v>
      </c>
      <c r="E10" s="28">
        <v>145.63605200000001</v>
      </c>
    </row>
    <row r="11" spans="1:5" s="5" customFormat="1" ht="33.75" customHeight="1">
      <c r="A11" s="25" t="s">
        <v>22</v>
      </c>
      <c r="B11" s="26" t="s">
        <v>82</v>
      </c>
      <c r="C11" s="28">
        <v>12000000</v>
      </c>
      <c r="D11" s="28">
        <v>14275759.060000001</v>
      </c>
      <c r="E11" s="35">
        <v>118.96465883333333</v>
      </c>
    </row>
    <row r="12" spans="1:5" s="5" customFormat="1" ht="33.75" customHeight="1">
      <c r="A12" s="25" t="s">
        <v>24</v>
      </c>
      <c r="B12" s="26" t="s">
        <v>83</v>
      </c>
      <c r="C12" s="28">
        <v>115677050</v>
      </c>
      <c r="D12" s="28">
        <v>107118406.83000001</v>
      </c>
      <c r="E12" s="35">
        <v>92.601260863758213</v>
      </c>
    </row>
    <row r="13" spans="1:5" s="5" customFormat="1" ht="33.6" customHeight="1">
      <c r="A13" s="25" t="s">
        <v>26</v>
      </c>
      <c r="B13" s="26" t="s">
        <v>84</v>
      </c>
      <c r="C13" s="28">
        <v>127500000</v>
      </c>
      <c r="D13" s="28">
        <v>122425095.05000001</v>
      </c>
      <c r="E13" s="35">
        <v>96.019682392156881</v>
      </c>
    </row>
    <row r="14" spans="1:5" s="5" customFormat="1" ht="33.75" customHeight="1">
      <c r="A14" s="25" t="s">
        <v>28</v>
      </c>
      <c r="B14" s="26" t="s">
        <v>85</v>
      </c>
      <c r="C14" s="28">
        <v>14350212</v>
      </c>
      <c r="D14" s="28">
        <v>14616006.41</v>
      </c>
      <c r="E14" s="28">
        <v>101.85219849016865</v>
      </c>
    </row>
    <row r="15" spans="1:5" s="5" customFormat="1" ht="33.75" customHeight="1">
      <c r="A15" s="25" t="s">
        <v>30</v>
      </c>
      <c r="B15" s="26" t="s">
        <v>86</v>
      </c>
      <c r="C15" s="28">
        <v>240037457.51999998</v>
      </c>
      <c r="D15" s="28">
        <v>287616795.59999996</v>
      </c>
      <c r="E15" s="28">
        <v>119.8216305786507</v>
      </c>
    </row>
    <row r="16" spans="1:5" s="5" customFormat="1" ht="33.75" customHeight="1">
      <c r="A16" s="25" t="s">
        <v>32</v>
      </c>
      <c r="B16" s="26" t="s">
        <v>33</v>
      </c>
      <c r="C16" s="28">
        <v>25106800</v>
      </c>
      <c r="D16" s="28">
        <v>24027217.789999999</v>
      </c>
      <c r="E16" s="28">
        <v>95.70004058661398</v>
      </c>
    </row>
    <row r="17" spans="1:5" s="5" customFormat="1" ht="33.75" customHeight="1">
      <c r="A17" s="25" t="s">
        <v>34</v>
      </c>
      <c r="B17" s="26" t="s">
        <v>87</v>
      </c>
      <c r="C17" s="28">
        <v>33216236.5</v>
      </c>
      <c r="D17" s="28">
        <v>33216236.579999998</v>
      </c>
      <c r="E17" s="28">
        <v>100.00000024084606</v>
      </c>
    </row>
    <row r="18" spans="1:5" s="52" customFormat="1" ht="33.75" customHeight="1">
      <c r="B18" s="68" t="s">
        <v>36</v>
      </c>
      <c r="C18" s="46">
        <v>986442756.01999998</v>
      </c>
      <c r="D18" s="46">
        <v>947563768.83000004</v>
      </c>
      <c r="E18" s="46">
        <v>96.058667677092075</v>
      </c>
    </row>
    <row r="19" spans="1:5" s="5" customFormat="1" ht="33.75" customHeight="1">
      <c r="A19" s="25" t="s">
        <v>37</v>
      </c>
      <c r="B19" s="26" t="s">
        <v>38</v>
      </c>
      <c r="C19" s="28">
        <v>129950546.72499999</v>
      </c>
      <c r="D19" s="28">
        <v>76782584.689999998</v>
      </c>
      <c r="E19" s="28">
        <v>59.086003579874514</v>
      </c>
    </row>
    <row r="20" spans="1:5" s="5" customFormat="1" ht="33.75" customHeight="1">
      <c r="A20" s="25" t="s">
        <v>39</v>
      </c>
      <c r="B20" s="26" t="s">
        <v>88</v>
      </c>
      <c r="C20" s="28">
        <v>3317877.9083333332</v>
      </c>
      <c r="D20" s="28">
        <v>1361827.06</v>
      </c>
      <c r="E20" s="28">
        <v>41.045122744859697</v>
      </c>
    </row>
    <row r="21" spans="1:5" s="5" customFormat="1" ht="33.75" customHeight="1">
      <c r="A21" s="25" t="s">
        <v>41</v>
      </c>
      <c r="B21" s="26" t="s">
        <v>89</v>
      </c>
      <c r="C21" s="28">
        <v>65043827.358333327</v>
      </c>
      <c r="D21" s="28">
        <v>45449940.329999991</v>
      </c>
      <c r="E21" s="28">
        <v>69.875870126171179</v>
      </c>
    </row>
    <row r="22" spans="1:5" s="5" customFormat="1" ht="33.4" customHeight="1">
      <c r="A22" s="25" t="s">
        <v>43</v>
      </c>
      <c r="B22" s="26" t="s">
        <v>90</v>
      </c>
      <c r="C22" s="28">
        <v>82702558.883333325</v>
      </c>
      <c r="D22" s="28">
        <v>74333038.019999996</v>
      </c>
      <c r="E22" s="28">
        <v>89.879973514314088</v>
      </c>
    </row>
    <row r="23" spans="1:5" s="5" customFormat="1" ht="33.75" customHeight="1">
      <c r="A23" s="25" t="s">
        <v>45</v>
      </c>
      <c r="B23" s="26" t="s">
        <v>91</v>
      </c>
      <c r="C23" s="28">
        <v>16666.666666666668</v>
      </c>
      <c r="D23" s="28">
        <v>0</v>
      </c>
      <c r="E23" s="28">
        <v>0</v>
      </c>
    </row>
    <row r="24" spans="1:5" s="5" customFormat="1" ht="33.75" customHeight="1">
      <c r="A24" s="25" t="s">
        <v>47</v>
      </c>
      <c r="B24" s="26" t="s">
        <v>92</v>
      </c>
      <c r="C24" s="28">
        <v>959206.16666666698</v>
      </c>
      <c r="D24" s="28">
        <v>161801.64000000001</v>
      </c>
      <c r="E24" s="28">
        <v>16.868286049731744</v>
      </c>
    </row>
    <row r="25" spans="1:5" s="5" customFormat="1" ht="33.75" customHeight="1">
      <c r="A25" s="25" t="s">
        <v>49</v>
      </c>
      <c r="B25" s="26" t="s">
        <v>93</v>
      </c>
      <c r="C25" s="28">
        <v>74700000</v>
      </c>
      <c r="D25" s="28">
        <v>66550145.990000002</v>
      </c>
      <c r="E25" s="28">
        <v>89.089887536813919</v>
      </c>
    </row>
    <row r="26" spans="1:5" s="5" customFormat="1" ht="33.75" customHeight="1">
      <c r="A26" s="25" t="s">
        <v>51</v>
      </c>
      <c r="B26" s="26" t="s">
        <v>52</v>
      </c>
      <c r="C26" s="28">
        <v>136957718.125</v>
      </c>
      <c r="D26" s="28">
        <v>123081481.11</v>
      </c>
      <c r="E26" s="28">
        <v>89.868232907958287</v>
      </c>
    </row>
    <row r="27" spans="1:5" s="5" customFormat="1" ht="33.75" customHeight="1">
      <c r="A27" s="25" t="s">
        <v>53</v>
      </c>
      <c r="B27" s="26" t="s">
        <v>54</v>
      </c>
      <c r="C27" s="28">
        <v>4647844.666666667</v>
      </c>
      <c r="D27" s="28">
        <v>4128825.11</v>
      </c>
      <c r="E27" s="28">
        <v>88.833113111783561</v>
      </c>
    </row>
    <row r="28" spans="1:5" s="5" customFormat="1" ht="33.75" customHeight="1">
      <c r="A28" s="25" t="s">
        <v>55</v>
      </c>
      <c r="B28" s="26" t="s">
        <v>56</v>
      </c>
      <c r="C28" s="28">
        <v>96567788.75</v>
      </c>
      <c r="D28" s="28">
        <v>70965017.819999993</v>
      </c>
      <c r="E28" s="28">
        <v>73.48725567665025</v>
      </c>
    </row>
    <row r="29" spans="1:5" s="5" customFormat="1" ht="33.75" customHeight="1">
      <c r="A29" s="25" t="s">
        <v>57</v>
      </c>
      <c r="B29" s="26" t="s">
        <v>58</v>
      </c>
      <c r="C29" s="28">
        <v>20461887.636666667</v>
      </c>
      <c r="D29" s="28">
        <v>18851806.879999999</v>
      </c>
      <c r="E29" s="28">
        <v>92.131318550584339</v>
      </c>
    </row>
    <row r="30" spans="1:5" s="5" customFormat="1" ht="33.75" customHeight="1">
      <c r="A30" s="25" t="s">
        <v>59</v>
      </c>
      <c r="B30" s="26" t="s">
        <v>60</v>
      </c>
      <c r="C30" s="28">
        <v>28722950.446666662</v>
      </c>
      <c r="D30" s="28">
        <v>19245850.07</v>
      </c>
      <c r="E30" s="28">
        <v>67.005129245813634</v>
      </c>
    </row>
    <row r="31" spans="1:5" s="5" customFormat="1" ht="33.75" customHeight="1">
      <c r="A31" s="25" t="s">
        <v>61</v>
      </c>
      <c r="B31" s="26" t="s">
        <v>62</v>
      </c>
      <c r="C31" s="28">
        <v>21032106</v>
      </c>
      <c r="D31" s="28">
        <v>14001721.08</v>
      </c>
      <c r="E31" s="28">
        <v>66.573081554457744</v>
      </c>
    </row>
    <row r="32" spans="1:5" s="5" customFormat="1" ht="33.75" customHeight="1">
      <c r="A32" s="25" t="s">
        <v>63</v>
      </c>
      <c r="B32" s="26" t="s">
        <v>94</v>
      </c>
      <c r="C32" s="28">
        <v>289832886.61250001</v>
      </c>
      <c r="D32" s="28">
        <v>63316717.050000004</v>
      </c>
      <c r="E32" s="28">
        <v>21.845939496387452</v>
      </c>
    </row>
    <row r="33" spans="1:5" s="52" customFormat="1" ht="33.75" customHeight="1">
      <c r="B33" s="68" t="s">
        <v>65</v>
      </c>
      <c r="C33" s="46">
        <v>954913865.94583344</v>
      </c>
      <c r="D33" s="46">
        <v>578230756.8499999</v>
      </c>
      <c r="E33" s="46">
        <v>60.553184687214447</v>
      </c>
    </row>
    <row r="34" spans="1:5" s="52" customFormat="1" ht="33.75" customHeight="1">
      <c r="A34" s="67"/>
      <c r="B34" s="56" t="s">
        <v>66</v>
      </c>
      <c r="C34" s="46">
        <v>31528890.074166536</v>
      </c>
      <c r="D34" s="46">
        <v>369333011.98000014</v>
      </c>
      <c r="E34" s="46">
        <v>1171.4113979629631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6" s="1" customFormat="1" ht="23.25">
      <c r="A49" s="63"/>
      <c r="B49" s="65"/>
    </row>
    <row r="50" spans="1:6" s="1" customFormat="1" ht="23.25">
      <c r="A50" s="63"/>
      <c r="D50" s="69">
        <f>100*10/12</f>
        <v>83.333333333333329</v>
      </c>
      <c r="F50" s="1">
        <f>100*1/12</f>
        <v>8.3333333333333339</v>
      </c>
    </row>
    <row r="51" spans="1:6" s="1" customFormat="1" ht="23.25">
      <c r="A51" s="63"/>
      <c r="F51" s="1">
        <f>F50*10</f>
        <v>83.333333333333343</v>
      </c>
    </row>
    <row r="52" spans="1:6" s="1" customFormat="1" ht="23.25">
      <c r="A52" s="63"/>
    </row>
    <row r="53" spans="1:6" s="1" customFormat="1" ht="23.25">
      <c r="A53" s="63"/>
    </row>
    <row r="54" spans="1:6" s="1" customFormat="1" ht="23.25">
      <c r="A54" s="63"/>
    </row>
    <row r="55" spans="1:6" s="1" customFormat="1" ht="23.25">
      <c r="A55" s="63"/>
    </row>
    <row r="56" spans="1:6" s="1" customFormat="1" ht="23.25">
      <c r="A56" s="63"/>
    </row>
    <row r="57" spans="1:6" s="1" customFormat="1" ht="23.25">
      <c r="A57" s="63"/>
    </row>
    <row r="58" spans="1:6" s="1" customFormat="1" ht="23.25">
      <c r="A58" s="63"/>
    </row>
    <row r="59" spans="1:6" s="1" customFormat="1" ht="23.25">
      <c r="A59" s="63"/>
    </row>
    <row r="60" spans="1:6" s="1" customFormat="1" ht="23.25">
      <c r="A60" s="63"/>
    </row>
    <row r="61" spans="1:6" s="1" customFormat="1" ht="23.25">
      <c r="A61" s="63"/>
    </row>
    <row r="62" spans="1:6" s="1" customFormat="1" ht="23.25">
      <c r="A62" s="63"/>
    </row>
    <row r="63" spans="1:6" s="1" customFormat="1" ht="23.25">
      <c r="A63" s="63"/>
    </row>
    <row r="64" spans="1:6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A5:B7"/>
    <mergeCell ref="C5:E5"/>
    <mergeCell ref="C6:C7"/>
    <mergeCell ref="B1:E1"/>
    <mergeCell ref="B2:E2"/>
    <mergeCell ref="B3:E3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29A55-AE82-4D56-B92E-8F9639D76061}">
  <sheetPr>
    <tabColor theme="7"/>
  </sheetPr>
  <dimension ref="A1:E76"/>
  <sheetViews>
    <sheetView zoomScale="30" zoomScaleNormal="30" workbookViewId="0">
      <pane xSplit="2" ySplit="7" topLeftCell="C11" activePane="bottomRight" state="frozen"/>
      <selection activeCell="A2" sqref="A2"/>
      <selection pane="topRight" activeCell="A2" sqref="A2"/>
      <selection pane="bottomLeft" activeCell="A2" sqref="A2"/>
      <selection pane="bottomRight" activeCell="AG33" sqref="AG33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11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64853453.109999999</v>
      </c>
      <c r="D8" s="28">
        <v>50242356.879999995</v>
      </c>
      <c r="E8" s="28">
        <v>77.470596353261783</v>
      </c>
    </row>
    <row r="9" spans="1:5" s="5" customFormat="1" ht="33.75" customHeight="1">
      <c r="A9" s="25" t="s">
        <v>18</v>
      </c>
      <c r="B9" s="26" t="s">
        <v>80</v>
      </c>
      <c r="C9" s="28">
        <v>160000</v>
      </c>
      <c r="D9" s="28">
        <v>176050</v>
      </c>
      <c r="E9" s="28">
        <v>110.03125</v>
      </c>
    </row>
    <row r="10" spans="1:5" s="5" customFormat="1" ht="33.75" customHeight="1">
      <c r="A10" s="25" t="s">
        <v>20</v>
      </c>
      <c r="B10" s="26" t="s">
        <v>81</v>
      </c>
      <c r="C10" s="28">
        <v>0</v>
      </c>
      <c r="D10" s="28">
        <v>0</v>
      </c>
      <c r="E10" s="28">
        <v>0</v>
      </c>
    </row>
    <row r="11" spans="1:5" s="5" customFormat="1" ht="33.75" customHeight="1">
      <c r="A11" s="25" t="s">
        <v>22</v>
      </c>
      <c r="B11" s="26" t="s">
        <v>82</v>
      </c>
      <c r="C11" s="28">
        <v>1015446.1439999999</v>
      </c>
      <c r="D11" s="28">
        <v>956195.11</v>
      </c>
      <c r="E11" s="28">
        <v>94.165024472238301</v>
      </c>
    </row>
    <row r="12" spans="1:5" s="5" customFormat="1" ht="33.75" customHeight="1">
      <c r="A12" s="25" t="s">
        <v>24</v>
      </c>
      <c r="B12" s="26" t="s">
        <v>83</v>
      </c>
      <c r="C12" s="28">
        <v>10252847.456</v>
      </c>
      <c r="D12" s="28">
        <v>8807591.129999999</v>
      </c>
      <c r="E12" s="28">
        <v>85.903854200481319</v>
      </c>
    </row>
    <row r="13" spans="1:5" s="5" customFormat="1" ht="33.6" customHeight="1">
      <c r="A13" s="25" t="s">
        <v>26</v>
      </c>
      <c r="B13" s="26" t="s">
        <v>84</v>
      </c>
      <c r="C13" s="28">
        <v>14498835.434999999</v>
      </c>
      <c r="D13" s="28">
        <v>6414892.6699999999</v>
      </c>
      <c r="E13" s="28">
        <v>44.244192568146083</v>
      </c>
    </row>
    <row r="14" spans="1:5" s="5" customFormat="1" ht="33.75" customHeight="1">
      <c r="A14" s="25" t="s">
        <v>28</v>
      </c>
      <c r="B14" s="26" t="s">
        <v>85</v>
      </c>
      <c r="C14" s="28">
        <v>455721.6</v>
      </c>
      <c r="D14" s="28">
        <v>519300</v>
      </c>
      <c r="E14" s="28">
        <v>113.95114912262224</v>
      </c>
    </row>
    <row r="15" spans="1:5" s="5" customFormat="1" ht="33.75" customHeight="1">
      <c r="A15" s="25" t="s">
        <v>30</v>
      </c>
      <c r="B15" s="26" t="s">
        <v>86</v>
      </c>
      <c r="C15" s="28">
        <v>20887715.297499999</v>
      </c>
      <c r="D15" s="28">
        <v>13995083.33</v>
      </c>
      <c r="E15" s="28">
        <v>67.001503662179076</v>
      </c>
    </row>
    <row r="16" spans="1:5" s="5" customFormat="1" ht="33.75" customHeight="1">
      <c r="A16" s="25" t="s">
        <v>32</v>
      </c>
      <c r="B16" s="26" t="s">
        <v>33</v>
      </c>
      <c r="C16" s="28">
        <v>6216003</v>
      </c>
      <c r="D16" s="28">
        <v>664306.66</v>
      </c>
      <c r="E16" s="28">
        <v>10.687038921956763</v>
      </c>
    </row>
    <row r="17" spans="1:5" s="5" customFormat="1" ht="33.75" customHeight="1">
      <c r="A17" s="25" t="s">
        <v>34</v>
      </c>
      <c r="B17" s="26" t="s">
        <v>87</v>
      </c>
      <c r="C17" s="28">
        <v>2447984.98</v>
      </c>
      <c r="D17" s="28">
        <v>2447984.98</v>
      </c>
      <c r="E17" s="28">
        <v>100</v>
      </c>
    </row>
    <row r="18" spans="1:5" s="52" customFormat="1" ht="33.75" customHeight="1">
      <c r="B18" s="68" t="s">
        <v>36</v>
      </c>
      <c r="C18" s="46">
        <v>120788007.02250001</v>
      </c>
      <c r="D18" s="46">
        <v>84223760.75999999</v>
      </c>
      <c r="E18" s="46">
        <v>69.728578884748927</v>
      </c>
    </row>
    <row r="19" spans="1:5" s="5" customFormat="1" ht="33.75" customHeight="1">
      <c r="A19" s="25" t="s">
        <v>37</v>
      </c>
      <c r="B19" s="26" t="s">
        <v>38</v>
      </c>
      <c r="C19" s="28">
        <v>4715596.71</v>
      </c>
      <c r="D19" s="28">
        <v>2423937.63</v>
      </c>
      <c r="E19" s="28">
        <v>51.402564279081446</v>
      </c>
    </row>
    <row r="20" spans="1:5" s="5" customFormat="1" ht="33.75" customHeight="1">
      <c r="A20" s="25" t="s">
        <v>39</v>
      </c>
      <c r="B20" s="26" t="s">
        <v>88</v>
      </c>
      <c r="C20" s="28">
        <v>1710096.5925</v>
      </c>
      <c r="D20" s="28">
        <v>1046447.78</v>
      </c>
      <c r="E20" s="28">
        <v>61.19232004726657</v>
      </c>
    </row>
    <row r="21" spans="1:5" s="5" customFormat="1" ht="33.75" customHeight="1">
      <c r="A21" s="25" t="s">
        <v>41</v>
      </c>
      <c r="B21" s="26" t="s">
        <v>89</v>
      </c>
      <c r="C21" s="28">
        <v>1462388.25</v>
      </c>
      <c r="D21" s="28">
        <v>1627341</v>
      </c>
      <c r="E21" s="28">
        <v>111.27968239624464</v>
      </c>
    </row>
    <row r="22" spans="1:5" s="5" customFormat="1" ht="33.4" customHeight="1">
      <c r="A22" s="25" t="s">
        <v>43</v>
      </c>
      <c r="B22" s="26" t="s">
        <v>90</v>
      </c>
      <c r="C22" s="28">
        <v>3015739.5</v>
      </c>
      <c r="D22" s="28">
        <v>1595461</v>
      </c>
      <c r="E22" s="28">
        <v>52.904470031314041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198273.25500000006</v>
      </c>
      <c r="D24" s="28">
        <v>127957.75</v>
      </c>
      <c r="E24" s="28">
        <v>64.53606160851092</v>
      </c>
    </row>
    <row r="25" spans="1:5" s="5" customFormat="1" ht="33.75" customHeight="1">
      <c r="A25" s="25" t="s">
        <v>49</v>
      </c>
      <c r="B25" s="26" t="s">
        <v>93</v>
      </c>
      <c r="C25" s="28">
        <v>7233360</v>
      </c>
      <c r="D25" s="28">
        <v>6022748.7000000002</v>
      </c>
      <c r="E25" s="28">
        <v>83.263499950230596</v>
      </c>
    </row>
    <row r="26" spans="1:5" s="5" customFormat="1" ht="33.75" customHeight="1">
      <c r="A26" s="25" t="s">
        <v>51</v>
      </c>
      <c r="B26" s="26" t="s">
        <v>52</v>
      </c>
      <c r="C26" s="28">
        <v>12075306.666666668</v>
      </c>
      <c r="D26" s="28">
        <v>8175120.5500000007</v>
      </c>
      <c r="E26" s="28">
        <v>67.701142303632324</v>
      </c>
    </row>
    <row r="27" spans="1:5" s="5" customFormat="1" ht="33.75" customHeight="1">
      <c r="A27" s="25" t="s">
        <v>53</v>
      </c>
      <c r="B27" s="26" t="s">
        <v>54</v>
      </c>
      <c r="C27" s="28">
        <v>602317</v>
      </c>
      <c r="D27" s="28">
        <v>641915</v>
      </c>
      <c r="E27" s="28">
        <v>106.57427899262349</v>
      </c>
    </row>
    <row r="28" spans="1:5" s="5" customFormat="1" ht="33.75" customHeight="1">
      <c r="A28" s="25" t="s">
        <v>55</v>
      </c>
      <c r="B28" s="26" t="s">
        <v>56</v>
      </c>
      <c r="C28" s="28">
        <v>8488705</v>
      </c>
      <c r="D28" s="28">
        <v>4368351.58</v>
      </c>
      <c r="E28" s="28">
        <v>51.460753789889033</v>
      </c>
    </row>
    <row r="29" spans="1:5" s="5" customFormat="1" ht="33.75" customHeight="1">
      <c r="A29" s="25" t="s">
        <v>57</v>
      </c>
      <c r="B29" s="26" t="s">
        <v>58</v>
      </c>
      <c r="C29" s="28">
        <v>2188161.7987500001</v>
      </c>
      <c r="D29" s="28">
        <v>1413614.71</v>
      </c>
      <c r="E29" s="28">
        <v>64.602842020527703</v>
      </c>
    </row>
    <row r="30" spans="1:5" s="5" customFormat="1" ht="33.75" customHeight="1">
      <c r="A30" s="25" t="s">
        <v>59</v>
      </c>
      <c r="B30" s="26" t="s">
        <v>60</v>
      </c>
      <c r="C30" s="28">
        <v>4014147.5625</v>
      </c>
      <c r="D30" s="35">
        <v>4030119.3000000003</v>
      </c>
      <c r="E30" s="35">
        <v>100.39788615767908</v>
      </c>
    </row>
    <row r="31" spans="1:5" s="5" customFormat="1" ht="33.75" customHeight="1">
      <c r="A31" s="25" t="s">
        <v>61</v>
      </c>
      <c r="B31" s="26" t="s">
        <v>62</v>
      </c>
      <c r="C31" s="28">
        <v>4189167</v>
      </c>
      <c r="D31" s="28">
        <v>3384151.2</v>
      </c>
      <c r="E31" s="28">
        <v>80.783392020418376</v>
      </c>
    </row>
    <row r="32" spans="1:5" s="5" customFormat="1" ht="33.75" customHeight="1">
      <c r="A32" s="25" t="s">
        <v>63</v>
      </c>
      <c r="B32" s="26" t="s">
        <v>94</v>
      </c>
      <c r="C32" s="28">
        <v>7694577.7399999993</v>
      </c>
      <c r="D32" s="35">
        <v>4988312.72</v>
      </c>
      <c r="E32" s="35">
        <v>64.82893393965503</v>
      </c>
    </row>
    <row r="33" spans="1:5" s="52" customFormat="1" ht="33.75" customHeight="1">
      <c r="B33" s="68" t="s">
        <v>65</v>
      </c>
      <c r="C33" s="46">
        <v>57587837.075416669</v>
      </c>
      <c r="D33" s="46">
        <v>39845478.920000002</v>
      </c>
      <c r="E33" s="46">
        <v>69.190789138023391</v>
      </c>
    </row>
    <row r="34" spans="1:5" s="52" customFormat="1" ht="33.75" customHeight="1">
      <c r="A34" s="67"/>
      <c r="B34" s="56" t="s">
        <v>66</v>
      </c>
      <c r="C34" s="46">
        <v>63200169.947083339</v>
      </c>
      <c r="D34" s="46">
        <v>44378281.839999989</v>
      </c>
      <c r="E34" s="46">
        <v>70.218611559363424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4A87-7EB6-40F5-8CCE-36CD89CD57E0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5" sqref="C5:E34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10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30519822.920000002</v>
      </c>
      <c r="D8" s="28">
        <v>29575296.319999997</v>
      </c>
      <c r="E8" s="28">
        <v>96.905202882481191</v>
      </c>
    </row>
    <row r="9" spans="1:5" s="5" customFormat="1" ht="33.75" customHeight="1">
      <c r="A9" s="25" t="s">
        <v>18</v>
      </c>
      <c r="B9" s="26" t="s">
        <v>80</v>
      </c>
      <c r="C9" s="28">
        <v>400000</v>
      </c>
      <c r="D9" s="28">
        <v>382000</v>
      </c>
      <c r="E9" s="28">
        <v>95.5</v>
      </c>
    </row>
    <row r="10" spans="1:5" s="5" customFormat="1" ht="33.75" customHeight="1">
      <c r="A10" s="25" t="s">
        <v>20</v>
      </c>
      <c r="B10" s="26" t="s">
        <v>81</v>
      </c>
      <c r="C10" s="28">
        <v>135031.5</v>
      </c>
      <c r="D10" s="28">
        <v>13749</v>
      </c>
      <c r="E10" s="28">
        <v>10.182068628431145</v>
      </c>
    </row>
    <row r="11" spans="1:5" s="5" customFormat="1" ht="33.75" customHeight="1">
      <c r="A11" s="25" t="s">
        <v>22</v>
      </c>
      <c r="B11" s="26" t="s">
        <v>82</v>
      </c>
      <c r="C11" s="28">
        <v>709553.25</v>
      </c>
      <c r="D11" s="28">
        <v>347645.75</v>
      </c>
      <c r="E11" s="28">
        <v>48.995019048957921</v>
      </c>
    </row>
    <row r="12" spans="1:5" s="5" customFormat="1" ht="33.75" customHeight="1">
      <c r="A12" s="25" t="s">
        <v>24</v>
      </c>
      <c r="B12" s="26" t="s">
        <v>83</v>
      </c>
      <c r="C12" s="28">
        <v>3144314.95</v>
      </c>
      <c r="D12" s="28">
        <v>2714041.7</v>
      </c>
      <c r="E12" s="28">
        <v>86.315834868895678</v>
      </c>
    </row>
    <row r="13" spans="1:5" s="5" customFormat="1" ht="33.6" customHeight="1">
      <c r="A13" s="25" t="s">
        <v>26</v>
      </c>
      <c r="B13" s="26" t="s">
        <v>84</v>
      </c>
      <c r="C13" s="28">
        <v>12067341.720000001</v>
      </c>
      <c r="D13" s="28">
        <v>4366960.7299999995</v>
      </c>
      <c r="E13" s="28">
        <v>36.188257789719735</v>
      </c>
    </row>
    <row r="14" spans="1:5" s="5" customFormat="1" ht="33.75" customHeight="1">
      <c r="A14" s="25" t="s">
        <v>28</v>
      </c>
      <c r="B14" s="26" t="s">
        <v>85</v>
      </c>
      <c r="C14" s="28">
        <v>856021</v>
      </c>
      <c r="D14" s="28">
        <v>480105</v>
      </c>
      <c r="E14" s="28">
        <v>56.08565677711178</v>
      </c>
    </row>
    <row r="15" spans="1:5" s="5" customFormat="1" ht="33.75" customHeight="1">
      <c r="A15" s="25" t="s">
        <v>30</v>
      </c>
      <c r="B15" s="26" t="s">
        <v>86</v>
      </c>
      <c r="C15" s="28">
        <v>53623920.460000001</v>
      </c>
      <c r="D15" s="28">
        <v>38977879.690000005</v>
      </c>
      <c r="E15" s="28">
        <v>72.687486024217492</v>
      </c>
    </row>
    <row r="16" spans="1:5" s="5" customFormat="1" ht="33.75" customHeight="1">
      <c r="A16" s="25" t="s">
        <v>32</v>
      </c>
      <c r="B16" s="26" t="s">
        <v>33</v>
      </c>
      <c r="C16" s="28">
        <v>9902200</v>
      </c>
      <c r="D16" s="28">
        <v>12435091.810000001</v>
      </c>
      <c r="E16" s="28">
        <v>125.57908151723859</v>
      </c>
    </row>
    <row r="17" spans="1:5" s="5" customFormat="1" ht="33.75" customHeight="1">
      <c r="A17" s="25" t="s">
        <v>34</v>
      </c>
      <c r="B17" s="26" t="s">
        <v>87</v>
      </c>
      <c r="C17" s="28">
        <v>4257781.55</v>
      </c>
      <c r="D17" s="28">
        <v>4257781.55</v>
      </c>
      <c r="E17" s="28">
        <v>100</v>
      </c>
    </row>
    <row r="18" spans="1:5" s="52" customFormat="1" ht="33.75" customHeight="1">
      <c r="B18" s="68" t="s">
        <v>36</v>
      </c>
      <c r="C18" s="46">
        <v>115615987.35000001</v>
      </c>
      <c r="D18" s="46">
        <v>93550551.549999997</v>
      </c>
      <c r="E18" s="46">
        <v>80.914892217109966</v>
      </c>
    </row>
    <row r="19" spans="1:5" s="5" customFormat="1" ht="33.75" customHeight="1">
      <c r="A19" s="25" t="s">
        <v>37</v>
      </c>
      <c r="B19" s="26" t="s">
        <v>38</v>
      </c>
      <c r="C19" s="28">
        <v>7224931.9725000001</v>
      </c>
      <c r="D19" s="28">
        <v>5308967.3100000005</v>
      </c>
      <c r="E19" s="28">
        <v>73.48120826891288</v>
      </c>
    </row>
    <row r="20" spans="1:5" s="5" customFormat="1" ht="33.75" customHeight="1">
      <c r="A20" s="25" t="s">
        <v>39</v>
      </c>
      <c r="B20" s="26" t="s">
        <v>88</v>
      </c>
      <c r="C20" s="28">
        <v>2100</v>
      </c>
      <c r="D20" s="28">
        <v>0</v>
      </c>
      <c r="E20" s="28">
        <v>0</v>
      </c>
    </row>
    <row r="21" spans="1:5" s="5" customFormat="1" ht="33.75" customHeight="1">
      <c r="A21" s="25" t="s">
        <v>41</v>
      </c>
      <c r="B21" s="26" t="s">
        <v>89</v>
      </c>
      <c r="C21" s="28">
        <v>2571680.7420000001</v>
      </c>
      <c r="D21" s="28">
        <v>1599372.2999999998</v>
      </c>
      <c r="E21" s="28">
        <v>62.191712753433201</v>
      </c>
    </row>
    <row r="22" spans="1:5" s="5" customFormat="1" ht="33.4" customHeight="1">
      <c r="A22" s="25" t="s">
        <v>43</v>
      </c>
      <c r="B22" s="26" t="s">
        <v>90</v>
      </c>
      <c r="C22" s="28">
        <v>3823400.2239999999</v>
      </c>
      <c r="D22" s="28">
        <v>2235900.5</v>
      </c>
      <c r="E22" s="28">
        <v>58.479373568190702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458310.60240000003</v>
      </c>
      <c r="D24" s="28">
        <v>120170.95999999999</v>
      </c>
      <c r="E24" s="28">
        <v>26.220418940934366</v>
      </c>
    </row>
    <row r="25" spans="1:5" s="5" customFormat="1" ht="33.75" customHeight="1">
      <c r="A25" s="25" t="s">
        <v>49</v>
      </c>
      <c r="B25" s="26" t="s">
        <v>93</v>
      </c>
      <c r="C25" s="28">
        <v>7263714</v>
      </c>
      <c r="D25" s="28">
        <v>6462398.6699999999</v>
      </c>
      <c r="E25" s="28">
        <v>88.968242279362869</v>
      </c>
    </row>
    <row r="26" spans="1:5" s="5" customFormat="1" ht="33.75" customHeight="1">
      <c r="A26" s="25" t="s">
        <v>51</v>
      </c>
      <c r="B26" s="26" t="s">
        <v>52</v>
      </c>
      <c r="C26" s="28">
        <v>16378068.52</v>
      </c>
      <c r="D26" s="28">
        <v>11324665</v>
      </c>
      <c r="E26" s="28">
        <v>69.145302366826343</v>
      </c>
    </row>
    <row r="27" spans="1:5" s="5" customFormat="1" ht="33.75" customHeight="1">
      <c r="A27" s="25" t="s">
        <v>53</v>
      </c>
      <c r="B27" s="26" t="s">
        <v>54</v>
      </c>
      <c r="C27" s="28">
        <v>845682.24000000022</v>
      </c>
      <c r="D27" s="28">
        <v>570647</v>
      </c>
      <c r="E27" s="28">
        <v>67.477708885077192</v>
      </c>
    </row>
    <row r="28" spans="1:5" s="5" customFormat="1" ht="33.75" customHeight="1">
      <c r="A28" s="25" t="s">
        <v>55</v>
      </c>
      <c r="B28" s="26" t="s">
        <v>56</v>
      </c>
      <c r="C28" s="28">
        <v>9612107.9800000004</v>
      </c>
      <c r="D28" s="28">
        <v>4724386.7799999993</v>
      </c>
      <c r="E28" s="28">
        <v>49.150371488023993</v>
      </c>
    </row>
    <row r="29" spans="1:5" s="5" customFormat="1" ht="33.75" customHeight="1">
      <c r="A29" s="25" t="s">
        <v>57</v>
      </c>
      <c r="B29" s="26" t="s">
        <v>58</v>
      </c>
      <c r="C29" s="28">
        <v>1420406.2376000001</v>
      </c>
      <c r="D29" s="28">
        <v>1305255.6000000001</v>
      </c>
      <c r="E29" s="28">
        <v>91.893119408250058</v>
      </c>
    </row>
    <row r="30" spans="1:5" s="5" customFormat="1" ht="33.75" customHeight="1">
      <c r="A30" s="25" t="s">
        <v>59</v>
      </c>
      <c r="B30" s="26" t="s">
        <v>60</v>
      </c>
      <c r="C30" s="28">
        <v>4256358.3929999992</v>
      </c>
      <c r="D30" s="35">
        <v>2482380.2000000002</v>
      </c>
      <c r="E30" s="35">
        <v>58.321691239217991</v>
      </c>
    </row>
    <row r="31" spans="1:5" s="5" customFormat="1" ht="33.75" customHeight="1">
      <c r="A31" s="25" t="s">
        <v>61</v>
      </c>
      <c r="B31" s="26" t="s">
        <v>62</v>
      </c>
      <c r="C31" s="28">
        <v>4922348</v>
      </c>
      <c r="D31" s="28">
        <v>6358862.8699999992</v>
      </c>
      <c r="E31" s="28">
        <v>129.18352928317947</v>
      </c>
    </row>
    <row r="32" spans="1:5" s="5" customFormat="1" ht="33.75" customHeight="1">
      <c r="A32" s="25" t="s">
        <v>63</v>
      </c>
      <c r="B32" s="26" t="s">
        <v>94</v>
      </c>
      <c r="C32" s="28">
        <v>14589592.9256</v>
      </c>
      <c r="D32" s="35">
        <v>3684300</v>
      </c>
      <c r="E32" s="35">
        <v>25.252932133118325</v>
      </c>
    </row>
    <row r="33" spans="1:5" s="52" customFormat="1" ht="33.75" customHeight="1">
      <c r="B33" s="68" t="s">
        <v>65</v>
      </c>
      <c r="C33" s="46">
        <v>73368701.837099999</v>
      </c>
      <c r="D33" s="46">
        <v>46177307.190000005</v>
      </c>
      <c r="E33" s="46">
        <v>62.938700063859862</v>
      </c>
    </row>
    <row r="34" spans="1:5" s="52" customFormat="1" ht="33.75" customHeight="1">
      <c r="A34" s="67"/>
      <c r="B34" s="56" t="s">
        <v>66</v>
      </c>
      <c r="C34" s="46">
        <v>42247285.51290001</v>
      </c>
      <c r="D34" s="46">
        <v>47373244.359999992</v>
      </c>
      <c r="E34" s="46">
        <v>112.13322651353492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8E2C-64BE-40FB-9EB1-533E8743C9E2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5" sqref="C5:E34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9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64031341.390000001</v>
      </c>
      <c r="D8" s="28">
        <v>57657185.269999973</v>
      </c>
      <c r="E8" s="28">
        <v>90.045255992410773</v>
      </c>
    </row>
    <row r="9" spans="1:5" s="5" customFormat="1" ht="33.75" customHeight="1">
      <c r="A9" s="25" t="s">
        <v>18</v>
      </c>
      <c r="B9" s="26" t="s">
        <v>80</v>
      </c>
      <c r="C9" s="28">
        <v>370000</v>
      </c>
      <c r="D9" s="28">
        <v>322250</v>
      </c>
      <c r="E9" s="28">
        <v>87.094594594594597</v>
      </c>
    </row>
    <row r="10" spans="1:5" s="5" customFormat="1" ht="33.75" customHeight="1">
      <c r="A10" s="25" t="s">
        <v>20</v>
      </c>
      <c r="B10" s="26" t="s">
        <v>81</v>
      </c>
      <c r="C10" s="28">
        <v>33779</v>
      </c>
      <c r="D10" s="28">
        <v>12230</v>
      </c>
      <c r="E10" s="28">
        <v>36.205926759229108</v>
      </c>
    </row>
    <row r="11" spans="1:5" s="5" customFormat="1" ht="33.75" customHeight="1">
      <c r="A11" s="25" t="s">
        <v>22</v>
      </c>
      <c r="B11" s="26" t="s">
        <v>82</v>
      </c>
      <c r="C11" s="28">
        <v>472545</v>
      </c>
      <c r="D11" s="28">
        <v>806164.49</v>
      </c>
      <c r="E11" s="28">
        <v>170.60057560655599</v>
      </c>
    </row>
    <row r="12" spans="1:5" s="5" customFormat="1" ht="33.75" customHeight="1">
      <c r="A12" s="25" t="s">
        <v>24</v>
      </c>
      <c r="B12" s="26" t="s">
        <v>83</v>
      </c>
      <c r="C12" s="28">
        <v>3000000</v>
      </c>
      <c r="D12" s="28">
        <v>5221821.0199999996</v>
      </c>
      <c r="E12" s="28">
        <v>174.06070066666663</v>
      </c>
    </row>
    <row r="13" spans="1:5" s="5" customFormat="1" ht="33.6" customHeight="1">
      <c r="A13" s="25" t="s">
        <v>26</v>
      </c>
      <c r="B13" s="26" t="s">
        <v>84</v>
      </c>
      <c r="C13" s="43">
        <v>6000000</v>
      </c>
      <c r="D13" s="28">
        <v>8959622.8000000007</v>
      </c>
      <c r="E13" s="28">
        <v>149.32704666666669</v>
      </c>
    </row>
    <row r="14" spans="1:5" s="5" customFormat="1" ht="33.75" customHeight="1">
      <c r="A14" s="25" t="s">
        <v>28</v>
      </c>
      <c r="B14" s="26" t="s">
        <v>85</v>
      </c>
      <c r="C14" s="28">
        <v>1080000</v>
      </c>
      <c r="D14" s="28">
        <v>1928235</v>
      </c>
      <c r="E14" s="28">
        <v>178.54027777777779</v>
      </c>
    </row>
    <row r="15" spans="1:5" s="5" customFormat="1" ht="33.75" customHeight="1">
      <c r="A15" s="25" t="s">
        <v>30</v>
      </c>
      <c r="B15" s="26" t="s">
        <v>86</v>
      </c>
      <c r="C15" s="28">
        <v>15036199.050000001</v>
      </c>
      <c r="D15" s="28">
        <v>26583376.760000002</v>
      </c>
      <c r="E15" s="28">
        <v>176.79585559889219</v>
      </c>
    </row>
    <row r="16" spans="1:5" s="5" customFormat="1" ht="33.75" customHeight="1">
      <c r="A16" s="25" t="s">
        <v>32</v>
      </c>
      <c r="B16" s="26" t="s">
        <v>33</v>
      </c>
      <c r="C16" s="28">
        <v>759000</v>
      </c>
      <c r="D16" s="28">
        <v>564218.43999999994</v>
      </c>
      <c r="E16" s="28">
        <v>74.337080368906442</v>
      </c>
    </row>
    <row r="17" spans="1:5" s="5" customFormat="1" ht="33.75" customHeight="1">
      <c r="A17" s="25" t="s">
        <v>34</v>
      </c>
      <c r="B17" s="26" t="s">
        <v>87</v>
      </c>
      <c r="C17" s="28">
        <v>1672740.96</v>
      </c>
      <c r="D17" s="28">
        <v>1672740.96</v>
      </c>
      <c r="E17" s="28">
        <v>100</v>
      </c>
    </row>
    <row r="18" spans="1:5" s="52" customFormat="1" ht="33.75" customHeight="1">
      <c r="B18" s="68" t="s">
        <v>36</v>
      </c>
      <c r="C18" s="46">
        <v>92455605.399999991</v>
      </c>
      <c r="D18" s="46">
        <v>103727844.73999996</v>
      </c>
      <c r="E18" s="46">
        <v>112.19205616709961</v>
      </c>
    </row>
    <row r="19" spans="1:5" s="5" customFormat="1" ht="33.75" customHeight="1">
      <c r="A19" s="25" t="s">
        <v>37</v>
      </c>
      <c r="B19" s="26" t="s">
        <v>38</v>
      </c>
      <c r="C19" s="28">
        <v>9860558.6500000004</v>
      </c>
      <c r="D19" s="28">
        <v>6407844.7500000009</v>
      </c>
      <c r="E19" s="28">
        <v>64.984601557032477</v>
      </c>
    </row>
    <row r="20" spans="1:5" s="5" customFormat="1" ht="33.75" customHeight="1">
      <c r="A20" s="25" t="s">
        <v>39</v>
      </c>
      <c r="B20" s="26" t="s">
        <v>88</v>
      </c>
      <c r="C20" s="28">
        <v>536450</v>
      </c>
      <c r="D20" s="28">
        <v>309250</v>
      </c>
      <c r="E20" s="28">
        <v>57.647497436853385</v>
      </c>
    </row>
    <row r="21" spans="1:5" s="5" customFormat="1" ht="33.75" customHeight="1">
      <c r="A21" s="25" t="s">
        <v>41</v>
      </c>
      <c r="B21" s="26" t="s">
        <v>89</v>
      </c>
      <c r="C21" s="28">
        <v>3867385.58</v>
      </c>
      <c r="D21" s="28">
        <v>4307340.4799999995</v>
      </c>
      <c r="E21" s="28">
        <v>111.3760288675431</v>
      </c>
    </row>
    <row r="22" spans="1:5" s="5" customFormat="1" ht="33.4" customHeight="1">
      <c r="A22" s="25" t="s">
        <v>43</v>
      </c>
      <c r="B22" s="26" t="s">
        <v>90</v>
      </c>
      <c r="C22" s="43">
        <v>3442392</v>
      </c>
      <c r="D22" s="28">
        <v>2379267.0699999998</v>
      </c>
      <c r="E22" s="28">
        <v>69.116680203765284</v>
      </c>
    </row>
    <row r="23" spans="1:5" s="5" customFormat="1" ht="33.75" customHeight="1">
      <c r="A23" s="25" t="s">
        <v>45</v>
      </c>
      <c r="B23" s="26" t="s">
        <v>91</v>
      </c>
      <c r="C23" s="70">
        <v>760</v>
      </c>
      <c r="D23" s="28">
        <v>0</v>
      </c>
      <c r="E23" s="28">
        <v>0</v>
      </c>
    </row>
    <row r="24" spans="1:5" s="5" customFormat="1" ht="33.75" customHeight="1">
      <c r="A24" s="25" t="s">
        <v>47</v>
      </c>
      <c r="B24" s="26" t="s">
        <v>92</v>
      </c>
      <c r="C24" s="28">
        <v>174719.35249999998</v>
      </c>
      <c r="D24" s="28">
        <v>109368.7</v>
      </c>
      <c r="E24" s="28">
        <v>62.596786466456265</v>
      </c>
    </row>
    <row r="25" spans="1:5" s="5" customFormat="1" ht="33.75" customHeight="1">
      <c r="A25" s="25" t="s">
        <v>49</v>
      </c>
      <c r="B25" s="26" t="s">
        <v>93</v>
      </c>
      <c r="C25" s="28">
        <v>8000000</v>
      </c>
      <c r="D25" s="28">
        <v>7078441.7000000002</v>
      </c>
      <c r="E25" s="28">
        <v>88.480521249999995</v>
      </c>
    </row>
    <row r="26" spans="1:5" s="5" customFormat="1" ht="33.75" customHeight="1">
      <c r="A26" s="25" t="s">
        <v>51</v>
      </c>
      <c r="B26" s="26" t="s">
        <v>52</v>
      </c>
      <c r="C26" s="28">
        <v>13673431</v>
      </c>
      <c r="D26" s="28">
        <v>15271178.5</v>
      </c>
      <c r="E26" s="28">
        <v>111.68505183519777</v>
      </c>
    </row>
    <row r="27" spans="1:5" s="5" customFormat="1" ht="33.75" customHeight="1">
      <c r="A27" s="25" t="s">
        <v>53</v>
      </c>
      <c r="B27" s="26" t="s">
        <v>54</v>
      </c>
      <c r="C27" s="28">
        <v>810500</v>
      </c>
      <c r="D27" s="28">
        <v>807462.8</v>
      </c>
      <c r="E27" s="28">
        <v>99.625268352868602</v>
      </c>
    </row>
    <row r="28" spans="1:5" s="5" customFormat="1" ht="33.75" customHeight="1">
      <c r="A28" s="25" t="s">
        <v>55</v>
      </c>
      <c r="B28" s="26" t="s">
        <v>56</v>
      </c>
      <c r="C28" s="28">
        <v>9900000</v>
      </c>
      <c r="D28" s="28">
        <v>6204906.71</v>
      </c>
      <c r="E28" s="28">
        <v>62.675825353535352</v>
      </c>
    </row>
    <row r="29" spans="1:5" s="5" customFormat="1" ht="33.75" customHeight="1">
      <c r="A29" s="25" t="s">
        <v>57</v>
      </c>
      <c r="B29" s="26" t="s">
        <v>58</v>
      </c>
      <c r="C29" s="28">
        <v>2775636.98</v>
      </c>
      <c r="D29" s="28">
        <v>2796699.9000000004</v>
      </c>
      <c r="E29" s="28">
        <v>100.7588499559478</v>
      </c>
    </row>
    <row r="30" spans="1:5" s="5" customFormat="1" ht="33.75" customHeight="1">
      <c r="A30" s="25" t="s">
        <v>59</v>
      </c>
      <c r="B30" s="26" t="s">
        <v>60</v>
      </c>
      <c r="C30" s="28">
        <v>2105222</v>
      </c>
      <c r="D30" s="35">
        <v>2044855.7</v>
      </c>
      <c r="E30" s="35">
        <v>97.132544691248711</v>
      </c>
    </row>
    <row r="31" spans="1:5" s="5" customFormat="1" ht="33.75" customHeight="1">
      <c r="A31" s="25" t="s">
        <v>61</v>
      </c>
      <c r="B31" s="26" t="s">
        <v>62</v>
      </c>
      <c r="C31" s="28">
        <v>8310000</v>
      </c>
      <c r="D31" s="28">
        <v>12182313.24</v>
      </c>
      <c r="E31" s="28">
        <v>146.59823393501804</v>
      </c>
    </row>
    <row r="32" spans="1:5" s="5" customFormat="1" ht="33.75" customHeight="1">
      <c r="A32" s="25" t="s">
        <v>63</v>
      </c>
      <c r="B32" s="26" t="s">
        <v>94</v>
      </c>
      <c r="C32" s="28">
        <v>1435729</v>
      </c>
      <c r="D32" s="35">
        <v>1107612.02</v>
      </c>
      <c r="E32" s="35">
        <v>77.146315216868928</v>
      </c>
    </row>
    <row r="33" spans="1:5" s="52" customFormat="1" ht="33.75" customHeight="1">
      <c r="B33" s="68" t="s">
        <v>65</v>
      </c>
      <c r="C33" s="46">
        <v>64892784.562499993</v>
      </c>
      <c r="D33" s="46">
        <v>61006541.570000008</v>
      </c>
      <c r="E33" s="46">
        <v>94.011286433922351</v>
      </c>
    </row>
    <row r="34" spans="1:5" s="52" customFormat="1" ht="33.75" customHeight="1">
      <c r="A34" s="67"/>
      <c r="B34" s="56" t="s">
        <v>66</v>
      </c>
      <c r="C34" s="46">
        <v>27562820.837499999</v>
      </c>
      <c r="D34" s="46">
        <v>42721303.169999957</v>
      </c>
      <c r="E34" s="46">
        <v>154.99612112224889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DC98-8DB2-46F5-9850-8EFD7A8C0416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5" sqref="C5:E34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8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282015146.69999999</v>
      </c>
      <c r="D8" s="28">
        <v>269352853.69000006</v>
      </c>
      <c r="E8" s="28">
        <v>95.510066335738443</v>
      </c>
    </row>
    <row r="9" spans="1:5" s="5" customFormat="1" ht="33.75" customHeight="1">
      <c r="A9" s="25" t="s">
        <v>18</v>
      </c>
      <c r="B9" s="26" t="s">
        <v>80</v>
      </c>
      <c r="C9" s="28">
        <v>350000</v>
      </c>
      <c r="D9" s="28">
        <v>209700</v>
      </c>
      <c r="E9" s="28">
        <v>59.914285714285711</v>
      </c>
    </row>
    <row r="10" spans="1:5" s="5" customFormat="1" ht="33.75" customHeight="1">
      <c r="A10" s="25" t="s">
        <v>20</v>
      </c>
      <c r="B10" s="26" t="s">
        <v>81</v>
      </c>
      <c r="C10" s="28">
        <v>4845320.43</v>
      </c>
      <c r="D10" s="28">
        <v>3100316.11</v>
      </c>
      <c r="E10" s="28">
        <v>63.985780812436388</v>
      </c>
    </row>
    <row r="11" spans="1:5" s="5" customFormat="1" ht="33.75" customHeight="1">
      <c r="A11" s="25" t="s">
        <v>22</v>
      </c>
      <c r="B11" s="26" t="s">
        <v>82</v>
      </c>
      <c r="C11" s="28">
        <v>7985237.4889000012</v>
      </c>
      <c r="D11" s="28">
        <v>6770290.580000001</v>
      </c>
      <c r="E11" s="28">
        <v>84.785087349138266</v>
      </c>
    </row>
    <row r="12" spans="1:5" s="5" customFormat="1" ht="33.75" customHeight="1">
      <c r="A12" s="25" t="s">
        <v>24</v>
      </c>
      <c r="B12" s="26" t="s">
        <v>83</v>
      </c>
      <c r="C12" s="28">
        <v>58150809.689999998</v>
      </c>
      <c r="D12" s="28">
        <v>63521885.469999999</v>
      </c>
      <c r="E12" s="28">
        <v>109.23645914585373</v>
      </c>
    </row>
    <row r="13" spans="1:5" s="5" customFormat="1" ht="33.6" customHeight="1">
      <c r="A13" s="25" t="s">
        <v>26</v>
      </c>
      <c r="B13" s="26" t="s">
        <v>84</v>
      </c>
      <c r="C13" s="28">
        <v>52245432.300000004</v>
      </c>
      <c r="D13" s="28">
        <v>34459497.57</v>
      </c>
      <c r="E13" s="28">
        <v>65.956957485066113</v>
      </c>
    </row>
    <row r="14" spans="1:5" s="5" customFormat="1" ht="33.75" customHeight="1">
      <c r="A14" s="25" t="s">
        <v>28</v>
      </c>
      <c r="B14" s="26" t="s">
        <v>85</v>
      </c>
      <c r="C14" s="28">
        <v>4065024.62</v>
      </c>
      <c r="D14" s="28">
        <v>3952698.1799999997</v>
      </c>
      <c r="E14" s="28">
        <v>97.236758679213111</v>
      </c>
    </row>
    <row r="15" spans="1:5" s="5" customFormat="1" ht="33.75" customHeight="1">
      <c r="A15" s="25" t="s">
        <v>30</v>
      </c>
      <c r="B15" s="26" t="s">
        <v>86</v>
      </c>
      <c r="C15" s="28">
        <v>132159313.67000002</v>
      </c>
      <c r="D15" s="28">
        <v>123213316.83</v>
      </c>
      <c r="E15" s="28">
        <v>93.230899441307599</v>
      </c>
    </row>
    <row r="16" spans="1:5" s="5" customFormat="1" ht="33.75" customHeight="1">
      <c r="A16" s="25" t="s">
        <v>32</v>
      </c>
      <c r="B16" s="26" t="s">
        <v>33</v>
      </c>
      <c r="C16" s="28">
        <v>18872215</v>
      </c>
      <c r="D16" s="28">
        <v>11796157.27</v>
      </c>
      <c r="E16" s="28">
        <v>62.50542011099386</v>
      </c>
    </row>
    <row r="17" spans="1:5" s="5" customFormat="1" ht="33.75" customHeight="1">
      <c r="A17" s="25" t="s">
        <v>34</v>
      </c>
      <c r="B17" s="26" t="s">
        <v>87</v>
      </c>
      <c r="C17" s="43">
        <v>6071334.3099999996</v>
      </c>
      <c r="D17" s="28">
        <v>6071334.3099999996</v>
      </c>
      <c r="E17" s="28">
        <v>100</v>
      </c>
    </row>
    <row r="18" spans="1:5" s="52" customFormat="1" ht="33.75" customHeight="1">
      <c r="B18" s="68" t="s">
        <v>36</v>
      </c>
      <c r="C18" s="46">
        <v>566759834.20889997</v>
      </c>
      <c r="D18" s="46">
        <v>522448050.00999999</v>
      </c>
      <c r="E18" s="46">
        <v>92.181558832454726</v>
      </c>
    </row>
    <row r="19" spans="1:5" s="5" customFormat="1" ht="33.75" customHeight="1">
      <c r="A19" s="25" t="s">
        <v>37</v>
      </c>
      <c r="B19" s="26" t="s">
        <v>38</v>
      </c>
      <c r="C19" s="28">
        <v>54686960.899999999</v>
      </c>
      <c r="D19" s="28">
        <v>40079159.839999989</v>
      </c>
      <c r="E19" s="28">
        <v>73.288329028355264</v>
      </c>
    </row>
    <row r="20" spans="1:5" s="5" customFormat="1" ht="33.75" customHeight="1">
      <c r="A20" s="25" t="s">
        <v>39</v>
      </c>
      <c r="B20" s="26" t="s">
        <v>88</v>
      </c>
      <c r="C20" s="28">
        <v>966029.8</v>
      </c>
      <c r="D20" s="28">
        <v>835867</v>
      </c>
      <c r="E20" s="28">
        <v>86.526005719492289</v>
      </c>
    </row>
    <row r="21" spans="1:5" s="5" customFormat="1" ht="33.75" customHeight="1">
      <c r="A21" s="25" t="s">
        <v>41</v>
      </c>
      <c r="B21" s="26" t="s">
        <v>89</v>
      </c>
      <c r="C21" s="28">
        <v>33587847.329999998</v>
      </c>
      <c r="D21" s="28">
        <v>19165794.190000001</v>
      </c>
      <c r="E21" s="28">
        <v>57.061692586894353</v>
      </c>
    </row>
    <row r="22" spans="1:5" s="5" customFormat="1" ht="33.4" customHeight="1">
      <c r="A22" s="25" t="s">
        <v>43</v>
      </c>
      <c r="B22" s="26" t="s">
        <v>90</v>
      </c>
      <c r="C22" s="43">
        <v>39341065.140000001</v>
      </c>
      <c r="D22" s="28">
        <v>37966629.039999999</v>
      </c>
      <c r="E22" s="28">
        <v>96.506357682210933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432391</v>
      </c>
      <c r="D24" s="28">
        <v>160200.65000000002</v>
      </c>
      <c r="E24" s="28">
        <v>37.049950160849789</v>
      </c>
    </row>
    <row r="25" spans="1:5" s="5" customFormat="1" ht="33.75" customHeight="1">
      <c r="A25" s="25" t="s">
        <v>49</v>
      </c>
      <c r="B25" s="26" t="s">
        <v>93</v>
      </c>
      <c r="C25" s="28">
        <v>28830240</v>
      </c>
      <c r="D25" s="28">
        <v>25974588</v>
      </c>
      <c r="E25" s="28">
        <v>90.094941977590196</v>
      </c>
    </row>
    <row r="26" spans="1:5" s="5" customFormat="1" ht="33.75" customHeight="1">
      <c r="A26" s="25" t="s">
        <v>51</v>
      </c>
      <c r="B26" s="26" t="s">
        <v>52</v>
      </c>
      <c r="C26" s="28">
        <v>60790062.5</v>
      </c>
      <c r="D26" s="28">
        <v>64153589.5</v>
      </c>
      <c r="E26" s="28">
        <v>105.53302112495771</v>
      </c>
    </row>
    <row r="27" spans="1:5" s="5" customFormat="1" ht="33.75" customHeight="1">
      <c r="A27" s="25" t="s">
        <v>53</v>
      </c>
      <c r="B27" s="26" t="s">
        <v>54</v>
      </c>
      <c r="C27" s="43">
        <v>5907671.8300000001</v>
      </c>
      <c r="D27" s="28">
        <v>3593696</v>
      </c>
      <c r="E27" s="28">
        <v>60.831002523713302</v>
      </c>
    </row>
    <row r="28" spans="1:5" s="5" customFormat="1" ht="33.75" customHeight="1">
      <c r="A28" s="25" t="s">
        <v>55</v>
      </c>
      <c r="B28" s="26" t="s">
        <v>56</v>
      </c>
      <c r="C28" s="28">
        <v>40304000</v>
      </c>
      <c r="D28" s="28">
        <v>45268513.399999999</v>
      </c>
      <c r="E28" s="28">
        <v>112.3176692139738</v>
      </c>
    </row>
    <row r="29" spans="1:5" s="5" customFormat="1" ht="33.75" customHeight="1">
      <c r="A29" s="25" t="s">
        <v>57</v>
      </c>
      <c r="B29" s="26" t="s">
        <v>58</v>
      </c>
      <c r="C29" s="28">
        <v>13000000.000000002</v>
      </c>
      <c r="D29" s="28">
        <v>7453249.6300000008</v>
      </c>
      <c r="E29" s="28">
        <v>57.332689461538465</v>
      </c>
    </row>
    <row r="30" spans="1:5" s="5" customFormat="1" ht="33.75" customHeight="1">
      <c r="A30" s="25" t="s">
        <v>59</v>
      </c>
      <c r="B30" s="26" t="s">
        <v>60</v>
      </c>
      <c r="C30" s="28">
        <v>17790612.210000001</v>
      </c>
      <c r="D30" s="35">
        <v>18900136.760000002</v>
      </c>
      <c r="E30" s="35">
        <v>106.23657318198609</v>
      </c>
    </row>
    <row r="31" spans="1:5" s="5" customFormat="1" ht="33.75" customHeight="1">
      <c r="A31" s="25" t="s">
        <v>61</v>
      </c>
      <c r="B31" s="26" t="s">
        <v>62</v>
      </c>
      <c r="C31" s="28">
        <v>12267420</v>
      </c>
      <c r="D31" s="28">
        <v>7513605.9699999997</v>
      </c>
      <c r="E31" s="28">
        <v>61.248461127115561</v>
      </c>
    </row>
    <row r="32" spans="1:5" s="5" customFormat="1" ht="33.75" customHeight="1">
      <c r="A32" s="25" t="s">
        <v>63</v>
      </c>
      <c r="B32" s="26" t="s">
        <v>94</v>
      </c>
      <c r="C32" s="28">
        <v>7385706.9100000001</v>
      </c>
      <c r="D32" s="35">
        <v>11288108.91</v>
      </c>
      <c r="E32" s="35">
        <v>152.83721717573545</v>
      </c>
    </row>
    <row r="33" spans="1:5" s="52" customFormat="1" ht="33.75" customHeight="1">
      <c r="B33" s="68" t="s">
        <v>65</v>
      </c>
      <c r="C33" s="46">
        <v>315290007.62000006</v>
      </c>
      <c r="D33" s="46">
        <v>282353138.89000005</v>
      </c>
      <c r="E33" s="46">
        <v>89.553468890870519</v>
      </c>
    </row>
    <row r="34" spans="1:5" s="52" customFormat="1" ht="33.75" customHeight="1">
      <c r="A34" s="67"/>
      <c r="B34" s="56" t="s">
        <v>66</v>
      </c>
      <c r="C34" s="46">
        <v>251469826.58889991</v>
      </c>
      <c r="D34" s="46">
        <v>240094911.11999995</v>
      </c>
      <c r="E34" s="46">
        <v>95.476628101591075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5C87C-218C-4066-811C-A3423949DAE4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5" sqref="C5:E34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7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98606865.317359969</v>
      </c>
      <c r="D8" s="28">
        <v>74418130.570000008</v>
      </c>
      <c r="E8" s="28">
        <v>75.469522665069974</v>
      </c>
    </row>
    <row r="9" spans="1:5" s="5" customFormat="1" ht="33.75" customHeight="1">
      <c r="A9" s="25" t="s">
        <v>18</v>
      </c>
      <c r="B9" s="26" t="s">
        <v>80</v>
      </c>
      <c r="C9" s="28">
        <v>650000</v>
      </c>
      <c r="D9" s="28">
        <v>303750</v>
      </c>
      <c r="E9" s="28">
        <v>46.730769230769234</v>
      </c>
    </row>
    <row r="10" spans="1:5" s="5" customFormat="1" ht="33.75" customHeight="1">
      <c r="A10" s="25" t="s">
        <v>20</v>
      </c>
      <c r="B10" s="26" t="s">
        <v>81</v>
      </c>
      <c r="C10" s="28">
        <v>283194.08333333337</v>
      </c>
      <c r="D10" s="28">
        <v>201756</v>
      </c>
      <c r="E10" s="28">
        <v>71.243013845922505</v>
      </c>
    </row>
    <row r="11" spans="1:5" s="5" customFormat="1" ht="33.75" customHeight="1">
      <c r="A11" s="25" t="s">
        <v>22</v>
      </c>
      <c r="B11" s="26" t="s">
        <v>82</v>
      </c>
      <c r="C11" s="28">
        <v>1328454.9066666667</v>
      </c>
      <c r="D11" s="28">
        <v>1557504.4000000001</v>
      </c>
      <c r="E11" s="35">
        <v>117.24179663034704</v>
      </c>
    </row>
    <row r="12" spans="1:5" s="5" customFormat="1" ht="33.75" customHeight="1">
      <c r="A12" s="25" t="s">
        <v>24</v>
      </c>
      <c r="B12" s="26" t="s">
        <v>83</v>
      </c>
      <c r="C12" s="28">
        <v>11467170.198000001</v>
      </c>
      <c r="D12" s="28">
        <v>17702669.699999999</v>
      </c>
      <c r="E12" s="35">
        <v>154.37696828715019</v>
      </c>
    </row>
    <row r="13" spans="1:5" s="5" customFormat="1" ht="33.6" customHeight="1">
      <c r="A13" s="25" t="s">
        <v>26</v>
      </c>
      <c r="B13" s="26" t="s">
        <v>84</v>
      </c>
      <c r="C13" s="28">
        <v>15245323.428833336</v>
      </c>
      <c r="D13" s="28">
        <v>12818505.939999999</v>
      </c>
      <c r="E13" s="35">
        <v>84.081561141277476</v>
      </c>
    </row>
    <row r="14" spans="1:5" s="5" customFormat="1" ht="33.75" customHeight="1">
      <c r="A14" s="25" t="s">
        <v>28</v>
      </c>
      <c r="B14" s="26" t="s">
        <v>85</v>
      </c>
      <c r="C14" s="28">
        <v>2140000</v>
      </c>
      <c r="D14" s="28">
        <v>3137513.56</v>
      </c>
      <c r="E14" s="28">
        <v>146.61278317757009</v>
      </c>
    </row>
    <row r="15" spans="1:5" s="5" customFormat="1" ht="33.75" customHeight="1">
      <c r="A15" s="25" t="s">
        <v>30</v>
      </c>
      <c r="B15" s="26" t="s">
        <v>86</v>
      </c>
      <c r="C15" s="43">
        <v>28945228.859999999</v>
      </c>
      <c r="D15" s="28">
        <v>38089222.140000001</v>
      </c>
      <c r="E15" s="28">
        <v>131.59067535526131</v>
      </c>
    </row>
    <row r="16" spans="1:5" s="5" customFormat="1" ht="33.75" customHeight="1">
      <c r="A16" s="25" t="s">
        <v>32</v>
      </c>
      <c r="B16" s="26" t="s">
        <v>33</v>
      </c>
      <c r="C16" s="43">
        <v>22612666.52</v>
      </c>
      <c r="D16" s="28">
        <v>12929953.66</v>
      </c>
      <c r="E16" s="28">
        <v>57.180136843056403</v>
      </c>
    </row>
    <row r="17" spans="1:5" s="5" customFormat="1" ht="33.75" customHeight="1">
      <c r="A17" s="25" t="s">
        <v>34</v>
      </c>
      <c r="B17" s="26" t="s">
        <v>87</v>
      </c>
      <c r="C17" s="28">
        <v>3186435.25</v>
      </c>
      <c r="D17" s="28">
        <v>3186435.25</v>
      </c>
      <c r="E17" s="28">
        <v>100</v>
      </c>
    </row>
    <row r="18" spans="1:5" s="52" customFormat="1" ht="33.75" customHeight="1">
      <c r="B18" s="68" t="s">
        <v>36</v>
      </c>
      <c r="C18" s="46">
        <v>184465338.56419331</v>
      </c>
      <c r="D18" s="46">
        <v>164345441.22</v>
      </c>
      <c r="E18" s="46">
        <v>89.092857497891586</v>
      </c>
    </row>
    <row r="19" spans="1:5" s="5" customFormat="1" ht="33.75" customHeight="1">
      <c r="A19" s="25" t="s">
        <v>37</v>
      </c>
      <c r="B19" s="26" t="s">
        <v>38</v>
      </c>
      <c r="C19" s="28">
        <v>14243113.087500002</v>
      </c>
      <c r="D19" s="28">
        <v>7446335.0800000001</v>
      </c>
      <c r="E19" s="28">
        <v>52.280249649460622</v>
      </c>
    </row>
    <row r="20" spans="1:5" s="5" customFormat="1" ht="33.75" customHeight="1">
      <c r="A20" s="25" t="s">
        <v>39</v>
      </c>
      <c r="B20" s="26" t="s">
        <v>88</v>
      </c>
      <c r="C20" s="28">
        <v>435717.33333333331</v>
      </c>
      <c r="D20" s="28">
        <v>186816</v>
      </c>
      <c r="E20" s="28">
        <v>42.875503384457204</v>
      </c>
    </row>
    <row r="21" spans="1:5" s="5" customFormat="1" ht="33.75" customHeight="1">
      <c r="A21" s="25" t="s">
        <v>41</v>
      </c>
      <c r="B21" s="26" t="s">
        <v>89</v>
      </c>
      <c r="C21" s="28">
        <v>6310196.7958333343</v>
      </c>
      <c r="D21" s="28">
        <v>6586450.8799999999</v>
      </c>
      <c r="E21" s="28">
        <v>104.37789966153002</v>
      </c>
    </row>
    <row r="22" spans="1:5" s="5" customFormat="1" ht="33.4" customHeight="1">
      <c r="A22" s="25" t="s">
        <v>43</v>
      </c>
      <c r="B22" s="26" t="s">
        <v>90</v>
      </c>
      <c r="C22" s="28">
        <v>5387949.5083333328</v>
      </c>
      <c r="D22" s="28">
        <v>5262038.8900000006</v>
      </c>
      <c r="E22" s="28">
        <v>97.66310693634766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649939.80333333334</v>
      </c>
      <c r="D24" s="28">
        <v>194562.03999999998</v>
      </c>
      <c r="E24" s="28">
        <v>29.935393862962922</v>
      </c>
    </row>
    <row r="25" spans="1:5" s="5" customFormat="1" ht="33.75" customHeight="1">
      <c r="A25" s="25" t="s">
        <v>49</v>
      </c>
      <c r="B25" s="26" t="s">
        <v>93</v>
      </c>
      <c r="C25" s="28">
        <v>14578080</v>
      </c>
      <c r="D25" s="28">
        <v>12096297.859999999</v>
      </c>
      <c r="E25" s="28">
        <v>82.975932770296225</v>
      </c>
    </row>
    <row r="26" spans="1:5" s="5" customFormat="1" ht="33.75" customHeight="1">
      <c r="A26" s="25" t="s">
        <v>51</v>
      </c>
      <c r="B26" s="26" t="s">
        <v>52</v>
      </c>
      <c r="C26" s="28">
        <v>22423681.791666668</v>
      </c>
      <c r="D26" s="28">
        <v>19997125</v>
      </c>
      <c r="E26" s="28">
        <v>89.178597813636244</v>
      </c>
    </row>
    <row r="27" spans="1:5" s="5" customFormat="1" ht="33.75" customHeight="1">
      <c r="A27" s="25" t="s">
        <v>53</v>
      </c>
      <c r="B27" s="26" t="s">
        <v>54</v>
      </c>
      <c r="C27" s="43">
        <v>6454876</v>
      </c>
      <c r="D27" s="28">
        <v>1296097.1200000001</v>
      </c>
      <c r="E27" s="28">
        <v>20.079349626545888</v>
      </c>
    </row>
    <row r="28" spans="1:5" s="5" customFormat="1" ht="33.75" customHeight="1">
      <c r="A28" s="25" t="s">
        <v>55</v>
      </c>
      <c r="B28" s="26" t="s">
        <v>56</v>
      </c>
      <c r="C28" s="28">
        <v>6771660</v>
      </c>
      <c r="D28" s="28">
        <v>5146553.49</v>
      </c>
      <c r="E28" s="28">
        <v>76.001356978938688</v>
      </c>
    </row>
    <row r="29" spans="1:5" s="5" customFormat="1" ht="33.75" customHeight="1">
      <c r="A29" s="25" t="s">
        <v>57</v>
      </c>
      <c r="B29" s="26" t="s">
        <v>58</v>
      </c>
      <c r="C29" s="28">
        <v>5524019.6366666667</v>
      </c>
      <c r="D29" s="28">
        <v>4042866.3500000006</v>
      </c>
      <c r="E29" s="28">
        <v>73.187037988872333</v>
      </c>
    </row>
    <row r="30" spans="1:5" s="5" customFormat="1" ht="33.75" customHeight="1">
      <c r="A30" s="25" t="s">
        <v>59</v>
      </c>
      <c r="B30" s="26" t="s">
        <v>60</v>
      </c>
      <c r="C30" s="28">
        <v>6356599.984166665</v>
      </c>
      <c r="D30" s="28">
        <v>4755052.42</v>
      </c>
      <c r="E30" s="28">
        <v>74.804965419314115</v>
      </c>
    </row>
    <row r="31" spans="1:5" s="5" customFormat="1" ht="33.75" customHeight="1">
      <c r="A31" s="25" t="s">
        <v>61</v>
      </c>
      <c r="B31" s="26" t="s">
        <v>62</v>
      </c>
      <c r="C31" s="28">
        <v>30504370</v>
      </c>
      <c r="D31" s="28">
        <v>22878094.390000001</v>
      </c>
      <c r="E31" s="28">
        <v>74.999399725350827</v>
      </c>
    </row>
    <row r="32" spans="1:5" s="5" customFormat="1" ht="33.75" customHeight="1">
      <c r="A32" s="25" t="s">
        <v>63</v>
      </c>
      <c r="B32" s="26" t="s">
        <v>94</v>
      </c>
      <c r="C32" s="28">
        <v>7807359.3033333328</v>
      </c>
      <c r="D32" s="28">
        <v>2789658</v>
      </c>
      <c r="E32" s="28">
        <v>35.731133813823099</v>
      </c>
    </row>
    <row r="33" spans="1:5" s="52" customFormat="1" ht="33.75" customHeight="1">
      <c r="B33" s="68" t="s">
        <v>65</v>
      </c>
      <c r="C33" s="46">
        <v>127447563.24416667</v>
      </c>
      <c r="D33" s="46">
        <v>92677947.520000011</v>
      </c>
      <c r="E33" s="46">
        <v>72.718493128382292</v>
      </c>
    </row>
    <row r="34" spans="1:5" s="52" customFormat="1" ht="33.75" customHeight="1">
      <c r="A34" s="67"/>
      <c r="B34" s="56" t="s">
        <v>66</v>
      </c>
      <c r="C34" s="46">
        <v>57017775.320026636</v>
      </c>
      <c r="D34" s="46">
        <v>71667493.699999988</v>
      </c>
      <c r="E34" s="46">
        <v>125.69324793496084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1DD-ADFB-4B9D-B451-DAD4E78EB0BB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C5" sqref="C5:E34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6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87473798.711999983</v>
      </c>
      <c r="D8" s="28">
        <v>71509194.75</v>
      </c>
      <c r="E8" s="28">
        <v>81.749273271460311</v>
      </c>
    </row>
    <row r="9" spans="1:5" s="5" customFormat="1" ht="33.75" customHeight="1">
      <c r="A9" s="25" t="s">
        <v>18</v>
      </c>
      <c r="B9" s="26" t="s">
        <v>80</v>
      </c>
      <c r="C9" s="28">
        <v>480000</v>
      </c>
      <c r="D9" s="28">
        <v>268200</v>
      </c>
      <c r="E9" s="28">
        <v>55.875</v>
      </c>
    </row>
    <row r="10" spans="1:5" s="5" customFormat="1" ht="33.75" customHeight="1">
      <c r="A10" s="25" t="s">
        <v>20</v>
      </c>
      <c r="B10" s="26" t="s">
        <v>81</v>
      </c>
      <c r="C10" s="28">
        <v>135437.625</v>
      </c>
      <c r="D10" s="28">
        <v>139324</v>
      </c>
      <c r="E10" s="28">
        <v>102.86949435210489</v>
      </c>
    </row>
    <row r="11" spans="1:5" s="5" customFormat="1" ht="33.75" customHeight="1">
      <c r="A11" s="25" t="s">
        <v>22</v>
      </c>
      <c r="B11" s="26" t="s">
        <v>82</v>
      </c>
      <c r="C11" s="28">
        <v>1221114.6375000002</v>
      </c>
      <c r="D11" s="28">
        <v>1710697.59</v>
      </c>
      <c r="E11" s="35">
        <v>140.09311963554279</v>
      </c>
    </row>
    <row r="12" spans="1:5" s="5" customFormat="1" ht="33.75" customHeight="1">
      <c r="A12" s="25" t="s">
        <v>24</v>
      </c>
      <c r="B12" s="26" t="s">
        <v>83</v>
      </c>
      <c r="C12" s="28">
        <v>7885670.1349999998</v>
      </c>
      <c r="D12" s="28">
        <v>10900652.01</v>
      </c>
      <c r="E12" s="35">
        <v>138.23367986974515</v>
      </c>
    </row>
    <row r="13" spans="1:5" s="5" customFormat="1" ht="33.6" customHeight="1">
      <c r="A13" s="25" t="s">
        <v>26</v>
      </c>
      <c r="B13" s="26" t="s">
        <v>84</v>
      </c>
      <c r="C13" s="28">
        <v>9411570.6524999999</v>
      </c>
      <c r="D13" s="28">
        <v>8264262.7199999997</v>
      </c>
      <c r="E13" s="35">
        <v>87.809601873463706</v>
      </c>
    </row>
    <row r="14" spans="1:5" s="5" customFormat="1" ht="33.75" customHeight="1">
      <c r="A14" s="25" t="s">
        <v>28</v>
      </c>
      <c r="B14" s="26" t="s">
        <v>85</v>
      </c>
      <c r="C14" s="28">
        <v>1135403.5549999999</v>
      </c>
      <c r="D14" s="28">
        <v>842617.39999999991</v>
      </c>
      <c r="E14" s="28">
        <v>74.213031682818709</v>
      </c>
    </row>
    <row r="15" spans="1:5" s="5" customFormat="1" ht="33.75" customHeight="1">
      <c r="A15" s="25" t="s">
        <v>30</v>
      </c>
      <c r="B15" s="26" t="s">
        <v>86</v>
      </c>
      <c r="C15" s="28">
        <v>44567820.214166671</v>
      </c>
      <c r="D15" s="28">
        <v>40755016.170000002</v>
      </c>
      <c r="E15" s="28">
        <v>91.444939362426567</v>
      </c>
    </row>
    <row r="16" spans="1:5" s="5" customFormat="1" ht="33.75" customHeight="1">
      <c r="A16" s="25" t="s">
        <v>32</v>
      </c>
      <c r="B16" s="26" t="s">
        <v>33</v>
      </c>
      <c r="C16" s="28">
        <v>4435306.68</v>
      </c>
      <c r="D16" s="28">
        <v>1901374.77</v>
      </c>
      <c r="E16" s="28">
        <v>42.869071006381908</v>
      </c>
    </row>
    <row r="17" spans="1:5" s="5" customFormat="1" ht="33.75" customHeight="1">
      <c r="A17" s="25" t="s">
        <v>34</v>
      </c>
      <c r="B17" s="26" t="s">
        <v>87</v>
      </c>
      <c r="C17" s="43">
        <v>3175233.24</v>
      </c>
      <c r="D17" s="28">
        <v>3175233.24</v>
      </c>
      <c r="E17" s="28">
        <v>100</v>
      </c>
    </row>
    <row r="18" spans="1:5" s="52" customFormat="1" ht="33.75" customHeight="1">
      <c r="B18" s="68" t="s">
        <v>36</v>
      </c>
      <c r="C18" s="46">
        <v>159921355.45116669</v>
      </c>
      <c r="D18" s="46">
        <v>139466572.65000004</v>
      </c>
      <c r="E18" s="46">
        <v>87.209473842026881</v>
      </c>
    </row>
    <row r="19" spans="1:5" s="5" customFormat="1" ht="33.75" customHeight="1">
      <c r="A19" s="25" t="s">
        <v>37</v>
      </c>
      <c r="B19" s="26" t="s">
        <v>38</v>
      </c>
      <c r="C19" s="28">
        <v>10675327.666666666</v>
      </c>
      <c r="D19" s="28">
        <v>8427124.0499999989</v>
      </c>
      <c r="E19" s="28">
        <v>78.940191000538519</v>
      </c>
    </row>
    <row r="20" spans="1:5" s="5" customFormat="1" ht="33.75" customHeight="1">
      <c r="A20" s="25" t="s">
        <v>39</v>
      </c>
      <c r="B20" s="26" t="s">
        <v>88</v>
      </c>
      <c r="C20" s="28">
        <v>41625</v>
      </c>
      <c r="D20" s="28">
        <v>34133.75</v>
      </c>
      <c r="E20" s="28">
        <v>82.003003003003002</v>
      </c>
    </row>
    <row r="21" spans="1:5" s="5" customFormat="1" ht="33.75" customHeight="1">
      <c r="A21" s="25" t="s">
        <v>41</v>
      </c>
      <c r="B21" s="26" t="s">
        <v>89</v>
      </c>
      <c r="C21" s="28">
        <v>3740355.3583333334</v>
      </c>
      <c r="D21" s="28">
        <v>2835069.3</v>
      </c>
      <c r="E21" s="28">
        <v>75.796790101336242</v>
      </c>
    </row>
    <row r="22" spans="1:5" s="5" customFormat="1" ht="33.4" customHeight="1">
      <c r="A22" s="25" t="s">
        <v>43</v>
      </c>
      <c r="B22" s="26" t="s">
        <v>90</v>
      </c>
      <c r="C22" s="28">
        <v>6268197.9666666677</v>
      </c>
      <c r="D22" s="28">
        <v>6086578.2599999998</v>
      </c>
      <c r="E22" s="28">
        <v>97.10252120892649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454809.94166666665</v>
      </c>
      <c r="D24" s="28">
        <v>432402.68</v>
      </c>
      <c r="E24" s="28">
        <v>95.07326915841935</v>
      </c>
    </row>
    <row r="25" spans="1:5" s="5" customFormat="1" ht="33.75" customHeight="1">
      <c r="A25" s="25" t="s">
        <v>49</v>
      </c>
      <c r="B25" s="26" t="s">
        <v>93</v>
      </c>
      <c r="C25" s="28">
        <v>15671778.02</v>
      </c>
      <c r="D25" s="28">
        <v>13192176.52</v>
      </c>
      <c r="E25" s="28">
        <v>84.177918441445613</v>
      </c>
    </row>
    <row r="26" spans="1:5" s="5" customFormat="1" ht="33.75" customHeight="1">
      <c r="A26" s="25" t="s">
        <v>51</v>
      </c>
      <c r="B26" s="26" t="s">
        <v>52</v>
      </c>
      <c r="C26" s="28">
        <v>26598324.600000001</v>
      </c>
      <c r="D26" s="28">
        <v>21378727.77</v>
      </c>
      <c r="E26" s="28">
        <v>80.376219523240195</v>
      </c>
    </row>
    <row r="27" spans="1:5" s="5" customFormat="1" ht="33.75" customHeight="1">
      <c r="A27" s="25" t="s">
        <v>53</v>
      </c>
      <c r="B27" s="26" t="s">
        <v>54</v>
      </c>
      <c r="C27" s="43">
        <v>4183365.34</v>
      </c>
      <c r="D27" s="28">
        <v>1429664.2</v>
      </c>
      <c r="E27" s="28">
        <v>34.174978368014116</v>
      </c>
    </row>
    <row r="28" spans="1:5" s="5" customFormat="1" ht="33.75" customHeight="1">
      <c r="A28" s="25" t="s">
        <v>55</v>
      </c>
      <c r="B28" s="26" t="s">
        <v>56</v>
      </c>
      <c r="C28" s="28">
        <v>9161611.6800000016</v>
      </c>
      <c r="D28" s="28">
        <v>6576256.3600000003</v>
      </c>
      <c r="E28" s="28">
        <v>71.780562085556539</v>
      </c>
    </row>
    <row r="29" spans="1:5" s="5" customFormat="1" ht="33.75" customHeight="1">
      <c r="A29" s="25" t="s">
        <v>57</v>
      </c>
      <c r="B29" s="26" t="s">
        <v>58</v>
      </c>
      <c r="C29" s="28">
        <v>5742324.7250000006</v>
      </c>
      <c r="D29" s="28">
        <v>4216919</v>
      </c>
      <c r="E29" s="28">
        <v>73.435746007902736</v>
      </c>
    </row>
    <row r="30" spans="1:5" s="5" customFormat="1" ht="33.75" customHeight="1">
      <c r="A30" s="25" t="s">
        <v>59</v>
      </c>
      <c r="B30" s="26" t="s">
        <v>60</v>
      </c>
      <c r="C30" s="28">
        <v>7952259.791666666</v>
      </c>
      <c r="D30" s="28">
        <v>5082050.5999999996</v>
      </c>
      <c r="E30" s="28">
        <v>63.906999181862531</v>
      </c>
    </row>
    <row r="31" spans="1:5" s="5" customFormat="1" ht="33.75" customHeight="1">
      <c r="A31" s="25" t="s">
        <v>61</v>
      </c>
      <c r="B31" s="26" t="s">
        <v>62</v>
      </c>
      <c r="C31" s="28">
        <v>10184617.82</v>
      </c>
      <c r="D31" s="28">
        <v>8114718.3600000003</v>
      </c>
      <c r="E31" s="28">
        <v>79.676218621230504</v>
      </c>
    </row>
    <row r="32" spans="1:5" s="5" customFormat="1" ht="33.75" customHeight="1">
      <c r="A32" s="25" t="s">
        <v>63</v>
      </c>
      <c r="B32" s="26" t="s">
        <v>94</v>
      </c>
      <c r="C32" s="28">
        <v>6552825</v>
      </c>
      <c r="D32" s="28">
        <v>2723762.71</v>
      </c>
      <c r="E32" s="28">
        <v>41.566236089015042</v>
      </c>
    </row>
    <row r="33" spans="1:5" s="52" customFormat="1" ht="33.75" customHeight="1">
      <c r="B33" s="68" t="s">
        <v>65</v>
      </c>
      <c r="C33" s="46">
        <v>107227422.91</v>
      </c>
      <c r="D33" s="46">
        <v>80529583.559999987</v>
      </c>
      <c r="E33" s="46">
        <v>75.1016683741355</v>
      </c>
    </row>
    <row r="34" spans="1:5" s="52" customFormat="1" ht="33.75" customHeight="1">
      <c r="A34" s="67"/>
      <c r="B34" s="56" t="s">
        <v>66</v>
      </c>
      <c r="C34" s="46">
        <v>52693932.541166693</v>
      </c>
      <c r="D34" s="46">
        <v>58936989.090000048</v>
      </c>
      <c r="E34" s="46">
        <v>111.84777117167336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2B3E-2F10-442D-ACD5-DD2E9B7BD28B}">
  <sheetPr>
    <tabColor theme="7"/>
  </sheetPr>
  <dimension ref="A1:E76"/>
  <sheetViews>
    <sheetView zoomScale="30" zoomScaleNormal="30" workbookViewId="0">
      <pane xSplit="2" ySplit="7" topLeftCell="C20" activePane="bottomRight" state="frozen"/>
      <selection activeCell="A2" sqref="A2"/>
      <selection pane="topRight" activeCell="A2" sqref="A2"/>
      <selection pane="bottomLeft" activeCell="A2" sqref="A2"/>
      <selection pane="bottomRight" activeCell="AK71" sqref="AK71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5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55292987.440000013</v>
      </c>
      <c r="D8" s="28">
        <v>45237606.530000001</v>
      </c>
      <c r="E8" s="28">
        <v>81.81436493929472</v>
      </c>
    </row>
    <row r="9" spans="1:5" s="5" customFormat="1" ht="33.75" customHeight="1">
      <c r="A9" s="25" t="s">
        <v>18</v>
      </c>
      <c r="B9" s="26" t="s">
        <v>80</v>
      </c>
      <c r="C9" s="28">
        <v>650000</v>
      </c>
      <c r="D9" s="28">
        <v>434400</v>
      </c>
      <c r="E9" s="28">
        <v>66.830769230769235</v>
      </c>
    </row>
    <row r="10" spans="1:5" s="5" customFormat="1" ht="33.75" customHeight="1">
      <c r="A10" s="25" t="s">
        <v>20</v>
      </c>
      <c r="B10" s="26" t="s">
        <v>81</v>
      </c>
      <c r="C10" s="28">
        <v>0</v>
      </c>
      <c r="D10" s="28">
        <v>0</v>
      </c>
      <c r="E10" s="28" t="e">
        <v>#DIV/0!</v>
      </c>
    </row>
    <row r="11" spans="1:5" s="5" customFormat="1" ht="33.75" customHeight="1">
      <c r="A11" s="25" t="s">
        <v>22</v>
      </c>
      <c r="B11" s="26" t="s">
        <v>82</v>
      </c>
      <c r="C11" s="28">
        <v>745478.38666666672</v>
      </c>
      <c r="D11" s="28">
        <v>365735.52999999997</v>
      </c>
      <c r="E11" s="35">
        <v>49.060514233732576</v>
      </c>
    </row>
    <row r="12" spans="1:5" s="5" customFormat="1" ht="33.75" customHeight="1">
      <c r="A12" s="25" t="s">
        <v>24</v>
      </c>
      <c r="B12" s="26" t="s">
        <v>83</v>
      </c>
      <c r="C12" s="28">
        <v>3497651.0266666673</v>
      </c>
      <c r="D12" s="28">
        <v>4503668.2300000004</v>
      </c>
      <c r="E12" s="35">
        <v>128.76265229616371</v>
      </c>
    </row>
    <row r="13" spans="1:5" s="5" customFormat="1" ht="33.6" customHeight="1">
      <c r="A13" s="25" t="s">
        <v>26</v>
      </c>
      <c r="B13" s="26" t="s">
        <v>84</v>
      </c>
      <c r="C13" s="28">
        <v>4512954.2666666657</v>
      </c>
      <c r="D13" s="28">
        <v>2188587.38</v>
      </c>
      <c r="E13" s="35">
        <v>48.495669370399419</v>
      </c>
    </row>
    <row r="14" spans="1:5" s="5" customFormat="1" ht="33.75" customHeight="1">
      <c r="A14" s="25" t="s">
        <v>28</v>
      </c>
      <c r="B14" s="26" t="s">
        <v>85</v>
      </c>
      <c r="C14" s="28">
        <v>292500</v>
      </c>
      <c r="D14" s="28">
        <v>293203</v>
      </c>
      <c r="E14" s="28">
        <v>100.24034188034189</v>
      </c>
    </row>
    <row r="15" spans="1:5" s="5" customFormat="1" ht="33.75" customHeight="1">
      <c r="A15" s="25" t="s">
        <v>30</v>
      </c>
      <c r="B15" s="26" t="s">
        <v>86</v>
      </c>
      <c r="C15" s="28">
        <v>32518509.980000004</v>
      </c>
      <c r="D15" s="28">
        <v>41435076.010000005</v>
      </c>
      <c r="E15" s="28">
        <v>127.41997107334866</v>
      </c>
    </row>
    <row r="16" spans="1:5" s="5" customFormat="1" ht="33.75" customHeight="1">
      <c r="A16" s="25" t="s">
        <v>32</v>
      </c>
      <c r="B16" s="26" t="s">
        <v>33</v>
      </c>
      <c r="C16" s="28">
        <v>1455000</v>
      </c>
      <c r="D16" s="28">
        <v>790348.38</v>
      </c>
      <c r="E16" s="28">
        <v>54.319476288659793</v>
      </c>
    </row>
    <row r="17" spans="1:5" s="5" customFormat="1" ht="33.75" customHeight="1">
      <c r="A17" s="25" t="s">
        <v>34</v>
      </c>
      <c r="B17" s="26" t="s">
        <v>87</v>
      </c>
      <c r="C17" s="28">
        <v>2641138.37</v>
      </c>
      <c r="D17" s="28">
        <v>2641138.37</v>
      </c>
      <c r="E17" s="28">
        <v>100</v>
      </c>
    </row>
    <row r="18" spans="1:5" s="52" customFormat="1" ht="33.75" customHeight="1">
      <c r="B18" s="68" t="s">
        <v>36</v>
      </c>
      <c r="C18" s="46">
        <v>101606219.47000003</v>
      </c>
      <c r="D18" s="46">
        <v>97889763.430000007</v>
      </c>
      <c r="E18" s="46">
        <v>96.342294734135507</v>
      </c>
    </row>
    <row r="19" spans="1:5" s="5" customFormat="1" ht="33.75" customHeight="1">
      <c r="A19" s="25" t="s">
        <v>37</v>
      </c>
      <c r="B19" s="26" t="s">
        <v>38</v>
      </c>
      <c r="C19" s="28">
        <v>7985360.239126984</v>
      </c>
      <c r="D19" s="28">
        <v>6943351.0999999987</v>
      </c>
      <c r="E19" s="28">
        <v>86.951006492840392</v>
      </c>
    </row>
    <row r="20" spans="1:5" s="5" customFormat="1" ht="33.75" customHeight="1">
      <c r="A20" s="25" t="s">
        <v>39</v>
      </c>
      <c r="B20" s="26" t="s">
        <v>88</v>
      </c>
      <c r="C20" s="28">
        <v>91171.666666666672</v>
      </c>
      <c r="D20" s="28">
        <v>82160</v>
      </c>
      <c r="E20" s="28">
        <v>90.115715774271976</v>
      </c>
    </row>
    <row r="21" spans="1:5" s="5" customFormat="1" ht="33.75" customHeight="1">
      <c r="A21" s="25" t="s">
        <v>41</v>
      </c>
      <c r="B21" s="26" t="s">
        <v>89</v>
      </c>
      <c r="C21" s="28">
        <v>4456095.6259416668</v>
      </c>
      <c r="D21" s="28">
        <v>3836550.79</v>
      </c>
      <c r="E21" s="28">
        <v>86.09668894143752</v>
      </c>
    </row>
    <row r="22" spans="1:5" s="5" customFormat="1" ht="33.4" customHeight="1">
      <c r="A22" s="25" t="s">
        <v>43</v>
      </c>
      <c r="B22" s="26" t="s">
        <v>90</v>
      </c>
      <c r="C22" s="28">
        <v>1671514.1666666667</v>
      </c>
      <c r="D22" s="28">
        <v>850720.5</v>
      </c>
      <c r="E22" s="28">
        <v>50.895201306998594</v>
      </c>
    </row>
    <row r="23" spans="1:5" s="5" customFormat="1" ht="33.75" customHeight="1">
      <c r="A23" s="25" t="s">
        <v>45</v>
      </c>
      <c r="B23" s="26" t="s">
        <v>91</v>
      </c>
      <c r="C23" s="28">
        <v>0</v>
      </c>
      <c r="D23" s="28">
        <v>0</v>
      </c>
      <c r="E23" s="28" t="e">
        <v>#DIV/0!</v>
      </c>
    </row>
    <row r="24" spans="1:5" s="5" customFormat="1" ht="33.75" customHeight="1">
      <c r="A24" s="25" t="s">
        <v>47</v>
      </c>
      <c r="B24" s="26" t="s">
        <v>92</v>
      </c>
      <c r="C24" s="28">
        <v>490125.83583333332</v>
      </c>
      <c r="D24" s="28">
        <v>112913.54000000001</v>
      </c>
      <c r="E24" s="28">
        <v>23.037663339664491</v>
      </c>
    </row>
    <row r="25" spans="1:5" s="5" customFormat="1" ht="33.75" customHeight="1">
      <c r="A25" s="25" t="s">
        <v>49</v>
      </c>
      <c r="B25" s="26" t="s">
        <v>93</v>
      </c>
      <c r="C25" s="28">
        <v>9172200</v>
      </c>
      <c r="D25" s="28">
        <v>7226046</v>
      </c>
      <c r="E25" s="28">
        <v>78.782037024923142</v>
      </c>
    </row>
    <row r="26" spans="1:5" s="5" customFormat="1" ht="33.75" customHeight="1">
      <c r="A26" s="25" t="s">
        <v>51</v>
      </c>
      <c r="B26" s="26" t="s">
        <v>52</v>
      </c>
      <c r="C26" s="28">
        <v>21587371</v>
      </c>
      <c r="D26" s="28">
        <v>13328570</v>
      </c>
      <c r="E26" s="28">
        <v>61.742441911986411</v>
      </c>
    </row>
    <row r="27" spans="1:5" s="5" customFormat="1" ht="33.75" customHeight="1">
      <c r="A27" s="25" t="s">
        <v>53</v>
      </c>
      <c r="B27" s="26" t="s">
        <v>54</v>
      </c>
      <c r="C27" s="28">
        <v>5621634</v>
      </c>
      <c r="D27" s="28">
        <v>1496142.4</v>
      </c>
      <c r="E27" s="28">
        <v>26.614012936452283</v>
      </c>
    </row>
    <row r="28" spans="1:5" s="5" customFormat="1" ht="33.75" customHeight="1">
      <c r="A28" s="25" t="s">
        <v>55</v>
      </c>
      <c r="B28" s="26" t="s">
        <v>56</v>
      </c>
      <c r="C28" s="28">
        <v>7123193.8300000001</v>
      </c>
      <c r="D28" s="28">
        <v>3741275.4</v>
      </c>
      <c r="E28" s="28">
        <v>52.522442731282517</v>
      </c>
    </row>
    <row r="29" spans="1:5" s="5" customFormat="1" ht="33.75" customHeight="1">
      <c r="A29" s="25" t="s">
        <v>57</v>
      </c>
      <c r="B29" s="26" t="s">
        <v>58</v>
      </c>
      <c r="C29" s="28">
        <v>2605703.64</v>
      </c>
      <c r="D29" s="28">
        <v>1873850.9700000002</v>
      </c>
      <c r="E29" s="28">
        <v>71.913434100280114</v>
      </c>
    </row>
    <row r="30" spans="1:5" s="5" customFormat="1" ht="33.75" customHeight="1">
      <c r="A30" s="25" t="s">
        <v>59</v>
      </c>
      <c r="B30" s="26" t="s">
        <v>60</v>
      </c>
      <c r="C30" s="28">
        <v>5862318.8708333336</v>
      </c>
      <c r="D30" s="28">
        <v>3955877.5</v>
      </c>
      <c r="E30" s="28">
        <v>67.479739453982802</v>
      </c>
    </row>
    <row r="31" spans="1:5" s="5" customFormat="1" ht="33.75" customHeight="1">
      <c r="A31" s="25" t="s">
        <v>61</v>
      </c>
      <c r="B31" s="26" t="s">
        <v>62</v>
      </c>
      <c r="C31" s="28">
        <v>12230110</v>
      </c>
      <c r="D31" s="28">
        <v>8965496</v>
      </c>
      <c r="E31" s="28">
        <v>73.306748671925277</v>
      </c>
    </row>
    <row r="32" spans="1:5" s="5" customFormat="1" ht="33.75" customHeight="1">
      <c r="A32" s="25" t="s">
        <v>63</v>
      </c>
      <c r="B32" s="26" t="s">
        <v>94</v>
      </c>
      <c r="C32" s="28">
        <v>2466260</v>
      </c>
      <c r="D32" s="28">
        <v>2104374</v>
      </c>
      <c r="E32" s="28">
        <v>85.326526805770683</v>
      </c>
    </row>
    <row r="33" spans="1:5" s="52" customFormat="1" ht="33.75" customHeight="1">
      <c r="B33" s="68" t="s">
        <v>65</v>
      </c>
      <c r="C33" s="46">
        <v>81363058.87506865</v>
      </c>
      <c r="D33" s="46">
        <v>54517328.199999996</v>
      </c>
      <c r="E33" s="46">
        <v>67.005013028959823</v>
      </c>
    </row>
    <row r="34" spans="1:5" s="52" customFormat="1" ht="33.75" customHeight="1">
      <c r="A34" s="67"/>
      <c r="B34" s="56" t="s">
        <v>66</v>
      </c>
      <c r="C34" s="46">
        <v>20243160.594931379</v>
      </c>
      <c r="D34" s="46">
        <v>43372435.230000012</v>
      </c>
      <c r="E34" s="46">
        <v>214.25723036974719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3B3E-478B-43E1-8C14-2834AA03B429}">
  <sheetPr>
    <tabColor theme="7"/>
  </sheetPr>
  <dimension ref="A1:E76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K31" sqref="AK31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92" t="s">
        <v>0</v>
      </c>
      <c r="C1" s="92"/>
      <c r="D1" s="92"/>
      <c r="E1" s="92"/>
    </row>
    <row r="2" spans="1:5" s="1" customFormat="1" ht="28.5" customHeight="1">
      <c r="B2" s="92" t="s">
        <v>1</v>
      </c>
      <c r="C2" s="92"/>
      <c r="D2" s="92"/>
      <c r="E2" s="92"/>
    </row>
    <row r="3" spans="1:5" ht="28.5" customHeight="1">
      <c r="B3" s="93" t="s">
        <v>78</v>
      </c>
      <c r="C3" s="93"/>
      <c r="D3" s="93"/>
      <c r="E3" s="93"/>
    </row>
    <row r="4" spans="1:5" ht="28.5" customHeight="1">
      <c r="A4" s="4"/>
      <c r="B4" s="4"/>
    </row>
    <row r="5" spans="1:5" s="5" customFormat="1" ht="28.5" customHeight="1">
      <c r="A5" s="94" t="s">
        <v>2</v>
      </c>
      <c r="B5" s="95"/>
      <c r="C5" s="90" t="s">
        <v>4</v>
      </c>
      <c r="D5" s="90"/>
      <c r="E5" s="90"/>
    </row>
    <row r="6" spans="1:5" s="12" customFormat="1" ht="28.5" customHeight="1">
      <c r="A6" s="96"/>
      <c r="B6" s="97"/>
      <c r="C6" s="80" t="s">
        <v>13</v>
      </c>
      <c r="D6" s="7" t="s">
        <v>14</v>
      </c>
      <c r="E6" s="7" t="s">
        <v>15</v>
      </c>
    </row>
    <row r="7" spans="1:5" s="12" customFormat="1" ht="28.5" customHeight="1">
      <c r="A7" s="98"/>
      <c r="B7" s="99"/>
      <c r="C7" s="81"/>
      <c r="D7" s="15">
        <v>243070</v>
      </c>
      <c r="E7" s="16"/>
    </row>
    <row r="8" spans="1:5" s="5" customFormat="1" ht="33.75" customHeight="1">
      <c r="A8" s="25" t="s">
        <v>16</v>
      </c>
      <c r="B8" s="26" t="s">
        <v>79</v>
      </c>
      <c r="C8" s="28">
        <v>47920051.980000004</v>
      </c>
      <c r="D8" s="28">
        <v>45921293.840000011</v>
      </c>
      <c r="E8" s="28">
        <v>95.828973347453385</v>
      </c>
    </row>
    <row r="9" spans="1:5" s="5" customFormat="1" ht="33.75" customHeight="1">
      <c r="A9" s="25" t="s">
        <v>18</v>
      </c>
      <c r="B9" s="26" t="s">
        <v>80</v>
      </c>
      <c r="C9" s="28">
        <v>174550</v>
      </c>
      <c r="D9" s="28">
        <v>167600</v>
      </c>
      <c r="E9" s="28">
        <v>96.018332855915205</v>
      </c>
    </row>
    <row r="10" spans="1:5" s="5" customFormat="1" ht="33.75" customHeight="1">
      <c r="A10" s="25" t="s">
        <v>20</v>
      </c>
      <c r="B10" s="26" t="s">
        <v>81</v>
      </c>
      <c r="C10" s="28">
        <v>117478.97</v>
      </c>
      <c r="D10" s="28">
        <v>121309</v>
      </c>
      <c r="E10" s="28">
        <v>103.26018350348151</v>
      </c>
    </row>
    <row r="11" spans="1:5" s="5" customFormat="1" ht="33.75" customHeight="1">
      <c r="A11" s="25" t="s">
        <v>22</v>
      </c>
      <c r="B11" s="26" t="s">
        <v>82</v>
      </c>
      <c r="C11" s="28">
        <v>430071.67700000003</v>
      </c>
      <c r="D11" s="28">
        <v>652998.24999999988</v>
      </c>
      <c r="E11" s="35">
        <v>151.83474869934292</v>
      </c>
    </row>
    <row r="12" spans="1:5" s="5" customFormat="1" ht="33.75" customHeight="1">
      <c r="A12" s="25" t="s">
        <v>24</v>
      </c>
      <c r="B12" s="26" t="s">
        <v>83</v>
      </c>
      <c r="C12" s="28">
        <v>3705799.2048000004</v>
      </c>
      <c r="D12" s="28">
        <v>7040936.6600000001</v>
      </c>
      <c r="E12" s="35">
        <v>189.99779186309138</v>
      </c>
    </row>
    <row r="13" spans="1:5" s="5" customFormat="1" ht="33.6" customHeight="1">
      <c r="A13" s="25" t="s">
        <v>26</v>
      </c>
      <c r="B13" s="26" t="s">
        <v>84</v>
      </c>
      <c r="C13" s="28">
        <v>5430725.71</v>
      </c>
      <c r="D13" s="28">
        <v>8200815.6999999993</v>
      </c>
      <c r="E13" s="35">
        <v>151.00773152470629</v>
      </c>
    </row>
    <row r="14" spans="1:5" s="5" customFormat="1" ht="33.75" customHeight="1">
      <c r="A14" s="25" t="s">
        <v>28</v>
      </c>
      <c r="B14" s="26" t="s">
        <v>85</v>
      </c>
      <c r="C14" s="28">
        <v>837759</v>
      </c>
      <c r="D14" s="28">
        <v>638685</v>
      </c>
      <c r="E14" s="28">
        <v>76.237318847067002</v>
      </c>
    </row>
    <row r="15" spans="1:5" s="5" customFormat="1" ht="33.75" customHeight="1">
      <c r="A15" s="25" t="s">
        <v>30</v>
      </c>
      <c r="B15" s="26" t="s">
        <v>86</v>
      </c>
      <c r="C15" s="28">
        <v>39108449.859999999</v>
      </c>
      <c r="D15" s="28">
        <v>31687228.940000001</v>
      </c>
      <c r="E15" s="28">
        <v>81.023996229545261</v>
      </c>
    </row>
    <row r="16" spans="1:5" s="5" customFormat="1" ht="33.75" customHeight="1">
      <c r="A16" s="25" t="s">
        <v>32</v>
      </c>
      <c r="B16" s="26" t="s">
        <v>33</v>
      </c>
      <c r="C16" s="43">
        <v>5252514.87</v>
      </c>
      <c r="D16" s="28">
        <v>3250423.28</v>
      </c>
      <c r="E16" s="28">
        <v>61.883180922817644</v>
      </c>
    </row>
    <row r="17" spans="1:5" s="5" customFormat="1" ht="33.75" customHeight="1">
      <c r="A17" s="25" t="s">
        <v>34</v>
      </c>
      <c r="B17" s="26" t="s">
        <v>87</v>
      </c>
      <c r="C17" s="28">
        <v>2927239.14</v>
      </c>
      <c r="D17" s="28">
        <v>2927239.14</v>
      </c>
      <c r="E17" s="28">
        <f t="shared" ref="E17" si="0">D17*100/C17</f>
        <v>100</v>
      </c>
    </row>
    <row r="18" spans="1:5" s="52" customFormat="1" ht="33.75" customHeight="1">
      <c r="B18" s="68" t="s">
        <v>36</v>
      </c>
      <c r="C18" s="46">
        <v>111038740.41180001</v>
      </c>
      <c r="D18" s="46">
        <v>99456929.810000017</v>
      </c>
      <c r="E18" s="46">
        <v>89.569576745154436</v>
      </c>
    </row>
    <row r="19" spans="1:5" s="5" customFormat="1" ht="33.75" customHeight="1">
      <c r="A19" s="25" t="s">
        <v>37</v>
      </c>
      <c r="B19" s="26" t="s">
        <v>38</v>
      </c>
      <c r="C19" s="28">
        <v>6627668.523</v>
      </c>
      <c r="D19" s="28">
        <v>4994609.3100000005</v>
      </c>
      <c r="E19" s="28">
        <v>75.359974516939204</v>
      </c>
    </row>
    <row r="20" spans="1:5" s="5" customFormat="1" ht="33.75" customHeight="1">
      <c r="A20" s="25" t="s">
        <v>39</v>
      </c>
      <c r="B20" s="26" t="s">
        <v>88</v>
      </c>
      <c r="C20" s="28">
        <v>102048.09999999999</v>
      </c>
      <c r="D20" s="28">
        <v>45000</v>
      </c>
      <c r="E20" s="28">
        <v>44.096852366678071</v>
      </c>
    </row>
    <row r="21" spans="1:5" s="5" customFormat="1" ht="33.75" customHeight="1">
      <c r="A21" s="25" t="s">
        <v>41</v>
      </c>
      <c r="B21" s="26" t="s">
        <v>89</v>
      </c>
      <c r="C21" s="28">
        <v>3368154.88</v>
      </c>
      <c r="D21" s="28">
        <v>1433314.54</v>
      </c>
      <c r="E21" s="28">
        <v>42.554888093507152</v>
      </c>
    </row>
    <row r="22" spans="1:5" s="5" customFormat="1" ht="33.4" customHeight="1">
      <c r="A22" s="25" t="s">
        <v>43</v>
      </c>
      <c r="B22" s="26" t="s">
        <v>90</v>
      </c>
      <c r="C22" s="28">
        <v>3625239</v>
      </c>
      <c r="D22" s="28">
        <v>1963935.6099999999</v>
      </c>
      <c r="E22" s="28">
        <v>54.173962323587496</v>
      </c>
    </row>
    <row r="23" spans="1:5" s="5" customFormat="1" ht="33.75" customHeight="1">
      <c r="A23" s="25" t="s">
        <v>45</v>
      </c>
      <c r="B23" s="26" t="s">
        <v>91</v>
      </c>
      <c r="C23" s="28">
        <v>12425</v>
      </c>
      <c r="D23" s="28">
        <v>4350</v>
      </c>
      <c r="E23" s="28">
        <v>35.010060362173036</v>
      </c>
    </row>
    <row r="24" spans="1:5" s="5" customFormat="1" ht="33.75" customHeight="1">
      <c r="A24" s="25" t="s">
        <v>47</v>
      </c>
      <c r="B24" s="26" t="s">
        <v>92</v>
      </c>
      <c r="C24" s="28">
        <v>434380.80000000005</v>
      </c>
      <c r="D24" s="28">
        <v>70014.399999999994</v>
      </c>
      <c r="E24" s="28">
        <v>16.118207802923145</v>
      </c>
    </row>
    <row r="25" spans="1:5" s="5" customFormat="1" ht="33.75" customHeight="1">
      <c r="A25" s="25" t="s">
        <v>49</v>
      </c>
      <c r="B25" s="26" t="s">
        <v>93</v>
      </c>
      <c r="C25" s="28">
        <v>8749897.6699999999</v>
      </c>
      <c r="D25" s="28">
        <v>7388008.3599999994</v>
      </c>
      <c r="E25" s="28">
        <v>84.435368716717804</v>
      </c>
    </row>
    <row r="26" spans="1:5" s="5" customFormat="1" ht="33.75" customHeight="1">
      <c r="A26" s="25" t="s">
        <v>51</v>
      </c>
      <c r="B26" s="26" t="s">
        <v>52</v>
      </c>
      <c r="C26" s="28">
        <v>15568724.300000001</v>
      </c>
      <c r="D26" s="28">
        <v>12028054</v>
      </c>
      <c r="E26" s="28">
        <v>77.257800756353546</v>
      </c>
    </row>
    <row r="27" spans="1:5" s="5" customFormat="1" ht="33.75" customHeight="1">
      <c r="A27" s="25" t="s">
        <v>53</v>
      </c>
      <c r="B27" s="26" t="s">
        <v>54</v>
      </c>
      <c r="C27" s="28">
        <v>904475.49</v>
      </c>
      <c r="D27" s="28">
        <v>930594.19</v>
      </c>
      <c r="E27" s="28">
        <v>102.88771783080601</v>
      </c>
    </row>
    <row r="28" spans="1:5" s="5" customFormat="1" ht="33.75" customHeight="1">
      <c r="A28" s="25" t="s">
        <v>55</v>
      </c>
      <c r="B28" s="26" t="s">
        <v>56</v>
      </c>
      <c r="C28" s="28">
        <v>7638706.6300000008</v>
      </c>
      <c r="D28" s="28">
        <v>5443879.2400000002</v>
      </c>
      <c r="E28" s="28">
        <v>71.267028617382564</v>
      </c>
    </row>
    <row r="29" spans="1:5" s="5" customFormat="1" ht="33.75" customHeight="1">
      <c r="A29" s="25" t="s">
        <v>57</v>
      </c>
      <c r="B29" s="26" t="s">
        <v>58</v>
      </c>
      <c r="C29" s="28">
        <v>2406671.4299999992</v>
      </c>
      <c r="D29" s="28">
        <v>1840037.4</v>
      </c>
      <c r="E29" s="28">
        <v>76.455696322451487</v>
      </c>
    </row>
    <row r="30" spans="1:5" s="5" customFormat="1" ht="33.75" customHeight="1">
      <c r="A30" s="25" t="s">
        <v>59</v>
      </c>
      <c r="B30" s="26" t="s">
        <v>60</v>
      </c>
      <c r="C30" s="28">
        <v>4036882.8319999999</v>
      </c>
      <c r="D30" s="28">
        <v>3583641.9299999997</v>
      </c>
      <c r="E30" s="28">
        <v>88.772502922125938</v>
      </c>
    </row>
    <row r="31" spans="1:5" s="5" customFormat="1" ht="33.75" customHeight="1">
      <c r="A31" s="25" t="s">
        <v>61</v>
      </c>
      <c r="B31" s="26" t="s">
        <v>62</v>
      </c>
      <c r="C31" s="28">
        <v>6884120.4499999993</v>
      </c>
      <c r="D31" s="28">
        <v>6566838.8999999994</v>
      </c>
      <c r="E31" s="28">
        <v>95.391109840328269</v>
      </c>
    </row>
    <row r="32" spans="1:5" s="5" customFormat="1" ht="33.75" customHeight="1">
      <c r="A32" s="25" t="s">
        <v>63</v>
      </c>
      <c r="B32" s="26" t="s">
        <v>94</v>
      </c>
      <c r="C32" s="28">
        <v>1454760</v>
      </c>
      <c r="D32" s="28">
        <v>1644915</v>
      </c>
      <c r="E32" s="28">
        <v>113.07122824383403</v>
      </c>
    </row>
    <row r="33" spans="1:5" s="52" customFormat="1" ht="33.75" customHeight="1">
      <c r="B33" s="68" t="s">
        <v>65</v>
      </c>
      <c r="C33" s="46">
        <v>61814155.105000004</v>
      </c>
      <c r="D33" s="46">
        <v>47937192.879999995</v>
      </c>
      <c r="E33" s="46">
        <v>77.550510556315075</v>
      </c>
    </row>
    <row r="34" spans="1:5" s="52" customFormat="1" ht="33.75" customHeight="1">
      <c r="A34" s="67"/>
      <c r="B34" s="56" t="s">
        <v>66</v>
      </c>
      <c r="C34" s="46">
        <v>49224585.306800008</v>
      </c>
      <c r="D34" s="46">
        <v>51519736.930000022</v>
      </c>
      <c r="E34" s="46">
        <v>104.66261240982553</v>
      </c>
    </row>
    <row r="35" spans="1:5" s="60" customFormat="1" ht="23.25" hidden="1">
      <c r="A35" s="57"/>
      <c r="B35" s="58" t="s">
        <v>67</v>
      </c>
    </row>
    <row r="36" spans="1:5" s="60" customFormat="1" ht="23.25" hidden="1">
      <c r="A36" s="57"/>
      <c r="B36" s="58" t="s">
        <v>68</v>
      </c>
    </row>
    <row r="37" spans="1:5" ht="23.25" hidden="1">
      <c r="A37" s="61" t="s">
        <v>69</v>
      </c>
      <c r="B37" s="58" t="s">
        <v>70</v>
      </c>
    </row>
    <row r="38" spans="1:5" ht="23.25" hidden="1">
      <c r="A38" s="61" t="s">
        <v>71</v>
      </c>
      <c r="B38" s="58" t="s">
        <v>72</v>
      </c>
    </row>
    <row r="39" spans="1:5" ht="23.25" hidden="1">
      <c r="A39" s="61" t="s">
        <v>73</v>
      </c>
      <c r="B39" s="58" t="s">
        <v>74</v>
      </c>
    </row>
    <row r="40" spans="1:5" ht="23.25" hidden="1">
      <c r="A40" s="61" t="s">
        <v>75</v>
      </c>
      <c r="B40" s="58" t="s">
        <v>76</v>
      </c>
    </row>
    <row r="41" spans="1:5" ht="23.25" hidden="1">
      <c r="A41" s="61"/>
      <c r="B41" s="58" t="s">
        <v>77</v>
      </c>
    </row>
    <row r="42" spans="1:5" ht="28.5" hidden="1" customHeight="1"/>
    <row r="43" spans="1:5" ht="28.5" hidden="1" customHeight="1"/>
    <row r="44" spans="1:5" s="1" customFormat="1" ht="23.25">
      <c r="A44" s="63"/>
    </row>
    <row r="45" spans="1:5" s="1" customFormat="1" ht="23.25">
      <c r="A45" s="63"/>
    </row>
    <row r="46" spans="1:5" s="1" customFormat="1" ht="23.25">
      <c r="A46" s="63"/>
    </row>
    <row r="47" spans="1:5" s="1" customFormat="1" ht="23.25">
      <c r="A47" s="63"/>
      <c r="B47" s="65"/>
    </row>
    <row r="48" spans="1:5" s="1" customFormat="1" ht="23.25">
      <c r="A48" s="63"/>
      <c r="B48" s="65"/>
    </row>
    <row r="49" spans="1:2" s="1" customFormat="1" ht="23.25">
      <c r="A49" s="63"/>
      <c r="B49" s="65"/>
    </row>
    <row r="50" spans="1:2" s="1" customFormat="1" ht="23.25">
      <c r="A50" s="63"/>
    </row>
    <row r="51" spans="1:2" s="1" customFormat="1" ht="23.25">
      <c r="A51" s="63"/>
    </row>
    <row r="52" spans="1:2" s="1" customFormat="1" ht="23.25">
      <c r="A52" s="63"/>
    </row>
    <row r="53" spans="1:2" s="1" customFormat="1" ht="23.25">
      <c r="A53" s="63"/>
    </row>
    <row r="54" spans="1:2" s="1" customFormat="1" ht="23.25">
      <c r="A54" s="63"/>
    </row>
    <row r="55" spans="1:2" s="1" customFormat="1" ht="23.25">
      <c r="A55" s="63"/>
    </row>
    <row r="56" spans="1:2" s="1" customFormat="1" ht="23.25">
      <c r="A56" s="63"/>
    </row>
    <row r="57" spans="1:2" s="1" customFormat="1" ht="23.25">
      <c r="A57" s="63"/>
    </row>
    <row r="58" spans="1:2" s="1" customFormat="1" ht="23.25">
      <c r="A58" s="63"/>
    </row>
    <row r="59" spans="1:2" s="1" customFormat="1" ht="23.25">
      <c r="A59" s="63"/>
    </row>
    <row r="60" spans="1:2" s="1" customFormat="1" ht="23.25">
      <c r="A60" s="63"/>
    </row>
    <row r="61" spans="1:2" s="1" customFormat="1" ht="23.25">
      <c r="A61" s="63"/>
    </row>
    <row r="62" spans="1:2" s="1" customFormat="1" ht="23.25">
      <c r="A62" s="63"/>
    </row>
    <row r="63" spans="1:2" s="1" customFormat="1" ht="23.25">
      <c r="A63" s="63"/>
    </row>
    <row r="64" spans="1:2" s="1" customFormat="1" ht="23.25">
      <c r="A64" s="63"/>
    </row>
    <row r="65" spans="1:1" s="1" customFormat="1" ht="23.25">
      <c r="A65" s="63"/>
    </row>
    <row r="66" spans="1:1" s="1" customFormat="1" ht="23.25">
      <c r="A66" s="63"/>
    </row>
    <row r="67" spans="1:1" s="1" customFormat="1" ht="23.25">
      <c r="A67" s="63"/>
    </row>
    <row r="68" spans="1:1" s="1" customFormat="1" ht="23.25">
      <c r="A68" s="63"/>
    </row>
    <row r="69" spans="1:1" s="1" customFormat="1" ht="23.25">
      <c r="A69" s="63"/>
    </row>
    <row r="70" spans="1:1" s="1" customFormat="1" ht="23.25">
      <c r="A70" s="63"/>
    </row>
    <row r="71" spans="1:1" s="1" customFormat="1" ht="23.25">
      <c r="A71" s="63"/>
    </row>
    <row r="72" spans="1:1" s="1" customFormat="1" ht="23.25">
      <c r="A72" s="63"/>
    </row>
    <row r="73" spans="1:1" s="1" customFormat="1" ht="23.25">
      <c r="A73" s="63"/>
    </row>
    <row r="74" spans="1:1" s="1" customFormat="1" ht="23.25">
      <c r="A74" s="63"/>
    </row>
    <row r="75" spans="1:1" s="1" customFormat="1" ht="23.25">
      <c r="A75" s="63"/>
    </row>
    <row r="76" spans="1:1" s="1" customFormat="1" ht="23.25">
      <c r="A76" s="63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แผน-ผล ก.ค.2565</vt:lpstr>
      <vt:lpstr>โคกสูง</vt:lpstr>
      <vt:lpstr>วังสมบูรณ์</vt:lpstr>
      <vt:lpstr>เขาฉกรรจ์</vt:lpstr>
      <vt:lpstr>อรัญประเทศ</vt:lpstr>
      <vt:lpstr>วัฒนานคร</vt:lpstr>
      <vt:lpstr>วังน้ำเย็น</vt:lpstr>
      <vt:lpstr>ตาพระยา</vt:lpstr>
      <vt:lpstr>คลองหาด</vt:lpstr>
      <vt:lpstr>รพร.สระแก้ว</vt:lpstr>
      <vt:lpstr>เขาฉกรรจ์!Print_Titles</vt:lpstr>
      <vt:lpstr>คลองหาด!Print_Titles</vt:lpstr>
      <vt:lpstr>โคกสูง!Print_Titles</vt:lpstr>
      <vt:lpstr>ตาพระยา!Print_Titles</vt:lpstr>
      <vt:lpstr>'แผน-ผล ก.ค.2565'!Print_Titles</vt:lpstr>
      <vt:lpstr>รพร.สระแก้ว!Print_Titles</vt:lpstr>
      <vt:lpstr>วังน้ำเย็น!Print_Titles</vt:lpstr>
      <vt:lpstr>วังสมบูรณ์!Print_Titles</vt:lpstr>
      <vt:lpstr>วัฒนานคร!Print_Titles</vt:lpstr>
      <vt:lpstr>อรัญประเทศ!Print_Titles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user</cp:lastModifiedBy>
  <cp:lastPrinted>2022-08-31T02:20:54Z</cp:lastPrinted>
  <dcterms:created xsi:type="dcterms:W3CDTF">2022-07-26T08:16:31Z</dcterms:created>
  <dcterms:modified xsi:type="dcterms:W3CDTF">2022-08-31T04:04:47Z</dcterms:modified>
</cp:coreProperties>
</file>