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4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CC804" i="44"/>
  <c r="CC803" i="44"/>
  <c r="CC802" i="44"/>
  <c r="CB801" i="44"/>
  <c r="CA801" i="44"/>
  <c r="BZ801" i="44"/>
  <c r="BY801" i="44"/>
  <c r="BX801" i="44"/>
  <c r="BW801" i="44"/>
  <c r="BV801" i="44"/>
  <c r="BU801" i="44"/>
  <c r="BT801" i="44"/>
  <c r="BS801" i="44"/>
  <c r="BR801" i="44"/>
  <c r="BQ801" i="44"/>
  <c r="BP801" i="44"/>
  <c r="BO801" i="44"/>
  <c r="BN801" i="44"/>
  <c r="BM801" i="44"/>
  <c r="BL801" i="44"/>
  <c r="BK801" i="44"/>
  <c r="BJ801" i="44"/>
  <c r="BI801" i="44"/>
  <c r="BH801" i="44"/>
  <c r="BG801" i="44"/>
  <c r="BF801" i="44"/>
  <c r="BE801" i="44"/>
  <c r="BD801" i="44"/>
  <c r="BC801" i="44"/>
  <c r="BB801" i="44"/>
  <c r="BA801" i="44"/>
  <c r="AZ801" i="44"/>
  <c r="AY801" i="44"/>
  <c r="AX801" i="44"/>
  <c r="AW801" i="44"/>
  <c r="AV801" i="44"/>
  <c r="AU801" i="44"/>
  <c r="AT801" i="44"/>
  <c r="AS801" i="44"/>
  <c r="AR801" i="44"/>
  <c r="AQ801" i="44"/>
  <c r="AP801" i="44"/>
  <c r="AO801" i="44"/>
  <c r="AN801" i="44"/>
  <c r="AM801" i="44"/>
  <c r="AL801" i="44"/>
  <c r="AK801" i="44"/>
  <c r="AJ801" i="44"/>
  <c r="AI801" i="44"/>
  <c r="AH801" i="44"/>
  <c r="AG801" i="44"/>
  <c r="AF801" i="44"/>
  <c r="AE801" i="44"/>
  <c r="AD801" i="44"/>
  <c r="AC801" i="44"/>
  <c r="AB801" i="44"/>
  <c r="AA801" i="44"/>
  <c r="Z801" i="44"/>
  <c r="Y801" i="44"/>
  <c r="X801" i="44"/>
  <c r="W801" i="44"/>
  <c r="V801" i="44"/>
  <c r="U801" i="44"/>
  <c r="T801" i="44"/>
  <c r="S801" i="44"/>
  <c r="R801" i="44"/>
  <c r="Q801" i="44"/>
  <c r="P801" i="44"/>
  <c r="O801" i="44"/>
  <c r="N801" i="44"/>
  <c r="M801" i="44"/>
  <c r="L801" i="44"/>
  <c r="K801" i="44"/>
  <c r="J801" i="44"/>
  <c r="I801" i="44"/>
  <c r="H801" i="44"/>
  <c r="CC801" i="44" s="1"/>
  <c r="CB800" i="44"/>
  <c r="CA800" i="44"/>
  <c r="BZ800" i="44"/>
  <c r="BY800" i="44"/>
  <c r="BX800" i="44"/>
  <c r="BW800" i="44"/>
  <c r="BV800" i="44"/>
  <c r="BU800" i="44"/>
  <c r="BT800" i="44"/>
  <c r="BS800" i="44"/>
  <c r="BR800" i="44"/>
  <c r="BQ800" i="44"/>
  <c r="BP800" i="44"/>
  <c r="BO800" i="44"/>
  <c r="BN800" i="44"/>
  <c r="BM800" i="44"/>
  <c r="BL800" i="44"/>
  <c r="BK800" i="44"/>
  <c r="BJ800" i="44"/>
  <c r="BI800" i="44"/>
  <c r="BH800" i="44"/>
  <c r="BG800" i="44"/>
  <c r="BF800" i="44"/>
  <c r="BE800" i="44"/>
  <c r="BD800" i="44"/>
  <c r="BC800" i="44"/>
  <c r="BB800" i="44"/>
  <c r="BA800" i="44"/>
  <c r="AZ800" i="44"/>
  <c r="AY800" i="44"/>
  <c r="AX800" i="44"/>
  <c r="AW800" i="44"/>
  <c r="AV800" i="44"/>
  <c r="AU800" i="44"/>
  <c r="AT800" i="44"/>
  <c r="AS800" i="44"/>
  <c r="AR800" i="44"/>
  <c r="AQ800" i="44"/>
  <c r="AP800" i="44"/>
  <c r="AO800" i="44"/>
  <c r="AN800" i="44"/>
  <c r="AM800" i="44"/>
  <c r="AL800" i="44"/>
  <c r="AK800" i="44"/>
  <c r="AJ800" i="44"/>
  <c r="AI800" i="44"/>
  <c r="AH800" i="44"/>
  <c r="AG800" i="44"/>
  <c r="AF800" i="44"/>
  <c r="AE800" i="44"/>
  <c r="AD800" i="44"/>
  <c r="AC800" i="44"/>
  <c r="AB800" i="44"/>
  <c r="AA800" i="44"/>
  <c r="Z800" i="44"/>
  <c r="Y800" i="44"/>
  <c r="X800" i="44"/>
  <c r="W800" i="44"/>
  <c r="V800" i="44"/>
  <c r="U800" i="44"/>
  <c r="T800" i="44"/>
  <c r="S800" i="44"/>
  <c r="R800" i="44"/>
  <c r="Q800" i="44"/>
  <c r="P800" i="44"/>
  <c r="O800" i="44"/>
  <c r="N800" i="44"/>
  <c r="M800" i="44"/>
  <c r="L800" i="44"/>
  <c r="K800" i="44"/>
  <c r="J800" i="44"/>
  <c r="I800" i="44"/>
  <c r="H800" i="44"/>
  <c r="CC800" i="44" s="1"/>
  <c r="CB799" i="44"/>
  <c r="CA799" i="44"/>
  <c r="BZ799" i="44"/>
  <c r="BY799" i="44"/>
  <c r="BX799" i="44"/>
  <c r="BW799" i="44"/>
  <c r="BV799" i="44"/>
  <c r="BU799" i="44"/>
  <c r="BT799" i="44"/>
  <c r="BS799" i="44"/>
  <c r="BR799" i="44"/>
  <c r="BQ799" i="44"/>
  <c r="BP799" i="44"/>
  <c r="BO799" i="44"/>
  <c r="BN799" i="44"/>
  <c r="BM799" i="44"/>
  <c r="BL799" i="44"/>
  <c r="BK799" i="44"/>
  <c r="BJ799" i="44"/>
  <c r="BI799" i="44"/>
  <c r="BH799" i="44"/>
  <c r="BG799" i="44"/>
  <c r="BF799" i="44"/>
  <c r="BE799" i="44"/>
  <c r="BD799" i="44"/>
  <c r="BC799" i="44"/>
  <c r="BB799" i="44"/>
  <c r="BA799" i="44"/>
  <c r="AZ799" i="44"/>
  <c r="AY799" i="44"/>
  <c r="AX799" i="44"/>
  <c r="AW799" i="44"/>
  <c r="AV799" i="44"/>
  <c r="AU799" i="44"/>
  <c r="AT799" i="44"/>
  <c r="AS799" i="44"/>
  <c r="AR799" i="44"/>
  <c r="AQ799" i="44"/>
  <c r="AP799" i="44"/>
  <c r="AO799" i="44"/>
  <c r="AN799" i="44"/>
  <c r="AM799" i="44"/>
  <c r="AL799" i="44"/>
  <c r="AK799" i="44"/>
  <c r="AJ799" i="44"/>
  <c r="AI799" i="44"/>
  <c r="AH799" i="44"/>
  <c r="AG799" i="44"/>
  <c r="AF799" i="44"/>
  <c r="AE799" i="44"/>
  <c r="AD799" i="44"/>
  <c r="AC799" i="44"/>
  <c r="AB799" i="44"/>
  <c r="AA799" i="44"/>
  <c r="Z799" i="44"/>
  <c r="Y799" i="44"/>
  <c r="X799" i="44"/>
  <c r="W799" i="44"/>
  <c r="V799" i="44"/>
  <c r="U799" i="44"/>
  <c r="T799" i="44"/>
  <c r="S799" i="44"/>
  <c r="R799" i="44"/>
  <c r="Q799" i="44"/>
  <c r="P799" i="44"/>
  <c r="O799" i="44"/>
  <c r="N799" i="44"/>
  <c r="M799" i="44"/>
  <c r="L799" i="44"/>
  <c r="K799" i="44"/>
  <c r="J799" i="44"/>
  <c r="I799" i="44"/>
  <c r="H799" i="44"/>
  <c r="CC799" i="44" s="1"/>
  <c r="CB798" i="44"/>
  <c r="CA798" i="44"/>
  <c r="BZ798" i="44"/>
  <c r="BY798" i="44"/>
  <c r="BX798" i="44"/>
  <c r="BW798" i="44"/>
  <c r="BV798" i="44"/>
  <c r="BU798" i="44"/>
  <c r="BT798" i="44"/>
  <c r="BS798" i="44"/>
  <c r="BR798" i="44"/>
  <c r="BQ798" i="44"/>
  <c r="BP798" i="44"/>
  <c r="BO798" i="44"/>
  <c r="BN798" i="44"/>
  <c r="BM798" i="44"/>
  <c r="BL798" i="44"/>
  <c r="BK798" i="44"/>
  <c r="BJ798" i="44"/>
  <c r="BI798" i="44"/>
  <c r="BH798" i="44"/>
  <c r="BG798" i="44"/>
  <c r="BF798" i="44"/>
  <c r="BE798" i="44"/>
  <c r="BD798" i="44"/>
  <c r="BC798" i="44"/>
  <c r="BB798" i="44"/>
  <c r="BA798" i="44"/>
  <c r="AZ798" i="44"/>
  <c r="AY798" i="44"/>
  <c r="AX798" i="44"/>
  <c r="AW798" i="44"/>
  <c r="AV798" i="44"/>
  <c r="AU798" i="44"/>
  <c r="AT798" i="44"/>
  <c r="AS798" i="44"/>
  <c r="AR798" i="44"/>
  <c r="AQ798" i="44"/>
  <c r="AP798" i="44"/>
  <c r="AO798" i="44"/>
  <c r="AN798" i="44"/>
  <c r="AM798" i="44"/>
  <c r="AL798" i="44"/>
  <c r="AK798" i="44"/>
  <c r="AJ798" i="44"/>
  <c r="AI798" i="44"/>
  <c r="AH798" i="44"/>
  <c r="AG798" i="44"/>
  <c r="AF798" i="44"/>
  <c r="AE798" i="44"/>
  <c r="AD798" i="44"/>
  <c r="AC798" i="44"/>
  <c r="AB798" i="44"/>
  <c r="AA798" i="44"/>
  <c r="Z798" i="44"/>
  <c r="Y798" i="44"/>
  <c r="X798" i="44"/>
  <c r="W798" i="44"/>
  <c r="V798" i="44"/>
  <c r="U798" i="44"/>
  <c r="T798" i="44"/>
  <c r="S798" i="44"/>
  <c r="R798" i="44"/>
  <c r="Q798" i="44"/>
  <c r="P798" i="44"/>
  <c r="O798" i="44"/>
  <c r="N798" i="44"/>
  <c r="M798" i="44"/>
  <c r="L798" i="44"/>
  <c r="K798" i="44"/>
  <c r="J798" i="44"/>
  <c r="I798" i="44"/>
  <c r="CC798" i="44" s="1"/>
  <c r="H798" i="44"/>
  <c r="CB797" i="44"/>
  <c r="CA797" i="44"/>
  <c r="BZ797" i="44"/>
  <c r="BY797" i="44"/>
  <c r="BX797" i="44"/>
  <c r="BW797" i="44"/>
  <c r="BV797" i="44"/>
  <c r="BU797" i="44"/>
  <c r="BT797" i="44"/>
  <c r="BS797" i="44"/>
  <c r="BR797" i="44"/>
  <c r="BQ797" i="44"/>
  <c r="BP797" i="44"/>
  <c r="BO797" i="44"/>
  <c r="BN797" i="44"/>
  <c r="BM797" i="44"/>
  <c r="BL797" i="44"/>
  <c r="BK797" i="44"/>
  <c r="BJ797" i="44"/>
  <c r="BI797" i="44"/>
  <c r="BH797" i="44"/>
  <c r="BG797" i="44"/>
  <c r="BF797" i="44"/>
  <c r="BE797" i="44"/>
  <c r="BD797" i="44"/>
  <c r="BC797" i="44"/>
  <c r="BB797" i="44"/>
  <c r="BA797" i="44"/>
  <c r="AZ797" i="44"/>
  <c r="AY797" i="44"/>
  <c r="AX797" i="44"/>
  <c r="AW797" i="44"/>
  <c r="AV797" i="44"/>
  <c r="AU797" i="44"/>
  <c r="AT797" i="44"/>
  <c r="AS797" i="44"/>
  <c r="AR797" i="44"/>
  <c r="AQ797" i="44"/>
  <c r="AP797" i="44"/>
  <c r="AO797" i="44"/>
  <c r="AN797" i="44"/>
  <c r="AM797" i="44"/>
  <c r="AL797" i="44"/>
  <c r="AK797" i="44"/>
  <c r="AJ797" i="44"/>
  <c r="AI797" i="44"/>
  <c r="AH797" i="44"/>
  <c r="AG797" i="44"/>
  <c r="AF797" i="44"/>
  <c r="AE797" i="44"/>
  <c r="AD797" i="44"/>
  <c r="AC797" i="44"/>
  <c r="AB797" i="44"/>
  <c r="AA797" i="44"/>
  <c r="Z797" i="44"/>
  <c r="Y797" i="44"/>
  <c r="X797" i="44"/>
  <c r="W797" i="44"/>
  <c r="V797" i="44"/>
  <c r="U797" i="44"/>
  <c r="T797" i="44"/>
  <c r="S797" i="44"/>
  <c r="R797" i="44"/>
  <c r="Q797" i="44"/>
  <c r="P797" i="44"/>
  <c r="O797" i="44"/>
  <c r="N797" i="44"/>
  <c r="M797" i="44"/>
  <c r="L797" i="44"/>
  <c r="K797" i="44"/>
  <c r="J797" i="44"/>
  <c r="I797" i="44"/>
  <c r="H797" i="44"/>
  <c r="CC797" i="44" s="1"/>
  <c r="CB796" i="44"/>
  <c r="CA796" i="44"/>
  <c r="BZ796" i="44"/>
  <c r="BY796" i="44"/>
  <c r="BX796" i="44"/>
  <c r="BW796" i="44"/>
  <c r="BV796" i="44"/>
  <c r="BU796" i="44"/>
  <c r="BT796" i="44"/>
  <c r="BS796" i="44"/>
  <c r="BR796" i="44"/>
  <c r="BQ796" i="44"/>
  <c r="BP796" i="44"/>
  <c r="BO796" i="44"/>
  <c r="BN796" i="44"/>
  <c r="BM796" i="44"/>
  <c r="BL796" i="44"/>
  <c r="BK796" i="44"/>
  <c r="BJ796" i="44"/>
  <c r="BI796" i="44"/>
  <c r="BH796" i="44"/>
  <c r="BG796" i="44"/>
  <c r="BF796" i="44"/>
  <c r="BE796" i="44"/>
  <c r="BD796" i="44"/>
  <c r="BC796" i="44"/>
  <c r="BB796" i="44"/>
  <c r="BA796" i="44"/>
  <c r="AZ796" i="44"/>
  <c r="AY796" i="44"/>
  <c r="AX796" i="44"/>
  <c r="AW796" i="44"/>
  <c r="AV796" i="44"/>
  <c r="AU796" i="44"/>
  <c r="AT796" i="44"/>
  <c r="AS796" i="44"/>
  <c r="AR796" i="44"/>
  <c r="AQ796" i="44"/>
  <c r="AP796" i="44"/>
  <c r="AO796" i="44"/>
  <c r="AN796" i="44"/>
  <c r="AM796" i="44"/>
  <c r="AL796" i="44"/>
  <c r="AK796" i="44"/>
  <c r="AJ796" i="44"/>
  <c r="AI796" i="44"/>
  <c r="AH796" i="44"/>
  <c r="AG796" i="44"/>
  <c r="AF796" i="44"/>
  <c r="AE796" i="44"/>
  <c r="AD796" i="44"/>
  <c r="AC796" i="44"/>
  <c r="AB796" i="44"/>
  <c r="AA796" i="44"/>
  <c r="Z796" i="44"/>
  <c r="Y796" i="44"/>
  <c r="X796" i="44"/>
  <c r="W796" i="44"/>
  <c r="V796" i="44"/>
  <c r="U796" i="44"/>
  <c r="T796" i="44"/>
  <c r="S796" i="44"/>
  <c r="R796" i="44"/>
  <c r="Q796" i="44"/>
  <c r="P796" i="44"/>
  <c r="O796" i="44"/>
  <c r="N796" i="44"/>
  <c r="M796" i="44"/>
  <c r="L796" i="44"/>
  <c r="K796" i="44"/>
  <c r="J796" i="44"/>
  <c r="I796" i="44"/>
  <c r="H796" i="44"/>
  <c r="CC796" i="44" s="1"/>
  <c r="CB795" i="44"/>
  <c r="CA795" i="44"/>
  <c r="BZ795" i="44"/>
  <c r="BY795" i="44"/>
  <c r="BX795" i="44"/>
  <c r="BW795" i="44"/>
  <c r="BV795" i="44"/>
  <c r="BU795" i="44"/>
  <c r="BT795" i="44"/>
  <c r="BS795" i="44"/>
  <c r="BR795" i="44"/>
  <c r="BQ795" i="44"/>
  <c r="BP795" i="44"/>
  <c r="BO795" i="44"/>
  <c r="BN795" i="44"/>
  <c r="BM795" i="44"/>
  <c r="BL795" i="44"/>
  <c r="BK795" i="44"/>
  <c r="BJ795" i="44"/>
  <c r="BI795" i="44"/>
  <c r="BH795" i="44"/>
  <c r="BG795" i="44"/>
  <c r="BF795" i="44"/>
  <c r="BE795" i="44"/>
  <c r="BD795" i="44"/>
  <c r="BC795" i="44"/>
  <c r="BB795" i="44"/>
  <c r="BA795" i="44"/>
  <c r="AZ795" i="44"/>
  <c r="AY795" i="44"/>
  <c r="AX795" i="44"/>
  <c r="AW795" i="44"/>
  <c r="AV795" i="44"/>
  <c r="AU795" i="44"/>
  <c r="AT795" i="44"/>
  <c r="AS795" i="44"/>
  <c r="AR795" i="44"/>
  <c r="AQ795" i="44"/>
  <c r="AP795" i="44"/>
  <c r="AO795" i="44"/>
  <c r="AN795" i="44"/>
  <c r="AM795" i="44"/>
  <c r="AL795" i="44"/>
  <c r="AK795" i="44"/>
  <c r="AJ795" i="44"/>
  <c r="AI795" i="44"/>
  <c r="AH795" i="44"/>
  <c r="AG795" i="44"/>
  <c r="AF795" i="44"/>
  <c r="AE795" i="44"/>
  <c r="AD795" i="44"/>
  <c r="AC795" i="44"/>
  <c r="AB795" i="44"/>
  <c r="AA795" i="44"/>
  <c r="Z795" i="44"/>
  <c r="Y795" i="44"/>
  <c r="X795" i="44"/>
  <c r="W795" i="44"/>
  <c r="V795" i="44"/>
  <c r="U795" i="44"/>
  <c r="T795" i="44"/>
  <c r="S795" i="44"/>
  <c r="R795" i="44"/>
  <c r="Q795" i="44"/>
  <c r="P795" i="44"/>
  <c r="O795" i="44"/>
  <c r="N795" i="44"/>
  <c r="M795" i="44"/>
  <c r="L795" i="44"/>
  <c r="K795" i="44"/>
  <c r="J795" i="44"/>
  <c r="I795" i="44"/>
  <c r="CC795" i="44" s="1"/>
  <c r="H795" i="44"/>
  <c r="CB794" i="44"/>
  <c r="CA794" i="44"/>
  <c r="BZ794" i="44"/>
  <c r="BY794" i="44"/>
  <c r="BX794" i="44"/>
  <c r="BW794" i="44"/>
  <c r="BV794" i="44"/>
  <c r="BU794" i="44"/>
  <c r="BT794" i="44"/>
  <c r="BS794" i="44"/>
  <c r="BR794" i="44"/>
  <c r="BQ794" i="44"/>
  <c r="BP794" i="44"/>
  <c r="BO794" i="44"/>
  <c r="BN794" i="44"/>
  <c r="BM794" i="44"/>
  <c r="BL794" i="44"/>
  <c r="BK794" i="44"/>
  <c r="BJ794" i="44"/>
  <c r="BI794" i="44"/>
  <c r="BH794" i="44"/>
  <c r="BG794" i="44"/>
  <c r="BF794" i="44"/>
  <c r="BE794" i="44"/>
  <c r="BD794" i="44"/>
  <c r="BC794" i="44"/>
  <c r="BB794" i="44"/>
  <c r="BA794" i="44"/>
  <c r="AZ794" i="44"/>
  <c r="AY794" i="44"/>
  <c r="AX794" i="44"/>
  <c r="AW794" i="44"/>
  <c r="AV794" i="44"/>
  <c r="AU794" i="44"/>
  <c r="AT794" i="44"/>
  <c r="AS794" i="44"/>
  <c r="AR794" i="44"/>
  <c r="AQ794" i="44"/>
  <c r="AP794" i="44"/>
  <c r="AO794" i="44"/>
  <c r="AN794" i="44"/>
  <c r="AM794" i="44"/>
  <c r="AL794" i="44"/>
  <c r="AK794" i="44"/>
  <c r="AJ794" i="44"/>
  <c r="AI794" i="44"/>
  <c r="AH794" i="44"/>
  <c r="AG794" i="44"/>
  <c r="AF794" i="44"/>
  <c r="AE794" i="44"/>
  <c r="AD794" i="44"/>
  <c r="AC794" i="44"/>
  <c r="AB794" i="44"/>
  <c r="AA794" i="44"/>
  <c r="Z794" i="44"/>
  <c r="Y794" i="44"/>
  <c r="X794" i="44"/>
  <c r="W794" i="44"/>
  <c r="V794" i="44"/>
  <c r="U794" i="44"/>
  <c r="T794" i="44"/>
  <c r="S794" i="44"/>
  <c r="R794" i="44"/>
  <c r="Q794" i="44"/>
  <c r="P794" i="44"/>
  <c r="O794" i="44"/>
  <c r="N794" i="44"/>
  <c r="M794" i="44"/>
  <c r="L794" i="44"/>
  <c r="K794" i="44"/>
  <c r="J794" i="44"/>
  <c r="I794" i="44"/>
  <c r="H794" i="44"/>
  <c r="CC794" i="44" s="1"/>
  <c r="CB793" i="44"/>
  <c r="CA793" i="44"/>
  <c r="BZ793" i="44"/>
  <c r="BY793" i="44"/>
  <c r="BX793" i="44"/>
  <c r="BW793" i="44"/>
  <c r="BV793" i="44"/>
  <c r="BU793" i="44"/>
  <c r="BT793" i="44"/>
  <c r="BS793" i="44"/>
  <c r="BR793" i="44"/>
  <c r="BQ793" i="44"/>
  <c r="BP793" i="44"/>
  <c r="BO793" i="44"/>
  <c r="BN793" i="44"/>
  <c r="BM793" i="44"/>
  <c r="BL793" i="44"/>
  <c r="BK793" i="44"/>
  <c r="BJ793" i="44"/>
  <c r="BI793" i="44"/>
  <c r="BH793" i="44"/>
  <c r="BG793" i="44"/>
  <c r="BF793" i="44"/>
  <c r="BE793" i="44"/>
  <c r="BD793" i="44"/>
  <c r="BC793" i="44"/>
  <c r="BB793" i="44"/>
  <c r="BA793" i="44"/>
  <c r="AZ793" i="44"/>
  <c r="AY793" i="44"/>
  <c r="AX793" i="44"/>
  <c r="AW793" i="44"/>
  <c r="AV793" i="44"/>
  <c r="AU793" i="44"/>
  <c r="AT793" i="44"/>
  <c r="AS793" i="44"/>
  <c r="AR793" i="44"/>
  <c r="AQ793" i="44"/>
  <c r="AP793" i="44"/>
  <c r="AO793" i="44"/>
  <c r="AN793" i="44"/>
  <c r="AM793" i="44"/>
  <c r="AL793" i="44"/>
  <c r="AK793" i="44"/>
  <c r="AJ793" i="44"/>
  <c r="AI793" i="44"/>
  <c r="AH793" i="44"/>
  <c r="AG793" i="44"/>
  <c r="AF793" i="44"/>
  <c r="AE793" i="44"/>
  <c r="AD793" i="44"/>
  <c r="AC793" i="44"/>
  <c r="AB793" i="44"/>
  <c r="AA793" i="44"/>
  <c r="Z793" i="44"/>
  <c r="Y793" i="44"/>
  <c r="X793" i="44"/>
  <c r="W793" i="44"/>
  <c r="V793" i="44"/>
  <c r="U793" i="44"/>
  <c r="T793" i="44"/>
  <c r="S793" i="44"/>
  <c r="R793" i="44"/>
  <c r="Q793" i="44"/>
  <c r="P793" i="44"/>
  <c r="O793" i="44"/>
  <c r="N793" i="44"/>
  <c r="M793" i="44"/>
  <c r="L793" i="44"/>
  <c r="K793" i="44"/>
  <c r="J793" i="44"/>
  <c r="I793" i="44"/>
  <c r="H793" i="44"/>
  <c r="CC793" i="44" s="1"/>
  <c r="CB792" i="44"/>
  <c r="CA792" i="44"/>
  <c r="BZ792" i="44"/>
  <c r="BY792" i="44"/>
  <c r="BX792" i="44"/>
  <c r="BW792" i="44"/>
  <c r="BV792" i="44"/>
  <c r="BU792" i="44"/>
  <c r="BT792" i="44"/>
  <c r="BS792" i="44"/>
  <c r="BR792" i="44"/>
  <c r="BQ792" i="44"/>
  <c r="BP792" i="44"/>
  <c r="BO792" i="44"/>
  <c r="BN792" i="44"/>
  <c r="BM792" i="44"/>
  <c r="BL792" i="44"/>
  <c r="BK792" i="44"/>
  <c r="BJ792" i="44"/>
  <c r="BI792" i="44"/>
  <c r="BH792" i="44"/>
  <c r="BG792" i="44"/>
  <c r="BF792" i="44"/>
  <c r="BE792" i="44"/>
  <c r="BD792" i="44"/>
  <c r="BC792" i="44"/>
  <c r="BB792" i="44"/>
  <c r="BA792" i="44"/>
  <c r="AZ792" i="44"/>
  <c r="AY792" i="44"/>
  <c r="AX792" i="44"/>
  <c r="AW792" i="44"/>
  <c r="AV792" i="44"/>
  <c r="AU792" i="44"/>
  <c r="AT792" i="44"/>
  <c r="AS792" i="44"/>
  <c r="AR792" i="44"/>
  <c r="AQ792" i="44"/>
  <c r="AP792" i="44"/>
  <c r="AO792" i="44"/>
  <c r="AN792" i="44"/>
  <c r="AM792" i="44"/>
  <c r="AL792" i="44"/>
  <c r="AK792" i="44"/>
  <c r="AJ792" i="44"/>
  <c r="AI792" i="44"/>
  <c r="AH792" i="44"/>
  <c r="AG792" i="44"/>
  <c r="AF792" i="44"/>
  <c r="AE792" i="44"/>
  <c r="AD792" i="44"/>
  <c r="AC792" i="44"/>
  <c r="AB792" i="44"/>
  <c r="AA792" i="44"/>
  <c r="Z792" i="44"/>
  <c r="Y792" i="44"/>
  <c r="X792" i="44"/>
  <c r="W792" i="44"/>
  <c r="V792" i="44"/>
  <c r="U792" i="44"/>
  <c r="T792" i="44"/>
  <c r="S792" i="44"/>
  <c r="R792" i="44"/>
  <c r="Q792" i="44"/>
  <c r="P792" i="44"/>
  <c r="O792" i="44"/>
  <c r="N792" i="44"/>
  <c r="M792" i="44"/>
  <c r="L792" i="44"/>
  <c r="K792" i="44"/>
  <c r="J792" i="44"/>
  <c r="I792" i="44"/>
  <c r="CC792" i="44" s="1"/>
  <c r="H792" i="44"/>
  <c r="CB791" i="44"/>
  <c r="CA791" i="44"/>
  <c r="BZ791" i="44"/>
  <c r="BY791" i="44"/>
  <c r="BX791" i="44"/>
  <c r="BW791" i="44"/>
  <c r="BV791" i="44"/>
  <c r="BU791" i="44"/>
  <c r="BT791" i="44"/>
  <c r="BS791" i="44"/>
  <c r="BR791" i="44"/>
  <c r="BQ791" i="44"/>
  <c r="BP791" i="44"/>
  <c r="BO791" i="44"/>
  <c r="BN791" i="44"/>
  <c r="BM791" i="44"/>
  <c r="BL791" i="44"/>
  <c r="BK791" i="44"/>
  <c r="BJ791" i="44"/>
  <c r="BI791" i="44"/>
  <c r="BH791" i="44"/>
  <c r="BG791" i="44"/>
  <c r="BF791" i="44"/>
  <c r="BE791" i="44"/>
  <c r="BD791" i="44"/>
  <c r="BC791" i="44"/>
  <c r="BB791" i="44"/>
  <c r="BA791" i="44"/>
  <c r="AZ791" i="44"/>
  <c r="AY791" i="44"/>
  <c r="AX791" i="44"/>
  <c r="AW791" i="44"/>
  <c r="AV791" i="44"/>
  <c r="AU791" i="44"/>
  <c r="AT791" i="44"/>
  <c r="AS791" i="44"/>
  <c r="AR791" i="44"/>
  <c r="AQ791" i="44"/>
  <c r="AP791" i="44"/>
  <c r="AO791" i="44"/>
  <c r="AN791" i="44"/>
  <c r="AM791" i="44"/>
  <c r="AL791" i="44"/>
  <c r="AK791" i="44"/>
  <c r="AJ791" i="44"/>
  <c r="AI791" i="44"/>
  <c r="AH791" i="44"/>
  <c r="AG791" i="44"/>
  <c r="AF791" i="44"/>
  <c r="AE791" i="44"/>
  <c r="AD791" i="44"/>
  <c r="AC791" i="44"/>
  <c r="AB791" i="44"/>
  <c r="AA791" i="44"/>
  <c r="Z791" i="44"/>
  <c r="Y791" i="44"/>
  <c r="X791" i="44"/>
  <c r="W791" i="44"/>
  <c r="V791" i="44"/>
  <c r="U791" i="44"/>
  <c r="T791" i="44"/>
  <c r="S791" i="44"/>
  <c r="R791" i="44"/>
  <c r="Q791" i="44"/>
  <c r="P791" i="44"/>
  <c r="O791" i="44"/>
  <c r="N791" i="44"/>
  <c r="M791" i="44"/>
  <c r="L791" i="44"/>
  <c r="K791" i="44"/>
  <c r="J791" i="44"/>
  <c r="I791" i="44"/>
  <c r="CC791" i="44" s="1"/>
  <c r="H791" i="44"/>
  <c r="CB790" i="44"/>
  <c r="CA790" i="44"/>
  <c r="BZ790" i="44"/>
  <c r="BY790" i="44"/>
  <c r="BX790" i="44"/>
  <c r="BW790" i="44"/>
  <c r="BV790" i="44"/>
  <c r="BU790" i="44"/>
  <c r="BT790" i="44"/>
  <c r="BS790" i="44"/>
  <c r="BR790" i="44"/>
  <c r="BQ790" i="44"/>
  <c r="BP790" i="44"/>
  <c r="BO790" i="44"/>
  <c r="BN790" i="44"/>
  <c r="BM790" i="44"/>
  <c r="BL790" i="44"/>
  <c r="BK790" i="44"/>
  <c r="BJ790" i="44"/>
  <c r="BI790" i="44"/>
  <c r="BH790" i="44"/>
  <c r="BG790" i="44"/>
  <c r="BF790" i="44"/>
  <c r="BE790" i="44"/>
  <c r="BD790" i="44"/>
  <c r="BC790" i="44"/>
  <c r="BB790" i="44"/>
  <c r="BA790" i="44"/>
  <c r="AZ790" i="44"/>
  <c r="AY790" i="44"/>
  <c r="AX790" i="44"/>
  <c r="AW790" i="44"/>
  <c r="AV790" i="44"/>
  <c r="AU790" i="44"/>
  <c r="AT790" i="44"/>
  <c r="AS790" i="44"/>
  <c r="AR790" i="44"/>
  <c r="AQ790" i="44"/>
  <c r="AP790" i="44"/>
  <c r="AO790" i="44"/>
  <c r="AN790" i="44"/>
  <c r="AM790" i="44"/>
  <c r="AL790" i="44"/>
  <c r="AK790" i="44"/>
  <c r="AJ790" i="44"/>
  <c r="AI790" i="44"/>
  <c r="AH790" i="44"/>
  <c r="AG790" i="44"/>
  <c r="AF790" i="44"/>
  <c r="AE790" i="44"/>
  <c r="AD790" i="44"/>
  <c r="AC790" i="44"/>
  <c r="AB790" i="44"/>
  <c r="AA790" i="44"/>
  <c r="Z790" i="44"/>
  <c r="Y790" i="44"/>
  <c r="X790" i="44"/>
  <c r="W790" i="44"/>
  <c r="V790" i="44"/>
  <c r="U790" i="44"/>
  <c r="T790" i="44"/>
  <c r="S790" i="44"/>
  <c r="R790" i="44"/>
  <c r="Q790" i="44"/>
  <c r="P790" i="44"/>
  <c r="O790" i="44"/>
  <c r="N790" i="44"/>
  <c r="M790" i="44"/>
  <c r="L790" i="44"/>
  <c r="K790" i="44"/>
  <c r="J790" i="44"/>
  <c r="I790" i="44"/>
  <c r="H790" i="44"/>
  <c r="CC790" i="44" s="1"/>
  <c r="CB789" i="44"/>
  <c r="CA789" i="44"/>
  <c r="BZ789" i="44"/>
  <c r="BY789" i="44"/>
  <c r="BX789" i="44"/>
  <c r="BW789" i="44"/>
  <c r="BV789" i="44"/>
  <c r="BU789" i="44"/>
  <c r="BT789" i="44"/>
  <c r="BS789" i="44"/>
  <c r="BR789" i="44"/>
  <c r="BQ789" i="44"/>
  <c r="BP789" i="44"/>
  <c r="BO789" i="44"/>
  <c r="BN789" i="44"/>
  <c r="BM789" i="44"/>
  <c r="BL789" i="44"/>
  <c r="BK789" i="44"/>
  <c r="BJ789" i="44"/>
  <c r="BI789" i="44"/>
  <c r="BH789" i="44"/>
  <c r="BG789" i="44"/>
  <c r="BF789" i="44"/>
  <c r="BE789" i="44"/>
  <c r="BD789" i="44"/>
  <c r="BC789" i="44"/>
  <c r="BB789" i="44"/>
  <c r="BA789" i="44"/>
  <c r="AZ789" i="44"/>
  <c r="AY789" i="44"/>
  <c r="AX789" i="44"/>
  <c r="AW789" i="44"/>
  <c r="AV789" i="44"/>
  <c r="AU789" i="44"/>
  <c r="AT789" i="44"/>
  <c r="AS789" i="44"/>
  <c r="AR789" i="44"/>
  <c r="AQ789" i="44"/>
  <c r="AP789" i="44"/>
  <c r="AO789" i="44"/>
  <c r="AN789" i="44"/>
  <c r="AM789" i="44"/>
  <c r="AL789" i="44"/>
  <c r="AK789" i="44"/>
  <c r="AJ789" i="44"/>
  <c r="AI789" i="44"/>
  <c r="AH789" i="44"/>
  <c r="AG789" i="44"/>
  <c r="AF789" i="44"/>
  <c r="AE789" i="44"/>
  <c r="AD789" i="44"/>
  <c r="AC789" i="44"/>
  <c r="AB789" i="44"/>
  <c r="AA789" i="44"/>
  <c r="Z789" i="44"/>
  <c r="Y789" i="44"/>
  <c r="X789" i="44"/>
  <c r="W789" i="44"/>
  <c r="V789" i="44"/>
  <c r="U789" i="44"/>
  <c r="T789" i="44"/>
  <c r="S789" i="44"/>
  <c r="R789" i="44"/>
  <c r="Q789" i="44"/>
  <c r="P789" i="44"/>
  <c r="O789" i="44"/>
  <c r="N789" i="44"/>
  <c r="M789" i="44"/>
  <c r="L789" i="44"/>
  <c r="K789" i="44"/>
  <c r="J789" i="44"/>
  <c r="I789" i="44"/>
  <c r="CC789" i="44" s="1"/>
  <c r="H789" i="44"/>
  <c r="CB788" i="44"/>
  <c r="CA788" i="44"/>
  <c r="BZ788" i="44"/>
  <c r="BY788" i="44"/>
  <c r="BX788" i="44"/>
  <c r="BW788" i="44"/>
  <c r="BV788" i="44"/>
  <c r="BU788" i="44"/>
  <c r="BT788" i="44"/>
  <c r="BS788" i="44"/>
  <c r="BR788" i="44"/>
  <c r="BQ788" i="44"/>
  <c r="BP788" i="44"/>
  <c r="BO788" i="44"/>
  <c r="BN788" i="44"/>
  <c r="BM788" i="44"/>
  <c r="BL788" i="44"/>
  <c r="BK788" i="44"/>
  <c r="BJ788" i="44"/>
  <c r="BI788" i="44"/>
  <c r="BH788" i="44"/>
  <c r="BG788" i="44"/>
  <c r="BF788" i="44"/>
  <c r="BE788" i="44"/>
  <c r="BD788" i="44"/>
  <c r="BC788" i="44"/>
  <c r="BB788" i="44"/>
  <c r="BA788" i="44"/>
  <c r="AZ788" i="44"/>
  <c r="AY788" i="44"/>
  <c r="AX788" i="44"/>
  <c r="AW788" i="44"/>
  <c r="AV788" i="44"/>
  <c r="AU788" i="44"/>
  <c r="AT788" i="44"/>
  <c r="AS788" i="44"/>
  <c r="AR788" i="44"/>
  <c r="AQ788" i="44"/>
  <c r="AP788" i="44"/>
  <c r="AO788" i="44"/>
  <c r="AN788" i="44"/>
  <c r="AM788" i="44"/>
  <c r="AL788" i="44"/>
  <c r="AK788" i="44"/>
  <c r="AJ788" i="44"/>
  <c r="AI788" i="44"/>
  <c r="AH788" i="44"/>
  <c r="AG788" i="44"/>
  <c r="AF788" i="44"/>
  <c r="AE788" i="44"/>
  <c r="AD788" i="44"/>
  <c r="AC788" i="44"/>
  <c r="AB788" i="44"/>
  <c r="AA788" i="44"/>
  <c r="Z788" i="44"/>
  <c r="Y788" i="44"/>
  <c r="X788" i="44"/>
  <c r="W788" i="44"/>
  <c r="V788" i="44"/>
  <c r="U788" i="44"/>
  <c r="T788" i="44"/>
  <c r="S788" i="44"/>
  <c r="R788" i="44"/>
  <c r="Q788" i="44"/>
  <c r="P788" i="44"/>
  <c r="O788" i="44"/>
  <c r="N788" i="44"/>
  <c r="M788" i="44"/>
  <c r="L788" i="44"/>
  <c r="K788" i="44"/>
  <c r="J788" i="44"/>
  <c r="I788" i="44"/>
  <c r="H788" i="44"/>
  <c r="CC788" i="44" s="1"/>
  <c r="CB787" i="44"/>
  <c r="CA787" i="44"/>
  <c r="BZ787" i="44"/>
  <c r="BY787" i="44"/>
  <c r="BX787" i="44"/>
  <c r="BW787" i="44"/>
  <c r="BV787" i="44"/>
  <c r="BU787" i="44"/>
  <c r="BT787" i="44"/>
  <c r="BS787" i="44"/>
  <c r="BR787" i="44"/>
  <c r="BQ787" i="44"/>
  <c r="BP787" i="44"/>
  <c r="BO787" i="44"/>
  <c r="BN787" i="44"/>
  <c r="BM787" i="44"/>
  <c r="BL787" i="44"/>
  <c r="BK787" i="44"/>
  <c r="BJ787" i="44"/>
  <c r="BI787" i="44"/>
  <c r="BH787" i="44"/>
  <c r="BG787" i="44"/>
  <c r="BF787" i="44"/>
  <c r="BE787" i="44"/>
  <c r="BD787" i="44"/>
  <c r="BC787" i="44"/>
  <c r="BB787" i="44"/>
  <c r="BA787" i="44"/>
  <c r="AZ787" i="44"/>
  <c r="AY787" i="44"/>
  <c r="AX787" i="44"/>
  <c r="AW787" i="44"/>
  <c r="AV787" i="44"/>
  <c r="AU787" i="44"/>
  <c r="AT787" i="44"/>
  <c r="AS787" i="44"/>
  <c r="AR787" i="44"/>
  <c r="AQ787" i="44"/>
  <c r="AP787" i="44"/>
  <c r="AO787" i="44"/>
  <c r="AN787" i="44"/>
  <c r="AM787" i="44"/>
  <c r="AL787" i="44"/>
  <c r="AK787" i="44"/>
  <c r="AJ787" i="44"/>
  <c r="AI787" i="44"/>
  <c r="AH787" i="44"/>
  <c r="AG787" i="44"/>
  <c r="AF787" i="44"/>
  <c r="AE787" i="44"/>
  <c r="AD787" i="44"/>
  <c r="AC787" i="44"/>
  <c r="AB787" i="44"/>
  <c r="AA787" i="44"/>
  <c r="Z787" i="44"/>
  <c r="Y787" i="44"/>
  <c r="X787" i="44"/>
  <c r="W787" i="44"/>
  <c r="V787" i="44"/>
  <c r="U787" i="44"/>
  <c r="T787" i="44"/>
  <c r="S787" i="44"/>
  <c r="R787" i="44"/>
  <c r="Q787" i="44"/>
  <c r="P787" i="44"/>
  <c r="O787" i="44"/>
  <c r="N787" i="44"/>
  <c r="M787" i="44"/>
  <c r="L787" i="44"/>
  <c r="K787" i="44"/>
  <c r="J787" i="44"/>
  <c r="I787" i="44"/>
  <c r="H787" i="44"/>
  <c r="CC787" i="44" s="1"/>
  <c r="CB786" i="44"/>
  <c r="CA786" i="44"/>
  <c r="BZ786" i="44"/>
  <c r="BY786" i="44"/>
  <c r="BX786" i="44"/>
  <c r="BW786" i="44"/>
  <c r="BV786" i="44"/>
  <c r="BU786" i="44"/>
  <c r="BT786" i="44"/>
  <c r="BS786" i="44"/>
  <c r="BR786" i="44"/>
  <c r="BQ786" i="44"/>
  <c r="BP786" i="44"/>
  <c r="BO786" i="44"/>
  <c r="BN786" i="44"/>
  <c r="BM786" i="44"/>
  <c r="BL786" i="44"/>
  <c r="BK786" i="44"/>
  <c r="BJ786" i="44"/>
  <c r="BI786" i="44"/>
  <c r="BH786" i="44"/>
  <c r="BG786" i="44"/>
  <c r="BF786" i="44"/>
  <c r="BE786" i="44"/>
  <c r="BD786" i="44"/>
  <c r="BC786" i="44"/>
  <c r="BB786" i="44"/>
  <c r="BA786" i="44"/>
  <c r="AZ786" i="44"/>
  <c r="AY786" i="44"/>
  <c r="AX786" i="44"/>
  <c r="AW786" i="44"/>
  <c r="AV786" i="44"/>
  <c r="AU786" i="44"/>
  <c r="AT786" i="44"/>
  <c r="AS786" i="44"/>
  <c r="AR786" i="44"/>
  <c r="AQ786" i="44"/>
  <c r="AP786" i="44"/>
  <c r="AO786" i="44"/>
  <c r="AN786" i="44"/>
  <c r="AM786" i="44"/>
  <c r="AL786" i="44"/>
  <c r="AK786" i="44"/>
  <c r="AJ786" i="44"/>
  <c r="AI786" i="44"/>
  <c r="AH786" i="44"/>
  <c r="AG786" i="44"/>
  <c r="AF786" i="44"/>
  <c r="AE786" i="44"/>
  <c r="AD786" i="44"/>
  <c r="AC786" i="44"/>
  <c r="AB786" i="44"/>
  <c r="AA786" i="44"/>
  <c r="Z786" i="44"/>
  <c r="Y786" i="44"/>
  <c r="X786" i="44"/>
  <c r="W786" i="44"/>
  <c r="V786" i="44"/>
  <c r="U786" i="44"/>
  <c r="T786" i="44"/>
  <c r="S786" i="44"/>
  <c r="R786" i="44"/>
  <c r="Q786" i="44"/>
  <c r="P786" i="44"/>
  <c r="O786" i="44"/>
  <c r="N786" i="44"/>
  <c r="M786" i="44"/>
  <c r="L786" i="44"/>
  <c r="K786" i="44"/>
  <c r="J786" i="44"/>
  <c r="I786" i="44"/>
  <c r="CC786" i="44" s="1"/>
  <c r="H786" i="44"/>
  <c r="CB785" i="44"/>
  <c r="CA785" i="44"/>
  <c r="BZ785" i="44"/>
  <c r="BY785" i="44"/>
  <c r="BX785" i="44"/>
  <c r="BW785" i="44"/>
  <c r="BV785" i="44"/>
  <c r="BU785" i="44"/>
  <c r="BT785" i="44"/>
  <c r="BS785" i="44"/>
  <c r="BR785" i="44"/>
  <c r="BQ785" i="44"/>
  <c r="BP785" i="44"/>
  <c r="BO785" i="44"/>
  <c r="BN785" i="44"/>
  <c r="BM785" i="44"/>
  <c r="BL785" i="44"/>
  <c r="BK785" i="44"/>
  <c r="BJ785" i="44"/>
  <c r="BI785" i="44"/>
  <c r="BH785" i="44"/>
  <c r="BG785" i="44"/>
  <c r="BF785" i="44"/>
  <c r="BE785" i="44"/>
  <c r="BD785" i="44"/>
  <c r="BC785" i="44"/>
  <c r="BB785" i="44"/>
  <c r="BA785" i="44"/>
  <c r="AZ785" i="44"/>
  <c r="AY785" i="44"/>
  <c r="AX785" i="44"/>
  <c r="AW785" i="44"/>
  <c r="AV785" i="44"/>
  <c r="AU785" i="44"/>
  <c r="AT785" i="44"/>
  <c r="AS785" i="44"/>
  <c r="AR785" i="44"/>
  <c r="AQ785" i="44"/>
  <c r="AP785" i="44"/>
  <c r="AO785" i="44"/>
  <c r="AN785" i="44"/>
  <c r="AM785" i="44"/>
  <c r="AL785" i="44"/>
  <c r="AK785" i="44"/>
  <c r="AJ785" i="44"/>
  <c r="AI785" i="44"/>
  <c r="AH785" i="44"/>
  <c r="AG785" i="44"/>
  <c r="AF785" i="44"/>
  <c r="AE785" i="44"/>
  <c r="AD785" i="44"/>
  <c r="AC785" i="44"/>
  <c r="AB785" i="44"/>
  <c r="AA785" i="44"/>
  <c r="Z785" i="44"/>
  <c r="Y785" i="44"/>
  <c r="X785" i="44"/>
  <c r="W785" i="44"/>
  <c r="V785" i="44"/>
  <c r="U785" i="44"/>
  <c r="T785" i="44"/>
  <c r="S785" i="44"/>
  <c r="R785" i="44"/>
  <c r="Q785" i="44"/>
  <c r="P785" i="44"/>
  <c r="O785" i="44"/>
  <c r="N785" i="44"/>
  <c r="M785" i="44"/>
  <c r="L785" i="44"/>
  <c r="K785" i="44"/>
  <c r="J785" i="44"/>
  <c r="I785" i="44"/>
  <c r="CC785" i="44" s="1"/>
  <c r="H785" i="44"/>
  <c r="CB784" i="44"/>
  <c r="CA784" i="44"/>
  <c r="BZ784" i="44"/>
  <c r="BY784" i="44"/>
  <c r="BX784" i="44"/>
  <c r="BW784" i="44"/>
  <c r="BV784" i="44"/>
  <c r="BU784" i="44"/>
  <c r="BT784" i="44"/>
  <c r="BS784" i="44"/>
  <c r="BR784" i="44"/>
  <c r="BQ784" i="44"/>
  <c r="BP784" i="44"/>
  <c r="BO784" i="44"/>
  <c r="BN784" i="44"/>
  <c r="BM784" i="44"/>
  <c r="BL784" i="44"/>
  <c r="BK784" i="44"/>
  <c r="BJ784" i="44"/>
  <c r="BI784" i="44"/>
  <c r="BH784" i="44"/>
  <c r="BG784" i="44"/>
  <c r="BF784" i="44"/>
  <c r="BE784" i="44"/>
  <c r="BD784" i="44"/>
  <c r="BC784" i="44"/>
  <c r="BB784" i="44"/>
  <c r="BA784" i="44"/>
  <c r="AZ784" i="44"/>
  <c r="AY784" i="44"/>
  <c r="AX784" i="44"/>
  <c r="AW784" i="44"/>
  <c r="AV784" i="44"/>
  <c r="AU784" i="44"/>
  <c r="AT784" i="44"/>
  <c r="AS784" i="44"/>
  <c r="AR784" i="44"/>
  <c r="AQ784" i="44"/>
  <c r="AP784" i="44"/>
  <c r="AO784" i="44"/>
  <c r="AN784" i="44"/>
  <c r="AM784" i="44"/>
  <c r="AL784" i="44"/>
  <c r="AK784" i="44"/>
  <c r="AJ784" i="44"/>
  <c r="AI784" i="44"/>
  <c r="AH784" i="44"/>
  <c r="AG784" i="44"/>
  <c r="AF784" i="44"/>
  <c r="AE784" i="44"/>
  <c r="AD784" i="44"/>
  <c r="AC784" i="44"/>
  <c r="AB784" i="44"/>
  <c r="AA784" i="44"/>
  <c r="Z784" i="44"/>
  <c r="Y784" i="44"/>
  <c r="X784" i="44"/>
  <c r="W784" i="44"/>
  <c r="V784" i="44"/>
  <c r="U784" i="44"/>
  <c r="T784" i="44"/>
  <c r="S784" i="44"/>
  <c r="R784" i="44"/>
  <c r="Q784" i="44"/>
  <c r="P784" i="44"/>
  <c r="O784" i="44"/>
  <c r="N784" i="44"/>
  <c r="M784" i="44"/>
  <c r="L784" i="44"/>
  <c r="K784" i="44"/>
  <c r="J784" i="44"/>
  <c r="I784" i="44"/>
  <c r="H784" i="44"/>
  <c r="CC784" i="44" s="1"/>
  <c r="CB783" i="44"/>
  <c r="CA783" i="44"/>
  <c r="BZ783" i="44"/>
  <c r="BY783" i="44"/>
  <c r="BX783" i="44"/>
  <c r="BW783" i="44"/>
  <c r="BV783" i="44"/>
  <c r="BU783" i="44"/>
  <c r="BT783" i="44"/>
  <c r="BS783" i="44"/>
  <c r="BR783" i="44"/>
  <c r="BQ783" i="44"/>
  <c r="BP783" i="44"/>
  <c r="BO783" i="44"/>
  <c r="BN783" i="44"/>
  <c r="BM783" i="44"/>
  <c r="BL783" i="44"/>
  <c r="BK783" i="44"/>
  <c r="BJ783" i="44"/>
  <c r="BI783" i="44"/>
  <c r="BH783" i="44"/>
  <c r="BG783" i="44"/>
  <c r="BF783" i="44"/>
  <c r="BE783" i="44"/>
  <c r="BD783" i="44"/>
  <c r="BC783" i="44"/>
  <c r="BB783" i="44"/>
  <c r="BA783" i="44"/>
  <c r="AZ783" i="44"/>
  <c r="AY783" i="44"/>
  <c r="AX783" i="44"/>
  <c r="AW783" i="44"/>
  <c r="AV783" i="44"/>
  <c r="AU783" i="44"/>
  <c r="AT783" i="44"/>
  <c r="AS783" i="44"/>
  <c r="AR783" i="44"/>
  <c r="AQ783" i="44"/>
  <c r="AP783" i="44"/>
  <c r="AO783" i="44"/>
  <c r="AN783" i="44"/>
  <c r="AM783" i="44"/>
  <c r="AL783" i="44"/>
  <c r="AK783" i="44"/>
  <c r="AJ783" i="44"/>
  <c r="AI783" i="44"/>
  <c r="AH783" i="44"/>
  <c r="AG783" i="44"/>
  <c r="AF783" i="44"/>
  <c r="AE783" i="44"/>
  <c r="AD783" i="44"/>
  <c r="AC783" i="44"/>
  <c r="AB783" i="44"/>
  <c r="AA783" i="44"/>
  <c r="Z783" i="44"/>
  <c r="Y783" i="44"/>
  <c r="X783" i="44"/>
  <c r="W783" i="44"/>
  <c r="V783" i="44"/>
  <c r="U783" i="44"/>
  <c r="T783" i="44"/>
  <c r="S783" i="44"/>
  <c r="R783" i="44"/>
  <c r="Q783" i="44"/>
  <c r="P783" i="44"/>
  <c r="O783" i="44"/>
  <c r="N783" i="44"/>
  <c r="M783" i="44"/>
  <c r="L783" i="44"/>
  <c r="K783" i="44"/>
  <c r="J783" i="44"/>
  <c r="I783" i="44"/>
  <c r="CC783" i="44" s="1"/>
  <c r="H783" i="44"/>
  <c r="CB782" i="44"/>
  <c r="CA782" i="44"/>
  <c r="BZ782" i="44"/>
  <c r="BY782" i="44"/>
  <c r="BX782" i="44"/>
  <c r="BW782" i="44"/>
  <c r="BV782" i="44"/>
  <c r="BU782" i="44"/>
  <c r="BT782" i="44"/>
  <c r="BS782" i="44"/>
  <c r="BR782" i="44"/>
  <c r="BQ782" i="44"/>
  <c r="BP782" i="44"/>
  <c r="BO782" i="44"/>
  <c r="BN782" i="44"/>
  <c r="BM782" i="44"/>
  <c r="BL782" i="44"/>
  <c r="BK782" i="44"/>
  <c r="BJ782" i="44"/>
  <c r="BI782" i="44"/>
  <c r="BH782" i="44"/>
  <c r="BG782" i="44"/>
  <c r="BF782" i="44"/>
  <c r="BE782" i="44"/>
  <c r="BD782" i="44"/>
  <c r="BC782" i="44"/>
  <c r="BB782" i="44"/>
  <c r="BA782" i="44"/>
  <c r="AZ782" i="44"/>
  <c r="AY782" i="44"/>
  <c r="AX782" i="44"/>
  <c r="AW782" i="44"/>
  <c r="AV782" i="44"/>
  <c r="AU782" i="44"/>
  <c r="AT782" i="44"/>
  <c r="AS782" i="44"/>
  <c r="AR782" i="44"/>
  <c r="AQ782" i="44"/>
  <c r="AP782" i="44"/>
  <c r="AO782" i="44"/>
  <c r="AN782" i="44"/>
  <c r="AM782" i="44"/>
  <c r="AL782" i="44"/>
  <c r="AK782" i="44"/>
  <c r="AJ782" i="44"/>
  <c r="AI782" i="44"/>
  <c r="AH782" i="44"/>
  <c r="AG782" i="44"/>
  <c r="AF782" i="44"/>
  <c r="AE782" i="44"/>
  <c r="AD782" i="44"/>
  <c r="AC782" i="44"/>
  <c r="AB782" i="44"/>
  <c r="AA782" i="44"/>
  <c r="Z782" i="44"/>
  <c r="Y782" i="44"/>
  <c r="X782" i="44"/>
  <c r="W782" i="44"/>
  <c r="V782" i="44"/>
  <c r="U782" i="44"/>
  <c r="T782" i="44"/>
  <c r="S782" i="44"/>
  <c r="R782" i="44"/>
  <c r="Q782" i="44"/>
  <c r="P782" i="44"/>
  <c r="O782" i="44"/>
  <c r="N782" i="44"/>
  <c r="M782" i="44"/>
  <c r="L782" i="44"/>
  <c r="K782" i="44"/>
  <c r="J782" i="44"/>
  <c r="I782" i="44"/>
  <c r="H782" i="44"/>
  <c r="CC782" i="44" s="1"/>
  <c r="CB781" i="44"/>
  <c r="CA781" i="44"/>
  <c r="BZ781" i="44"/>
  <c r="BY781" i="44"/>
  <c r="BX781" i="44"/>
  <c r="BW781" i="44"/>
  <c r="BV781" i="44"/>
  <c r="BU781" i="44"/>
  <c r="BT781" i="44"/>
  <c r="BS781" i="44"/>
  <c r="BR781" i="44"/>
  <c r="BQ781" i="44"/>
  <c r="BP781" i="44"/>
  <c r="BO781" i="44"/>
  <c r="BN781" i="44"/>
  <c r="BM781" i="44"/>
  <c r="BL781" i="44"/>
  <c r="BK781" i="44"/>
  <c r="BJ781" i="44"/>
  <c r="BI781" i="44"/>
  <c r="BH781" i="44"/>
  <c r="BG781" i="44"/>
  <c r="BF781" i="44"/>
  <c r="BE781" i="44"/>
  <c r="BD781" i="44"/>
  <c r="BC781" i="44"/>
  <c r="BB781" i="44"/>
  <c r="BA781" i="44"/>
  <c r="AZ781" i="44"/>
  <c r="AY781" i="44"/>
  <c r="AX781" i="44"/>
  <c r="AW781" i="44"/>
  <c r="AV781" i="44"/>
  <c r="AU781" i="44"/>
  <c r="AT781" i="44"/>
  <c r="AS781" i="44"/>
  <c r="AR781" i="44"/>
  <c r="AQ781" i="44"/>
  <c r="AP781" i="44"/>
  <c r="AO781" i="44"/>
  <c r="AN781" i="44"/>
  <c r="AM781" i="44"/>
  <c r="AL781" i="44"/>
  <c r="AK781" i="44"/>
  <c r="AJ781" i="44"/>
  <c r="AI781" i="44"/>
  <c r="AH781" i="44"/>
  <c r="AG781" i="44"/>
  <c r="AF781" i="44"/>
  <c r="AE781" i="44"/>
  <c r="AD781" i="44"/>
  <c r="AC781" i="44"/>
  <c r="AB781" i="44"/>
  <c r="AA781" i="44"/>
  <c r="Z781" i="44"/>
  <c r="Y781" i="44"/>
  <c r="X781" i="44"/>
  <c r="W781" i="44"/>
  <c r="V781" i="44"/>
  <c r="U781" i="44"/>
  <c r="T781" i="44"/>
  <c r="S781" i="44"/>
  <c r="R781" i="44"/>
  <c r="Q781" i="44"/>
  <c r="P781" i="44"/>
  <c r="O781" i="44"/>
  <c r="N781" i="44"/>
  <c r="M781" i="44"/>
  <c r="L781" i="44"/>
  <c r="K781" i="44"/>
  <c r="J781" i="44"/>
  <c r="I781" i="44"/>
  <c r="H781" i="44"/>
  <c r="CC781" i="44" s="1"/>
  <c r="CB780" i="44"/>
  <c r="CA780" i="44"/>
  <c r="BZ780" i="44"/>
  <c r="BY780" i="44"/>
  <c r="BX780" i="44"/>
  <c r="BW780" i="44"/>
  <c r="BV780" i="44"/>
  <c r="BU780" i="44"/>
  <c r="BT780" i="44"/>
  <c r="BS780" i="44"/>
  <c r="BR780" i="44"/>
  <c r="BQ780" i="44"/>
  <c r="BP780" i="44"/>
  <c r="BO780" i="44"/>
  <c r="BN780" i="44"/>
  <c r="BM780" i="44"/>
  <c r="BL780" i="44"/>
  <c r="BK780" i="44"/>
  <c r="BJ780" i="44"/>
  <c r="BI780" i="44"/>
  <c r="BH780" i="44"/>
  <c r="BG780" i="44"/>
  <c r="BF780" i="44"/>
  <c r="BE780" i="44"/>
  <c r="BD780" i="44"/>
  <c r="BC780" i="44"/>
  <c r="BB780" i="44"/>
  <c r="BA780" i="44"/>
  <c r="AZ780" i="44"/>
  <c r="AY780" i="44"/>
  <c r="AX780" i="44"/>
  <c r="AW780" i="44"/>
  <c r="AV780" i="44"/>
  <c r="AU780" i="44"/>
  <c r="AT780" i="44"/>
  <c r="AS780" i="44"/>
  <c r="AR780" i="44"/>
  <c r="AQ780" i="44"/>
  <c r="AP780" i="44"/>
  <c r="AO780" i="44"/>
  <c r="AN780" i="44"/>
  <c r="AM780" i="44"/>
  <c r="AL780" i="44"/>
  <c r="AK780" i="44"/>
  <c r="AJ780" i="44"/>
  <c r="AI780" i="44"/>
  <c r="AH780" i="44"/>
  <c r="AG780" i="44"/>
  <c r="AF780" i="44"/>
  <c r="AE780" i="44"/>
  <c r="AD780" i="44"/>
  <c r="AC780" i="44"/>
  <c r="AB780" i="44"/>
  <c r="AA780" i="44"/>
  <c r="Z780" i="44"/>
  <c r="Y780" i="44"/>
  <c r="X780" i="44"/>
  <c r="W780" i="44"/>
  <c r="V780" i="44"/>
  <c r="U780" i="44"/>
  <c r="T780" i="44"/>
  <c r="S780" i="44"/>
  <c r="R780" i="44"/>
  <c r="Q780" i="44"/>
  <c r="P780" i="44"/>
  <c r="O780" i="44"/>
  <c r="N780" i="44"/>
  <c r="M780" i="44"/>
  <c r="L780" i="44"/>
  <c r="K780" i="44"/>
  <c r="J780" i="44"/>
  <c r="I780" i="44"/>
  <c r="CC780" i="44" s="1"/>
  <c r="H780" i="44"/>
  <c r="CB779" i="44"/>
  <c r="CA779" i="44"/>
  <c r="BZ779" i="44"/>
  <c r="BY779" i="44"/>
  <c r="BX779" i="44"/>
  <c r="BW779" i="44"/>
  <c r="BV779" i="44"/>
  <c r="BU779" i="44"/>
  <c r="BT779" i="44"/>
  <c r="BS779" i="44"/>
  <c r="BR779" i="44"/>
  <c r="BQ779" i="44"/>
  <c r="BP779" i="44"/>
  <c r="BO779" i="44"/>
  <c r="BN779" i="44"/>
  <c r="BM779" i="44"/>
  <c r="BL779" i="44"/>
  <c r="BK779" i="44"/>
  <c r="BJ779" i="44"/>
  <c r="BI779" i="44"/>
  <c r="BH779" i="44"/>
  <c r="BG779" i="44"/>
  <c r="BF779" i="44"/>
  <c r="BE779" i="44"/>
  <c r="BD779" i="44"/>
  <c r="BC779" i="44"/>
  <c r="BB779" i="44"/>
  <c r="BA779" i="44"/>
  <c r="AZ779" i="44"/>
  <c r="AY779" i="44"/>
  <c r="AX779" i="44"/>
  <c r="AW779" i="44"/>
  <c r="AV779" i="44"/>
  <c r="AU779" i="44"/>
  <c r="AT779" i="44"/>
  <c r="AS779" i="44"/>
  <c r="AR779" i="44"/>
  <c r="AQ779" i="44"/>
  <c r="AP779" i="44"/>
  <c r="AO779" i="44"/>
  <c r="AN779" i="44"/>
  <c r="AM779" i="44"/>
  <c r="AL779" i="44"/>
  <c r="AK779" i="44"/>
  <c r="AJ779" i="44"/>
  <c r="AI779" i="44"/>
  <c r="AH779" i="44"/>
  <c r="AG779" i="44"/>
  <c r="AF779" i="44"/>
  <c r="AE779" i="44"/>
  <c r="AD779" i="44"/>
  <c r="AC779" i="44"/>
  <c r="AB779" i="44"/>
  <c r="AA779" i="44"/>
  <c r="Z779" i="44"/>
  <c r="Y779" i="44"/>
  <c r="X779" i="44"/>
  <c r="W779" i="44"/>
  <c r="V779" i="44"/>
  <c r="U779" i="44"/>
  <c r="T779" i="44"/>
  <c r="S779" i="44"/>
  <c r="R779" i="44"/>
  <c r="Q779" i="44"/>
  <c r="P779" i="44"/>
  <c r="O779" i="44"/>
  <c r="N779" i="44"/>
  <c r="M779" i="44"/>
  <c r="L779" i="44"/>
  <c r="K779" i="44"/>
  <c r="J779" i="44"/>
  <c r="I779" i="44"/>
  <c r="CC779" i="44" s="1"/>
  <c r="H779" i="44"/>
  <c r="CB778" i="44"/>
  <c r="CA778" i="44"/>
  <c r="BZ778" i="44"/>
  <c r="BY778" i="44"/>
  <c r="BX778" i="44"/>
  <c r="BW778" i="44"/>
  <c r="BV778" i="44"/>
  <c r="BU778" i="44"/>
  <c r="BT778" i="44"/>
  <c r="BS778" i="44"/>
  <c r="BR778" i="44"/>
  <c r="BQ778" i="44"/>
  <c r="BP778" i="44"/>
  <c r="BO778" i="44"/>
  <c r="BN778" i="44"/>
  <c r="BM778" i="44"/>
  <c r="BL778" i="44"/>
  <c r="BK778" i="44"/>
  <c r="BJ778" i="44"/>
  <c r="BI778" i="44"/>
  <c r="BH778" i="44"/>
  <c r="BG778" i="44"/>
  <c r="BF778" i="44"/>
  <c r="BE778" i="44"/>
  <c r="BD778" i="44"/>
  <c r="BC778" i="44"/>
  <c r="BB778" i="44"/>
  <c r="BA778" i="44"/>
  <c r="AZ778" i="44"/>
  <c r="AY778" i="44"/>
  <c r="AX778" i="44"/>
  <c r="AW778" i="44"/>
  <c r="AV778" i="44"/>
  <c r="AU778" i="44"/>
  <c r="AT778" i="44"/>
  <c r="AS778" i="44"/>
  <c r="AR778" i="44"/>
  <c r="AQ778" i="44"/>
  <c r="AP778" i="44"/>
  <c r="AO778" i="44"/>
  <c r="AN778" i="44"/>
  <c r="AM778" i="44"/>
  <c r="AL778" i="44"/>
  <c r="AK778" i="44"/>
  <c r="AJ778" i="44"/>
  <c r="AI778" i="44"/>
  <c r="AH778" i="44"/>
  <c r="AG778" i="44"/>
  <c r="AF778" i="44"/>
  <c r="AE778" i="44"/>
  <c r="AD778" i="44"/>
  <c r="AC778" i="44"/>
  <c r="AB778" i="44"/>
  <c r="AA778" i="44"/>
  <c r="Z778" i="44"/>
  <c r="Y778" i="44"/>
  <c r="X778" i="44"/>
  <c r="W778" i="44"/>
  <c r="V778" i="44"/>
  <c r="U778" i="44"/>
  <c r="T778" i="44"/>
  <c r="S778" i="44"/>
  <c r="R778" i="44"/>
  <c r="Q778" i="44"/>
  <c r="P778" i="44"/>
  <c r="O778" i="44"/>
  <c r="N778" i="44"/>
  <c r="M778" i="44"/>
  <c r="L778" i="44"/>
  <c r="K778" i="44"/>
  <c r="J778" i="44"/>
  <c r="I778" i="44"/>
  <c r="H778" i="44"/>
  <c r="CC778" i="44" s="1"/>
  <c r="CB777" i="44"/>
  <c r="CA777" i="44"/>
  <c r="BZ777" i="44"/>
  <c r="BY777" i="44"/>
  <c r="BX777" i="44"/>
  <c r="BW777" i="44"/>
  <c r="BV777" i="44"/>
  <c r="BU777" i="44"/>
  <c r="BT777" i="44"/>
  <c r="BS777" i="44"/>
  <c r="BR777" i="44"/>
  <c r="BQ777" i="44"/>
  <c r="BP777" i="44"/>
  <c r="BO777" i="44"/>
  <c r="BN777" i="44"/>
  <c r="BM777" i="44"/>
  <c r="BL777" i="44"/>
  <c r="BK777" i="44"/>
  <c r="BJ777" i="44"/>
  <c r="BI777" i="44"/>
  <c r="BH777" i="44"/>
  <c r="BG777" i="44"/>
  <c r="BF777" i="44"/>
  <c r="BE777" i="44"/>
  <c r="BD777" i="44"/>
  <c r="BC777" i="44"/>
  <c r="BB777" i="44"/>
  <c r="BA777" i="44"/>
  <c r="AZ777" i="44"/>
  <c r="AY777" i="44"/>
  <c r="AX777" i="44"/>
  <c r="AW777" i="44"/>
  <c r="AV777" i="44"/>
  <c r="AU777" i="44"/>
  <c r="AT777" i="44"/>
  <c r="AS777" i="44"/>
  <c r="AR777" i="44"/>
  <c r="AQ777" i="44"/>
  <c r="AP777" i="44"/>
  <c r="AO777" i="44"/>
  <c r="AN777" i="44"/>
  <c r="AM777" i="44"/>
  <c r="AL777" i="44"/>
  <c r="AK777" i="44"/>
  <c r="AJ777" i="44"/>
  <c r="AI777" i="44"/>
  <c r="AH777" i="44"/>
  <c r="AG777" i="44"/>
  <c r="AF777" i="44"/>
  <c r="AE777" i="44"/>
  <c r="AD777" i="44"/>
  <c r="AC777" i="44"/>
  <c r="AB777" i="44"/>
  <c r="AA777" i="44"/>
  <c r="Z777" i="44"/>
  <c r="Y777" i="44"/>
  <c r="X777" i="44"/>
  <c r="W777" i="44"/>
  <c r="V777" i="44"/>
  <c r="U777" i="44"/>
  <c r="T777" i="44"/>
  <c r="S777" i="44"/>
  <c r="R777" i="44"/>
  <c r="Q777" i="44"/>
  <c r="P777" i="44"/>
  <c r="O777" i="44"/>
  <c r="N777" i="44"/>
  <c r="M777" i="44"/>
  <c r="L777" i="44"/>
  <c r="K777" i="44"/>
  <c r="J777" i="44"/>
  <c r="I777" i="44"/>
  <c r="CC777" i="44" s="1"/>
  <c r="H777" i="44"/>
  <c r="CB776" i="44"/>
  <c r="CA776" i="44"/>
  <c r="BZ776" i="44"/>
  <c r="BY776" i="44"/>
  <c r="BX776" i="44"/>
  <c r="BW776" i="44"/>
  <c r="BV776" i="44"/>
  <c r="BU776" i="44"/>
  <c r="BT776" i="44"/>
  <c r="BS776" i="44"/>
  <c r="BR776" i="44"/>
  <c r="BQ776" i="44"/>
  <c r="BP776" i="44"/>
  <c r="BO776" i="44"/>
  <c r="BN776" i="44"/>
  <c r="BM776" i="44"/>
  <c r="BL776" i="44"/>
  <c r="BK776" i="44"/>
  <c r="BJ776" i="44"/>
  <c r="BI776" i="44"/>
  <c r="BH776" i="44"/>
  <c r="BG776" i="44"/>
  <c r="BF776" i="44"/>
  <c r="BE776" i="44"/>
  <c r="BD776" i="44"/>
  <c r="BC776" i="44"/>
  <c r="BB776" i="44"/>
  <c r="BA776" i="44"/>
  <c r="AZ776" i="44"/>
  <c r="AY776" i="44"/>
  <c r="AX776" i="44"/>
  <c r="AW776" i="44"/>
  <c r="AV776" i="44"/>
  <c r="AU776" i="44"/>
  <c r="AT776" i="44"/>
  <c r="AS776" i="44"/>
  <c r="AR776" i="44"/>
  <c r="AQ776" i="44"/>
  <c r="AP776" i="44"/>
  <c r="AO776" i="44"/>
  <c r="AN776" i="44"/>
  <c r="AM776" i="44"/>
  <c r="AL776" i="44"/>
  <c r="AK776" i="44"/>
  <c r="AJ776" i="44"/>
  <c r="AI776" i="44"/>
  <c r="AH776" i="44"/>
  <c r="AG776" i="44"/>
  <c r="AF776" i="44"/>
  <c r="AE776" i="44"/>
  <c r="AD776" i="44"/>
  <c r="AC776" i="44"/>
  <c r="AB776" i="44"/>
  <c r="AA776" i="44"/>
  <c r="Z776" i="44"/>
  <c r="Y776" i="44"/>
  <c r="X776" i="44"/>
  <c r="W776" i="44"/>
  <c r="V776" i="44"/>
  <c r="U776" i="44"/>
  <c r="T776" i="44"/>
  <c r="S776" i="44"/>
  <c r="R776" i="44"/>
  <c r="Q776" i="44"/>
  <c r="P776" i="44"/>
  <c r="O776" i="44"/>
  <c r="N776" i="44"/>
  <c r="M776" i="44"/>
  <c r="L776" i="44"/>
  <c r="K776" i="44"/>
  <c r="J776" i="44"/>
  <c r="I776" i="44"/>
  <c r="H776" i="44"/>
  <c r="CC776" i="44" s="1"/>
  <c r="CB775" i="44"/>
  <c r="CA775" i="44"/>
  <c r="BZ775" i="44"/>
  <c r="BY775" i="44"/>
  <c r="BX775" i="44"/>
  <c r="BW775" i="44"/>
  <c r="BV775" i="44"/>
  <c r="BU775" i="44"/>
  <c r="BT775" i="44"/>
  <c r="BS775" i="44"/>
  <c r="BR775" i="44"/>
  <c r="BQ775" i="44"/>
  <c r="BP775" i="44"/>
  <c r="BO775" i="44"/>
  <c r="BN775" i="44"/>
  <c r="BM775" i="44"/>
  <c r="BL775" i="44"/>
  <c r="BK775" i="44"/>
  <c r="BJ775" i="44"/>
  <c r="BI775" i="44"/>
  <c r="BH775" i="44"/>
  <c r="BG775" i="44"/>
  <c r="BF775" i="44"/>
  <c r="BE775" i="44"/>
  <c r="BD775" i="44"/>
  <c r="BC775" i="44"/>
  <c r="BB775" i="44"/>
  <c r="BA775" i="44"/>
  <c r="AZ775" i="44"/>
  <c r="AY775" i="44"/>
  <c r="AX775" i="44"/>
  <c r="AW775" i="44"/>
  <c r="AV775" i="44"/>
  <c r="AU775" i="44"/>
  <c r="AT775" i="44"/>
  <c r="AS775" i="44"/>
  <c r="AR775" i="44"/>
  <c r="AQ775" i="44"/>
  <c r="AP775" i="44"/>
  <c r="AO775" i="44"/>
  <c r="AN775" i="44"/>
  <c r="AM775" i="44"/>
  <c r="AL775" i="44"/>
  <c r="AK775" i="44"/>
  <c r="AJ775" i="44"/>
  <c r="AI775" i="44"/>
  <c r="AH775" i="44"/>
  <c r="AG775" i="44"/>
  <c r="AF775" i="44"/>
  <c r="AE775" i="44"/>
  <c r="AD775" i="44"/>
  <c r="AC775" i="44"/>
  <c r="AB775" i="44"/>
  <c r="AA775" i="44"/>
  <c r="Z775" i="44"/>
  <c r="Y775" i="44"/>
  <c r="X775" i="44"/>
  <c r="W775" i="44"/>
  <c r="V775" i="44"/>
  <c r="U775" i="44"/>
  <c r="T775" i="44"/>
  <c r="S775" i="44"/>
  <c r="R775" i="44"/>
  <c r="Q775" i="44"/>
  <c r="P775" i="44"/>
  <c r="O775" i="44"/>
  <c r="N775" i="44"/>
  <c r="M775" i="44"/>
  <c r="L775" i="44"/>
  <c r="K775" i="44"/>
  <c r="J775" i="44"/>
  <c r="I775" i="44"/>
  <c r="H775" i="44"/>
  <c r="CC775" i="44" s="1"/>
  <c r="CB774" i="44"/>
  <c r="CA774" i="44"/>
  <c r="BZ774" i="44"/>
  <c r="BY774" i="44"/>
  <c r="BX774" i="44"/>
  <c r="BW774" i="44"/>
  <c r="BV774" i="44"/>
  <c r="BU774" i="44"/>
  <c r="BT774" i="44"/>
  <c r="BS774" i="44"/>
  <c r="BR774" i="44"/>
  <c r="BQ774" i="44"/>
  <c r="BP774" i="44"/>
  <c r="BO774" i="44"/>
  <c r="BN774" i="44"/>
  <c r="BM774" i="44"/>
  <c r="BL774" i="44"/>
  <c r="BK774" i="44"/>
  <c r="BJ774" i="44"/>
  <c r="BI774" i="44"/>
  <c r="BH774" i="44"/>
  <c r="BG774" i="44"/>
  <c r="BF774" i="44"/>
  <c r="BE774" i="44"/>
  <c r="BD774" i="44"/>
  <c r="BC774" i="44"/>
  <c r="BB774" i="44"/>
  <c r="BA774" i="44"/>
  <c r="AZ774" i="44"/>
  <c r="AY774" i="44"/>
  <c r="AX774" i="44"/>
  <c r="AW774" i="44"/>
  <c r="AV774" i="44"/>
  <c r="AU774" i="44"/>
  <c r="AT774" i="44"/>
  <c r="AS774" i="44"/>
  <c r="AR774" i="44"/>
  <c r="AQ774" i="44"/>
  <c r="AP774" i="44"/>
  <c r="AO774" i="44"/>
  <c r="AN774" i="44"/>
  <c r="AM774" i="44"/>
  <c r="AL774" i="44"/>
  <c r="AK774" i="44"/>
  <c r="AJ774" i="44"/>
  <c r="AI774" i="44"/>
  <c r="AH774" i="44"/>
  <c r="AG774" i="44"/>
  <c r="AF774" i="44"/>
  <c r="AE774" i="44"/>
  <c r="AD774" i="44"/>
  <c r="AC774" i="44"/>
  <c r="AB774" i="44"/>
  <c r="AA774" i="44"/>
  <c r="Z774" i="44"/>
  <c r="Y774" i="44"/>
  <c r="X774" i="44"/>
  <c r="W774" i="44"/>
  <c r="V774" i="44"/>
  <c r="U774" i="44"/>
  <c r="T774" i="44"/>
  <c r="S774" i="44"/>
  <c r="R774" i="44"/>
  <c r="Q774" i="44"/>
  <c r="P774" i="44"/>
  <c r="O774" i="44"/>
  <c r="N774" i="44"/>
  <c r="M774" i="44"/>
  <c r="L774" i="44"/>
  <c r="K774" i="44"/>
  <c r="J774" i="44"/>
  <c r="I774" i="44"/>
  <c r="CC774" i="44" s="1"/>
  <c r="H774" i="44"/>
  <c r="CB773" i="44"/>
  <c r="CA773" i="44"/>
  <c r="BZ773" i="44"/>
  <c r="BY773" i="44"/>
  <c r="BX773" i="44"/>
  <c r="BW773" i="44"/>
  <c r="BV773" i="44"/>
  <c r="BU773" i="44"/>
  <c r="BT773" i="44"/>
  <c r="BS773" i="44"/>
  <c r="BR773" i="44"/>
  <c r="BQ773" i="44"/>
  <c r="BP773" i="44"/>
  <c r="BO773" i="44"/>
  <c r="BN773" i="44"/>
  <c r="BM773" i="44"/>
  <c r="BL773" i="44"/>
  <c r="BK773" i="44"/>
  <c r="BJ773" i="44"/>
  <c r="BI773" i="44"/>
  <c r="BH773" i="44"/>
  <c r="BG773" i="44"/>
  <c r="BF773" i="44"/>
  <c r="BE773" i="44"/>
  <c r="BD773" i="44"/>
  <c r="BC773" i="44"/>
  <c r="BB773" i="44"/>
  <c r="BA773" i="44"/>
  <c r="AZ773" i="44"/>
  <c r="AY773" i="44"/>
  <c r="AX773" i="44"/>
  <c r="AW773" i="44"/>
  <c r="AV773" i="44"/>
  <c r="AU773" i="44"/>
  <c r="AT773" i="44"/>
  <c r="AS773" i="44"/>
  <c r="AR773" i="44"/>
  <c r="AQ773" i="44"/>
  <c r="AP773" i="44"/>
  <c r="AO773" i="44"/>
  <c r="AN773" i="44"/>
  <c r="AM773" i="44"/>
  <c r="AL773" i="44"/>
  <c r="AK773" i="44"/>
  <c r="AJ773" i="44"/>
  <c r="AI773" i="44"/>
  <c r="AH773" i="44"/>
  <c r="AG773" i="44"/>
  <c r="AF773" i="44"/>
  <c r="AE773" i="44"/>
  <c r="AD773" i="44"/>
  <c r="AC773" i="44"/>
  <c r="AB773" i="44"/>
  <c r="AA773" i="44"/>
  <c r="Z773" i="44"/>
  <c r="Y773" i="44"/>
  <c r="X773" i="44"/>
  <c r="W773" i="44"/>
  <c r="V773" i="44"/>
  <c r="U773" i="44"/>
  <c r="T773" i="44"/>
  <c r="S773" i="44"/>
  <c r="R773" i="44"/>
  <c r="Q773" i="44"/>
  <c r="P773" i="44"/>
  <c r="O773" i="44"/>
  <c r="N773" i="44"/>
  <c r="M773" i="44"/>
  <c r="L773" i="44"/>
  <c r="K773" i="44"/>
  <c r="J773" i="44"/>
  <c r="I773" i="44"/>
  <c r="CC773" i="44" s="1"/>
  <c r="H773" i="44"/>
  <c r="CB772" i="44"/>
  <c r="CA772" i="44"/>
  <c r="BZ772" i="44"/>
  <c r="BY772" i="44"/>
  <c r="BX772" i="44"/>
  <c r="BW772" i="44"/>
  <c r="BV772" i="44"/>
  <c r="BU772" i="44"/>
  <c r="BT772" i="44"/>
  <c r="BS772" i="44"/>
  <c r="BR772" i="44"/>
  <c r="BQ772" i="44"/>
  <c r="BP772" i="44"/>
  <c r="BO772" i="44"/>
  <c r="BN772" i="44"/>
  <c r="BM772" i="44"/>
  <c r="BL772" i="44"/>
  <c r="BK772" i="44"/>
  <c r="BJ772" i="44"/>
  <c r="BI772" i="44"/>
  <c r="BH772" i="44"/>
  <c r="BG772" i="44"/>
  <c r="BF772" i="44"/>
  <c r="BE772" i="44"/>
  <c r="BD772" i="44"/>
  <c r="BC772" i="44"/>
  <c r="BB772" i="44"/>
  <c r="BA772" i="44"/>
  <c r="AZ772" i="44"/>
  <c r="AY772" i="44"/>
  <c r="AX772" i="44"/>
  <c r="AW772" i="44"/>
  <c r="AV772" i="44"/>
  <c r="AU772" i="44"/>
  <c r="AT772" i="44"/>
  <c r="AS772" i="44"/>
  <c r="AR772" i="44"/>
  <c r="AQ772" i="44"/>
  <c r="AP772" i="44"/>
  <c r="AO772" i="44"/>
  <c r="AN772" i="44"/>
  <c r="AM772" i="44"/>
  <c r="AL772" i="44"/>
  <c r="AK772" i="44"/>
  <c r="AJ772" i="44"/>
  <c r="AI772" i="44"/>
  <c r="AH772" i="44"/>
  <c r="AG772" i="44"/>
  <c r="AF772" i="44"/>
  <c r="AE772" i="44"/>
  <c r="AD772" i="44"/>
  <c r="AC772" i="44"/>
  <c r="AB772" i="44"/>
  <c r="AA772" i="44"/>
  <c r="Z772" i="44"/>
  <c r="Y772" i="44"/>
  <c r="X772" i="44"/>
  <c r="W772" i="44"/>
  <c r="V772" i="44"/>
  <c r="U772" i="44"/>
  <c r="T772" i="44"/>
  <c r="S772" i="44"/>
  <c r="R772" i="44"/>
  <c r="Q772" i="44"/>
  <c r="P772" i="44"/>
  <c r="O772" i="44"/>
  <c r="N772" i="44"/>
  <c r="M772" i="44"/>
  <c r="L772" i="44"/>
  <c r="K772" i="44"/>
  <c r="J772" i="44"/>
  <c r="I772" i="44"/>
  <c r="H772" i="44"/>
  <c r="CC772" i="44" s="1"/>
  <c r="CB771" i="44"/>
  <c r="CA771" i="44"/>
  <c r="BZ771" i="44"/>
  <c r="BY771" i="44"/>
  <c r="BX771" i="44"/>
  <c r="BW771" i="44"/>
  <c r="BV771" i="44"/>
  <c r="BU771" i="44"/>
  <c r="BT771" i="44"/>
  <c r="BS771" i="44"/>
  <c r="BR771" i="44"/>
  <c r="BQ771" i="44"/>
  <c r="BP771" i="44"/>
  <c r="BO771" i="44"/>
  <c r="BN771" i="44"/>
  <c r="BM771" i="44"/>
  <c r="BL771" i="44"/>
  <c r="BK771" i="44"/>
  <c r="BJ771" i="44"/>
  <c r="BI771" i="44"/>
  <c r="BH771" i="44"/>
  <c r="BG771" i="44"/>
  <c r="BF771" i="44"/>
  <c r="BE771" i="44"/>
  <c r="BD771" i="44"/>
  <c r="BC771" i="44"/>
  <c r="BB771" i="44"/>
  <c r="BA771" i="44"/>
  <c r="AZ771" i="44"/>
  <c r="AY771" i="44"/>
  <c r="AX771" i="44"/>
  <c r="AW771" i="44"/>
  <c r="AV771" i="44"/>
  <c r="AU771" i="44"/>
  <c r="AT771" i="44"/>
  <c r="AS771" i="44"/>
  <c r="AR771" i="44"/>
  <c r="AQ771" i="44"/>
  <c r="AP771" i="44"/>
  <c r="AO771" i="44"/>
  <c r="AN771" i="44"/>
  <c r="AM771" i="44"/>
  <c r="AL771" i="44"/>
  <c r="AK771" i="44"/>
  <c r="AJ771" i="44"/>
  <c r="AI771" i="44"/>
  <c r="AH771" i="44"/>
  <c r="AG771" i="44"/>
  <c r="AF771" i="44"/>
  <c r="AE771" i="44"/>
  <c r="AD771" i="44"/>
  <c r="AC771" i="44"/>
  <c r="AB771" i="44"/>
  <c r="AA771" i="44"/>
  <c r="Z771" i="44"/>
  <c r="Y771" i="44"/>
  <c r="X771" i="44"/>
  <c r="W771" i="44"/>
  <c r="V771" i="44"/>
  <c r="U771" i="44"/>
  <c r="T771" i="44"/>
  <c r="S771" i="44"/>
  <c r="R771" i="44"/>
  <c r="Q771" i="44"/>
  <c r="P771" i="44"/>
  <c r="O771" i="44"/>
  <c r="N771" i="44"/>
  <c r="M771" i="44"/>
  <c r="L771" i="44"/>
  <c r="K771" i="44"/>
  <c r="J771" i="44"/>
  <c r="I771" i="44"/>
  <c r="CC771" i="44" s="1"/>
  <c r="H771" i="44"/>
  <c r="CB770" i="44"/>
  <c r="CA770" i="44"/>
  <c r="BZ770" i="44"/>
  <c r="BY770" i="44"/>
  <c r="BX770" i="44"/>
  <c r="BW770" i="44"/>
  <c r="BV770" i="44"/>
  <c r="BU770" i="44"/>
  <c r="BT770" i="44"/>
  <c r="BS770" i="44"/>
  <c r="BR770" i="44"/>
  <c r="BQ770" i="44"/>
  <c r="BP770" i="44"/>
  <c r="BO770" i="44"/>
  <c r="BN770" i="44"/>
  <c r="BM770" i="44"/>
  <c r="BL770" i="44"/>
  <c r="BK770" i="44"/>
  <c r="BJ770" i="44"/>
  <c r="BI770" i="44"/>
  <c r="BH770" i="44"/>
  <c r="BG770" i="44"/>
  <c r="BF770" i="44"/>
  <c r="BE770" i="44"/>
  <c r="BD770" i="44"/>
  <c r="BC770" i="44"/>
  <c r="BB770" i="44"/>
  <c r="BA770" i="44"/>
  <c r="AZ770" i="44"/>
  <c r="AY770" i="44"/>
  <c r="AX770" i="44"/>
  <c r="AW770" i="44"/>
  <c r="AV770" i="44"/>
  <c r="AU770" i="44"/>
  <c r="AT770" i="44"/>
  <c r="AS770" i="44"/>
  <c r="AR770" i="44"/>
  <c r="AQ770" i="44"/>
  <c r="AP770" i="44"/>
  <c r="AO770" i="44"/>
  <c r="AN770" i="44"/>
  <c r="AM770" i="44"/>
  <c r="AL770" i="44"/>
  <c r="AK770" i="44"/>
  <c r="AJ770" i="44"/>
  <c r="AI770" i="44"/>
  <c r="AH770" i="44"/>
  <c r="AG770" i="44"/>
  <c r="AF770" i="44"/>
  <c r="AE770" i="44"/>
  <c r="AD770" i="44"/>
  <c r="AC770" i="44"/>
  <c r="AB770" i="44"/>
  <c r="AA770" i="44"/>
  <c r="Z770" i="44"/>
  <c r="Y770" i="44"/>
  <c r="X770" i="44"/>
  <c r="W770" i="44"/>
  <c r="V770" i="44"/>
  <c r="U770" i="44"/>
  <c r="T770" i="44"/>
  <c r="S770" i="44"/>
  <c r="R770" i="44"/>
  <c r="Q770" i="44"/>
  <c r="P770" i="44"/>
  <c r="O770" i="44"/>
  <c r="N770" i="44"/>
  <c r="M770" i="44"/>
  <c r="L770" i="44"/>
  <c r="K770" i="44"/>
  <c r="J770" i="44"/>
  <c r="I770" i="44"/>
  <c r="CC770" i="44" s="1"/>
  <c r="H770" i="44"/>
  <c r="CB769" i="44"/>
  <c r="CA769" i="44"/>
  <c r="BZ769" i="44"/>
  <c r="BY769" i="44"/>
  <c r="BX769" i="44"/>
  <c r="BW769" i="44"/>
  <c r="BV769" i="44"/>
  <c r="BU769" i="44"/>
  <c r="BT769" i="44"/>
  <c r="BS769" i="44"/>
  <c r="BR769" i="44"/>
  <c r="BQ769" i="44"/>
  <c r="BP769" i="44"/>
  <c r="BO769" i="44"/>
  <c r="BN769" i="44"/>
  <c r="BM769" i="44"/>
  <c r="BL769" i="44"/>
  <c r="BK769" i="44"/>
  <c r="BJ769" i="44"/>
  <c r="BI769" i="44"/>
  <c r="BH769" i="44"/>
  <c r="BG769" i="44"/>
  <c r="BF769" i="44"/>
  <c r="BE769" i="44"/>
  <c r="BD769" i="44"/>
  <c r="BC769" i="44"/>
  <c r="BB769" i="44"/>
  <c r="BA769" i="44"/>
  <c r="AZ769" i="44"/>
  <c r="AY769" i="44"/>
  <c r="AX769" i="44"/>
  <c r="AW769" i="44"/>
  <c r="AV769" i="44"/>
  <c r="AU769" i="44"/>
  <c r="AT769" i="44"/>
  <c r="AS769" i="44"/>
  <c r="AR769" i="44"/>
  <c r="AQ769" i="44"/>
  <c r="AP769" i="44"/>
  <c r="AO769" i="44"/>
  <c r="AN769" i="44"/>
  <c r="AM769" i="44"/>
  <c r="AL769" i="44"/>
  <c r="AK769" i="44"/>
  <c r="AJ769" i="44"/>
  <c r="AI769" i="44"/>
  <c r="AH769" i="44"/>
  <c r="AG769" i="44"/>
  <c r="AF769" i="44"/>
  <c r="AE769" i="44"/>
  <c r="AD769" i="44"/>
  <c r="AC769" i="44"/>
  <c r="AB769" i="44"/>
  <c r="AA769" i="44"/>
  <c r="Z769" i="44"/>
  <c r="Y769" i="44"/>
  <c r="X769" i="44"/>
  <c r="W769" i="44"/>
  <c r="V769" i="44"/>
  <c r="U769" i="44"/>
  <c r="T769" i="44"/>
  <c r="S769" i="44"/>
  <c r="R769" i="44"/>
  <c r="Q769" i="44"/>
  <c r="P769" i="44"/>
  <c r="O769" i="44"/>
  <c r="N769" i="44"/>
  <c r="M769" i="44"/>
  <c r="L769" i="44"/>
  <c r="K769" i="44"/>
  <c r="J769" i="44"/>
  <c r="I769" i="44"/>
  <c r="H769" i="44"/>
  <c r="CC769" i="44" s="1"/>
  <c r="CB768" i="44"/>
  <c r="CA768" i="44"/>
  <c r="BZ768" i="44"/>
  <c r="BY768" i="44"/>
  <c r="BX768" i="44"/>
  <c r="BW768" i="44"/>
  <c r="BV768" i="44"/>
  <c r="BU768" i="44"/>
  <c r="BT768" i="44"/>
  <c r="BS768" i="44"/>
  <c r="BR768" i="44"/>
  <c r="BQ768" i="44"/>
  <c r="BP768" i="44"/>
  <c r="BO768" i="44"/>
  <c r="BN768" i="44"/>
  <c r="BM768" i="44"/>
  <c r="BL768" i="44"/>
  <c r="BK768" i="44"/>
  <c r="BJ768" i="44"/>
  <c r="BI768" i="44"/>
  <c r="BH768" i="44"/>
  <c r="BG768" i="44"/>
  <c r="BF768" i="44"/>
  <c r="BE768" i="44"/>
  <c r="BD768" i="44"/>
  <c r="BC768" i="44"/>
  <c r="BB768" i="44"/>
  <c r="BA768" i="44"/>
  <c r="AZ768" i="44"/>
  <c r="AY768" i="44"/>
  <c r="AX768" i="44"/>
  <c r="AW768" i="44"/>
  <c r="AV768" i="44"/>
  <c r="AU768" i="44"/>
  <c r="AT768" i="44"/>
  <c r="AS768" i="44"/>
  <c r="AR768" i="44"/>
  <c r="AQ768" i="44"/>
  <c r="AP768" i="44"/>
  <c r="AO768" i="44"/>
  <c r="AN768" i="44"/>
  <c r="AM768" i="44"/>
  <c r="AL768" i="44"/>
  <c r="AK768" i="44"/>
  <c r="AJ768" i="44"/>
  <c r="AI768" i="44"/>
  <c r="AH768" i="44"/>
  <c r="AG768" i="44"/>
  <c r="AF768" i="44"/>
  <c r="AE768" i="44"/>
  <c r="AD768" i="44"/>
  <c r="AC768" i="44"/>
  <c r="AB768" i="44"/>
  <c r="AA768" i="44"/>
  <c r="Z768" i="44"/>
  <c r="Y768" i="44"/>
  <c r="X768" i="44"/>
  <c r="W768" i="44"/>
  <c r="V768" i="44"/>
  <c r="U768" i="44"/>
  <c r="T768" i="44"/>
  <c r="S768" i="44"/>
  <c r="R768" i="44"/>
  <c r="Q768" i="44"/>
  <c r="P768" i="44"/>
  <c r="O768" i="44"/>
  <c r="N768" i="44"/>
  <c r="M768" i="44"/>
  <c r="L768" i="44"/>
  <c r="K768" i="44"/>
  <c r="J768" i="44"/>
  <c r="I768" i="44"/>
  <c r="CC768" i="44" s="1"/>
  <c r="H768" i="44"/>
  <c r="CB767" i="44"/>
  <c r="CA767" i="44"/>
  <c r="BZ767" i="44"/>
  <c r="BY767" i="44"/>
  <c r="BX767" i="44"/>
  <c r="BW767" i="44"/>
  <c r="BV767" i="44"/>
  <c r="BU767" i="44"/>
  <c r="BT767" i="44"/>
  <c r="BS767" i="44"/>
  <c r="BR767" i="44"/>
  <c r="BQ767" i="44"/>
  <c r="BP767" i="44"/>
  <c r="BO767" i="44"/>
  <c r="BN767" i="44"/>
  <c r="BM767" i="44"/>
  <c r="BL767" i="44"/>
  <c r="BK767" i="44"/>
  <c r="BJ767" i="44"/>
  <c r="BI767" i="44"/>
  <c r="BH767" i="44"/>
  <c r="BG767" i="44"/>
  <c r="BF767" i="44"/>
  <c r="BE767" i="44"/>
  <c r="BD767" i="44"/>
  <c r="BC767" i="44"/>
  <c r="BB767" i="44"/>
  <c r="BA767" i="44"/>
  <c r="AZ767" i="44"/>
  <c r="AY767" i="44"/>
  <c r="AX767" i="44"/>
  <c r="AW767" i="44"/>
  <c r="AV767" i="44"/>
  <c r="AU767" i="44"/>
  <c r="AT767" i="44"/>
  <c r="AS767" i="44"/>
  <c r="AR767" i="44"/>
  <c r="AQ767" i="44"/>
  <c r="AP767" i="44"/>
  <c r="AO767" i="44"/>
  <c r="AN767" i="44"/>
  <c r="AM767" i="44"/>
  <c r="AL767" i="44"/>
  <c r="AK767" i="44"/>
  <c r="AJ767" i="44"/>
  <c r="AI767" i="44"/>
  <c r="AH767" i="44"/>
  <c r="AG767" i="44"/>
  <c r="AF767" i="44"/>
  <c r="AE767" i="44"/>
  <c r="AD767" i="44"/>
  <c r="AC767" i="44"/>
  <c r="AB767" i="44"/>
  <c r="AA767" i="44"/>
  <c r="Z767" i="44"/>
  <c r="Y767" i="44"/>
  <c r="X767" i="44"/>
  <c r="W767" i="44"/>
  <c r="V767" i="44"/>
  <c r="U767" i="44"/>
  <c r="T767" i="44"/>
  <c r="S767" i="44"/>
  <c r="R767" i="44"/>
  <c r="Q767" i="44"/>
  <c r="P767" i="44"/>
  <c r="O767" i="44"/>
  <c r="N767" i="44"/>
  <c r="M767" i="44"/>
  <c r="L767" i="44"/>
  <c r="K767" i="44"/>
  <c r="J767" i="44"/>
  <c r="I767" i="44"/>
  <c r="CC767" i="44" s="1"/>
  <c r="H767" i="44"/>
  <c r="CB766" i="44"/>
  <c r="CA766" i="44"/>
  <c r="BZ766" i="44"/>
  <c r="BY766" i="44"/>
  <c r="BX766" i="44"/>
  <c r="BW766" i="44"/>
  <c r="BV766" i="44"/>
  <c r="BU766" i="44"/>
  <c r="BT766" i="44"/>
  <c r="BS766" i="44"/>
  <c r="BR766" i="44"/>
  <c r="BQ766" i="44"/>
  <c r="BP766" i="44"/>
  <c r="BO766" i="44"/>
  <c r="BN766" i="44"/>
  <c r="BM766" i="44"/>
  <c r="BL766" i="44"/>
  <c r="BK766" i="44"/>
  <c r="BJ766" i="44"/>
  <c r="BI766" i="44"/>
  <c r="BH766" i="44"/>
  <c r="BG766" i="44"/>
  <c r="BF766" i="44"/>
  <c r="BE766" i="44"/>
  <c r="BD766" i="44"/>
  <c r="BC766" i="44"/>
  <c r="BB766" i="44"/>
  <c r="BA766" i="44"/>
  <c r="AZ766" i="44"/>
  <c r="AY766" i="44"/>
  <c r="AX766" i="44"/>
  <c r="AW766" i="44"/>
  <c r="AV766" i="44"/>
  <c r="AU766" i="44"/>
  <c r="AT766" i="44"/>
  <c r="AS766" i="44"/>
  <c r="AR766" i="44"/>
  <c r="AQ766" i="44"/>
  <c r="AP766" i="44"/>
  <c r="AO766" i="44"/>
  <c r="AN766" i="44"/>
  <c r="AM766" i="44"/>
  <c r="AL766" i="44"/>
  <c r="AK766" i="44"/>
  <c r="AJ766" i="44"/>
  <c r="AI766" i="44"/>
  <c r="AH766" i="44"/>
  <c r="AG766" i="44"/>
  <c r="AF766" i="44"/>
  <c r="AE766" i="44"/>
  <c r="AD766" i="44"/>
  <c r="AC766" i="44"/>
  <c r="AB766" i="44"/>
  <c r="AA766" i="44"/>
  <c r="Z766" i="44"/>
  <c r="Y766" i="44"/>
  <c r="X766" i="44"/>
  <c r="W766" i="44"/>
  <c r="V766" i="44"/>
  <c r="U766" i="44"/>
  <c r="T766" i="44"/>
  <c r="S766" i="44"/>
  <c r="R766" i="44"/>
  <c r="Q766" i="44"/>
  <c r="P766" i="44"/>
  <c r="O766" i="44"/>
  <c r="N766" i="44"/>
  <c r="M766" i="44"/>
  <c r="L766" i="44"/>
  <c r="K766" i="44"/>
  <c r="J766" i="44"/>
  <c r="I766" i="44"/>
  <c r="H766" i="44"/>
  <c r="CC766" i="44" s="1"/>
  <c r="CB765" i="44"/>
  <c r="CA765" i="44"/>
  <c r="BZ765" i="44"/>
  <c r="BY765" i="44"/>
  <c r="BX765" i="44"/>
  <c r="BW765" i="44"/>
  <c r="BV765" i="44"/>
  <c r="BU765" i="44"/>
  <c r="BT765" i="44"/>
  <c r="BS765" i="44"/>
  <c r="BR765" i="44"/>
  <c r="BQ765" i="44"/>
  <c r="BP765" i="44"/>
  <c r="BO765" i="44"/>
  <c r="BN765" i="44"/>
  <c r="BM765" i="44"/>
  <c r="BL765" i="44"/>
  <c r="BK765" i="44"/>
  <c r="BJ765" i="44"/>
  <c r="BI765" i="44"/>
  <c r="BH765" i="44"/>
  <c r="BG765" i="44"/>
  <c r="BF765" i="44"/>
  <c r="BE765" i="44"/>
  <c r="BD765" i="44"/>
  <c r="BC765" i="44"/>
  <c r="BB765" i="44"/>
  <c r="BA765" i="44"/>
  <c r="AZ765" i="44"/>
  <c r="AY765" i="44"/>
  <c r="AX765" i="44"/>
  <c r="AW765" i="44"/>
  <c r="AV765" i="44"/>
  <c r="AU765" i="44"/>
  <c r="AT765" i="44"/>
  <c r="AS765" i="44"/>
  <c r="AR765" i="44"/>
  <c r="AQ765" i="44"/>
  <c r="AP765" i="44"/>
  <c r="AO765" i="44"/>
  <c r="AN765" i="44"/>
  <c r="AM765" i="44"/>
  <c r="AL765" i="44"/>
  <c r="AK765" i="44"/>
  <c r="AJ765" i="44"/>
  <c r="AI765" i="44"/>
  <c r="AH765" i="44"/>
  <c r="AG765" i="44"/>
  <c r="AF765" i="44"/>
  <c r="AE765" i="44"/>
  <c r="AD765" i="44"/>
  <c r="AC765" i="44"/>
  <c r="AB765" i="44"/>
  <c r="AA765" i="44"/>
  <c r="Z765" i="44"/>
  <c r="Y765" i="44"/>
  <c r="X765" i="44"/>
  <c r="W765" i="44"/>
  <c r="V765" i="44"/>
  <c r="U765" i="44"/>
  <c r="T765" i="44"/>
  <c r="S765" i="44"/>
  <c r="R765" i="44"/>
  <c r="Q765" i="44"/>
  <c r="P765" i="44"/>
  <c r="O765" i="44"/>
  <c r="N765" i="44"/>
  <c r="M765" i="44"/>
  <c r="L765" i="44"/>
  <c r="K765" i="44"/>
  <c r="J765" i="44"/>
  <c r="I765" i="44"/>
  <c r="CC765" i="44" s="1"/>
  <c r="H765" i="44"/>
  <c r="CB764" i="44"/>
  <c r="CA764" i="44"/>
  <c r="BZ764" i="44"/>
  <c r="BY764" i="44"/>
  <c r="BX764" i="44"/>
  <c r="BW764" i="44"/>
  <c r="BV764" i="44"/>
  <c r="BU764" i="44"/>
  <c r="BT764" i="44"/>
  <c r="BS764" i="44"/>
  <c r="BR764" i="44"/>
  <c r="BQ764" i="44"/>
  <c r="BP764" i="44"/>
  <c r="BO764" i="44"/>
  <c r="BN764" i="44"/>
  <c r="BM764" i="44"/>
  <c r="BL764" i="44"/>
  <c r="BK764" i="44"/>
  <c r="BJ764" i="44"/>
  <c r="BI764" i="44"/>
  <c r="BH764" i="44"/>
  <c r="BG764" i="44"/>
  <c r="BF764" i="44"/>
  <c r="BE764" i="44"/>
  <c r="BD764" i="44"/>
  <c r="BC764" i="44"/>
  <c r="BB764" i="44"/>
  <c r="BA764" i="44"/>
  <c r="AZ764" i="44"/>
  <c r="AY764" i="44"/>
  <c r="AX764" i="44"/>
  <c r="AW764" i="44"/>
  <c r="AV764" i="44"/>
  <c r="AU764" i="44"/>
  <c r="AT764" i="44"/>
  <c r="AS764" i="44"/>
  <c r="AR764" i="44"/>
  <c r="AQ764" i="44"/>
  <c r="AP764" i="44"/>
  <c r="AO764" i="44"/>
  <c r="AN764" i="44"/>
  <c r="AM764" i="44"/>
  <c r="AL764" i="44"/>
  <c r="AK764" i="44"/>
  <c r="AJ764" i="44"/>
  <c r="AI764" i="44"/>
  <c r="AH764" i="44"/>
  <c r="AG764" i="44"/>
  <c r="AF764" i="44"/>
  <c r="AE764" i="44"/>
  <c r="AD764" i="44"/>
  <c r="AC764" i="44"/>
  <c r="AB764" i="44"/>
  <c r="AA764" i="44"/>
  <c r="Z764" i="44"/>
  <c r="Y764" i="44"/>
  <c r="X764" i="44"/>
  <c r="W764" i="44"/>
  <c r="V764" i="44"/>
  <c r="U764" i="44"/>
  <c r="T764" i="44"/>
  <c r="S764" i="44"/>
  <c r="R764" i="44"/>
  <c r="Q764" i="44"/>
  <c r="P764" i="44"/>
  <c r="O764" i="44"/>
  <c r="N764" i="44"/>
  <c r="M764" i="44"/>
  <c r="L764" i="44"/>
  <c r="K764" i="44"/>
  <c r="J764" i="44"/>
  <c r="I764" i="44"/>
  <c r="CC764" i="44" s="1"/>
  <c r="H764" i="44"/>
  <c r="CB763" i="44"/>
  <c r="CA763" i="44"/>
  <c r="BZ763" i="44"/>
  <c r="BY763" i="44"/>
  <c r="BX763" i="44"/>
  <c r="BW763" i="44"/>
  <c r="BV763" i="44"/>
  <c r="BU763" i="44"/>
  <c r="BT763" i="44"/>
  <c r="BS763" i="44"/>
  <c r="BR763" i="44"/>
  <c r="BQ763" i="44"/>
  <c r="BP763" i="44"/>
  <c r="BO763" i="44"/>
  <c r="BN763" i="44"/>
  <c r="BM763" i="44"/>
  <c r="BL763" i="44"/>
  <c r="BK763" i="44"/>
  <c r="BJ763" i="44"/>
  <c r="BI763" i="44"/>
  <c r="BH763" i="44"/>
  <c r="BG763" i="44"/>
  <c r="BF763" i="44"/>
  <c r="BE763" i="44"/>
  <c r="BD763" i="44"/>
  <c r="BC763" i="44"/>
  <c r="BB763" i="44"/>
  <c r="BA763" i="44"/>
  <c r="AZ763" i="44"/>
  <c r="AY763" i="44"/>
  <c r="AX763" i="44"/>
  <c r="AW763" i="44"/>
  <c r="AV763" i="44"/>
  <c r="AU763" i="44"/>
  <c r="AT763" i="44"/>
  <c r="AS763" i="44"/>
  <c r="AR763" i="44"/>
  <c r="AQ763" i="44"/>
  <c r="AP763" i="44"/>
  <c r="AO763" i="44"/>
  <c r="AN763" i="44"/>
  <c r="AM763" i="44"/>
  <c r="AL763" i="44"/>
  <c r="AK763" i="44"/>
  <c r="AJ763" i="44"/>
  <c r="AI763" i="44"/>
  <c r="AH763" i="44"/>
  <c r="AG763" i="44"/>
  <c r="AF763" i="44"/>
  <c r="AE763" i="44"/>
  <c r="AD763" i="44"/>
  <c r="AC763" i="44"/>
  <c r="AB763" i="44"/>
  <c r="AA763" i="44"/>
  <c r="Z763" i="44"/>
  <c r="Y763" i="44"/>
  <c r="X763" i="44"/>
  <c r="W763" i="44"/>
  <c r="V763" i="44"/>
  <c r="U763" i="44"/>
  <c r="T763" i="44"/>
  <c r="S763" i="44"/>
  <c r="R763" i="44"/>
  <c r="Q763" i="44"/>
  <c r="P763" i="44"/>
  <c r="O763" i="44"/>
  <c r="N763" i="44"/>
  <c r="M763" i="44"/>
  <c r="L763" i="44"/>
  <c r="K763" i="44"/>
  <c r="J763" i="44"/>
  <c r="I763" i="44"/>
  <c r="H763" i="44"/>
  <c r="CC763" i="44" s="1"/>
  <c r="CB762" i="44"/>
  <c r="CA762" i="44"/>
  <c r="BZ762" i="44"/>
  <c r="BY762" i="44"/>
  <c r="BX762" i="44"/>
  <c r="BW762" i="44"/>
  <c r="BV762" i="44"/>
  <c r="BU762" i="44"/>
  <c r="BT762" i="44"/>
  <c r="BS762" i="44"/>
  <c r="BR762" i="44"/>
  <c r="BQ762" i="44"/>
  <c r="BP762" i="44"/>
  <c r="BO762" i="44"/>
  <c r="BN762" i="44"/>
  <c r="BM762" i="44"/>
  <c r="BL762" i="44"/>
  <c r="BK762" i="44"/>
  <c r="BJ762" i="44"/>
  <c r="BI762" i="44"/>
  <c r="BH762" i="44"/>
  <c r="BG762" i="44"/>
  <c r="BF762" i="44"/>
  <c r="BE762" i="44"/>
  <c r="BD762" i="44"/>
  <c r="BC762" i="44"/>
  <c r="BB762" i="44"/>
  <c r="BA762" i="44"/>
  <c r="AZ762" i="44"/>
  <c r="AY762" i="44"/>
  <c r="AX762" i="44"/>
  <c r="AW762" i="44"/>
  <c r="AV762" i="44"/>
  <c r="AU762" i="44"/>
  <c r="AT762" i="44"/>
  <c r="AS762" i="44"/>
  <c r="AR762" i="44"/>
  <c r="AQ762" i="44"/>
  <c r="AP762" i="44"/>
  <c r="AO762" i="44"/>
  <c r="AN762" i="44"/>
  <c r="AM762" i="44"/>
  <c r="AL762" i="44"/>
  <c r="AK762" i="44"/>
  <c r="AJ762" i="44"/>
  <c r="AI762" i="44"/>
  <c r="AH762" i="44"/>
  <c r="AG762" i="44"/>
  <c r="AF762" i="44"/>
  <c r="AE762" i="44"/>
  <c r="AD762" i="44"/>
  <c r="AC762" i="44"/>
  <c r="AB762" i="44"/>
  <c r="AA762" i="44"/>
  <c r="Z762" i="44"/>
  <c r="Y762" i="44"/>
  <c r="X762" i="44"/>
  <c r="W762" i="44"/>
  <c r="V762" i="44"/>
  <c r="U762" i="44"/>
  <c r="T762" i="44"/>
  <c r="S762" i="44"/>
  <c r="R762" i="44"/>
  <c r="Q762" i="44"/>
  <c r="P762" i="44"/>
  <c r="O762" i="44"/>
  <c r="N762" i="44"/>
  <c r="M762" i="44"/>
  <c r="L762" i="44"/>
  <c r="K762" i="44"/>
  <c r="J762" i="44"/>
  <c r="I762" i="44"/>
  <c r="CC762" i="44" s="1"/>
  <c r="H762" i="44"/>
  <c r="CB761" i="44"/>
  <c r="CA761" i="44"/>
  <c r="BZ761" i="44"/>
  <c r="BY761" i="44"/>
  <c r="BX761" i="44"/>
  <c r="BW761" i="44"/>
  <c r="BV761" i="44"/>
  <c r="BU761" i="44"/>
  <c r="BT761" i="44"/>
  <c r="BS761" i="44"/>
  <c r="BR761" i="44"/>
  <c r="BQ761" i="44"/>
  <c r="BP761" i="44"/>
  <c r="BO761" i="44"/>
  <c r="BN761" i="44"/>
  <c r="BM761" i="44"/>
  <c r="BL761" i="44"/>
  <c r="BK761" i="44"/>
  <c r="BJ761" i="44"/>
  <c r="BI761" i="44"/>
  <c r="BH761" i="44"/>
  <c r="BG761" i="44"/>
  <c r="BF761" i="44"/>
  <c r="BE761" i="44"/>
  <c r="BD761" i="44"/>
  <c r="BC761" i="44"/>
  <c r="BB761" i="44"/>
  <c r="BA761" i="44"/>
  <c r="AZ761" i="44"/>
  <c r="AY761" i="44"/>
  <c r="AX761" i="44"/>
  <c r="AW761" i="44"/>
  <c r="AV761" i="44"/>
  <c r="AU761" i="44"/>
  <c r="AT761" i="44"/>
  <c r="AS761" i="44"/>
  <c r="AR761" i="44"/>
  <c r="AQ761" i="44"/>
  <c r="AP761" i="44"/>
  <c r="AO761" i="44"/>
  <c r="AN761" i="44"/>
  <c r="AM761" i="44"/>
  <c r="AL761" i="44"/>
  <c r="AK761" i="44"/>
  <c r="AJ761" i="44"/>
  <c r="AI761" i="44"/>
  <c r="AH761" i="44"/>
  <c r="AG761" i="44"/>
  <c r="AF761" i="44"/>
  <c r="AE761" i="44"/>
  <c r="AD761" i="44"/>
  <c r="AC761" i="44"/>
  <c r="AB761" i="44"/>
  <c r="AA761" i="44"/>
  <c r="Z761" i="44"/>
  <c r="Y761" i="44"/>
  <c r="X761" i="44"/>
  <c r="W761" i="44"/>
  <c r="V761" i="44"/>
  <c r="U761" i="44"/>
  <c r="T761" i="44"/>
  <c r="S761" i="44"/>
  <c r="R761" i="44"/>
  <c r="Q761" i="44"/>
  <c r="P761" i="44"/>
  <c r="O761" i="44"/>
  <c r="N761" i="44"/>
  <c r="M761" i="44"/>
  <c r="L761" i="44"/>
  <c r="K761" i="44"/>
  <c r="J761" i="44"/>
  <c r="I761" i="44"/>
  <c r="CC761" i="44" s="1"/>
  <c r="H761" i="44"/>
  <c r="CB760" i="44"/>
  <c r="CA760" i="44"/>
  <c r="BZ760" i="44"/>
  <c r="BY760" i="44"/>
  <c r="BX760" i="44"/>
  <c r="BW760" i="44"/>
  <c r="BV760" i="44"/>
  <c r="BU760" i="44"/>
  <c r="BT760" i="44"/>
  <c r="BS760" i="44"/>
  <c r="BR760" i="44"/>
  <c r="BQ760" i="44"/>
  <c r="BP760" i="44"/>
  <c r="BO760" i="44"/>
  <c r="BN760" i="44"/>
  <c r="BM760" i="44"/>
  <c r="BL760" i="44"/>
  <c r="BK760" i="44"/>
  <c r="BJ760" i="44"/>
  <c r="BI760" i="44"/>
  <c r="BH760" i="44"/>
  <c r="BG760" i="44"/>
  <c r="BF760" i="44"/>
  <c r="BE760" i="44"/>
  <c r="BD760" i="44"/>
  <c r="BC760" i="44"/>
  <c r="BB760" i="44"/>
  <c r="BA760" i="44"/>
  <c r="AZ760" i="44"/>
  <c r="AY760" i="44"/>
  <c r="AX760" i="44"/>
  <c r="AW760" i="44"/>
  <c r="AV760" i="44"/>
  <c r="AU760" i="44"/>
  <c r="AT760" i="44"/>
  <c r="AS760" i="44"/>
  <c r="AR760" i="44"/>
  <c r="AQ760" i="44"/>
  <c r="AP760" i="44"/>
  <c r="AO760" i="44"/>
  <c r="AN760" i="44"/>
  <c r="AM760" i="44"/>
  <c r="AL760" i="44"/>
  <c r="AK760" i="44"/>
  <c r="AJ760" i="44"/>
  <c r="AI760" i="44"/>
  <c r="AH760" i="44"/>
  <c r="AG760" i="44"/>
  <c r="AF760" i="44"/>
  <c r="AE760" i="44"/>
  <c r="AD760" i="44"/>
  <c r="AC760" i="44"/>
  <c r="AB760" i="44"/>
  <c r="AA760" i="44"/>
  <c r="Z760" i="44"/>
  <c r="Y760" i="44"/>
  <c r="X760" i="44"/>
  <c r="W760" i="44"/>
  <c r="V760" i="44"/>
  <c r="U760" i="44"/>
  <c r="T760" i="44"/>
  <c r="S760" i="44"/>
  <c r="R760" i="44"/>
  <c r="Q760" i="44"/>
  <c r="P760" i="44"/>
  <c r="O760" i="44"/>
  <c r="N760" i="44"/>
  <c r="M760" i="44"/>
  <c r="L760" i="44"/>
  <c r="K760" i="44"/>
  <c r="J760" i="44"/>
  <c r="I760" i="44"/>
  <c r="H760" i="44"/>
  <c r="CC760" i="44" s="1"/>
  <c r="CB759" i="44"/>
  <c r="CA759" i="44"/>
  <c r="BZ759" i="44"/>
  <c r="BY759" i="44"/>
  <c r="BX759" i="44"/>
  <c r="BW759" i="44"/>
  <c r="BV759" i="44"/>
  <c r="BU759" i="44"/>
  <c r="BT759" i="44"/>
  <c r="BS759" i="44"/>
  <c r="BR759" i="44"/>
  <c r="BQ759" i="44"/>
  <c r="BP759" i="44"/>
  <c r="BO759" i="44"/>
  <c r="BN759" i="44"/>
  <c r="BM759" i="44"/>
  <c r="BL759" i="44"/>
  <c r="BK759" i="44"/>
  <c r="BJ759" i="44"/>
  <c r="BI759" i="44"/>
  <c r="BH759" i="44"/>
  <c r="BG759" i="44"/>
  <c r="BF759" i="44"/>
  <c r="BE759" i="44"/>
  <c r="BD759" i="44"/>
  <c r="BC759" i="44"/>
  <c r="BB759" i="44"/>
  <c r="BA759" i="44"/>
  <c r="AZ759" i="44"/>
  <c r="AY759" i="44"/>
  <c r="AX759" i="44"/>
  <c r="AW759" i="44"/>
  <c r="AV759" i="44"/>
  <c r="AU759" i="44"/>
  <c r="AT759" i="44"/>
  <c r="AS759" i="44"/>
  <c r="AR759" i="44"/>
  <c r="AQ759" i="44"/>
  <c r="AP759" i="44"/>
  <c r="AO759" i="44"/>
  <c r="AN759" i="44"/>
  <c r="AM759" i="44"/>
  <c r="AL759" i="44"/>
  <c r="AK759" i="44"/>
  <c r="AJ759" i="44"/>
  <c r="AI759" i="44"/>
  <c r="AH759" i="44"/>
  <c r="AG759" i="44"/>
  <c r="AF759" i="44"/>
  <c r="AE759" i="44"/>
  <c r="AD759" i="44"/>
  <c r="AC759" i="44"/>
  <c r="AB759" i="44"/>
  <c r="AA759" i="44"/>
  <c r="Z759" i="44"/>
  <c r="Y759" i="44"/>
  <c r="X759" i="44"/>
  <c r="W759" i="44"/>
  <c r="V759" i="44"/>
  <c r="U759" i="44"/>
  <c r="T759" i="44"/>
  <c r="S759" i="44"/>
  <c r="R759" i="44"/>
  <c r="Q759" i="44"/>
  <c r="P759" i="44"/>
  <c r="O759" i="44"/>
  <c r="N759" i="44"/>
  <c r="M759" i="44"/>
  <c r="L759" i="44"/>
  <c r="K759" i="44"/>
  <c r="J759" i="44"/>
  <c r="I759" i="44"/>
  <c r="CC759" i="44" s="1"/>
  <c r="H759" i="44"/>
  <c r="CB758" i="44"/>
  <c r="CA758" i="44"/>
  <c r="BZ758" i="44"/>
  <c r="BY758" i="44"/>
  <c r="BX758" i="44"/>
  <c r="BW758" i="44"/>
  <c r="BV758" i="44"/>
  <c r="BU758" i="44"/>
  <c r="BT758" i="44"/>
  <c r="BS758" i="44"/>
  <c r="BR758" i="44"/>
  <c r="BQ758" i="44"/>
  <c r="BP758" i="44"/>
  <c r="BO758" i="44"/>
  <c r="BN758" i="44"/>
  <c r="BM758" i="44"/>
  <c r="BL758" i="44"/>
  <c r="BK758" i="44"/>
  <c r="BJ758" i="44"/>
  <c r="BI758" i="44"/>
  <c r="BH758" i="44"/>
  <c r="BG758" i="44"/>
  <c r="BF758" i="44"/>
  <c r="BE758" i="44"/>
  <c r="BD758" i="44"/>
  <c r="BC758" i="44"/>
  <c r="BB758" i="44"/>
  <c r="BA758" i="44"/>
  <c r="AZ758" i="44"/>
  <c r="AY758" i="44"/>
  <c r="AX758" i="44"/>
  <c r="AW758" i="44"/>
  <c r="AV758" i="44"/>
  <c r="AU758" i="44"/>
  <c r="AT758" i="44"/>
  <c r="AS758" i="44"/>
  <c r="AR758" i="44"/>
  <c r="AQ758" i="44"/>
  <c r="AP758" i="44"/>
  <c r="AO758" i="44"/>
  <c r="AN758" i="44"/>
  <c r="AM758" i="44"/>
  <c r="AL758" i="44"/>
  <c r="AK758" i="44"/>
  <c r="AJ758" i="44"/>
  <c r="AI758" i="44"/>
  <c r="AH758" i="44"/>
  <c r="AG758" i="44"/>
  <c r="AF758" i="44"/>
  <c r="AE758" i="44"/>
  <c r="AD758" i="44"/>
  <c r="AC758" i="44"/>
  <c r="AB758" i="44"/>
  <c r="AA758" i="44"/>
  <c r="Z758" i="44"/>
  <c r="Y758" i="44"/>
  <c r="X758" i="44"/>
  <c r="W758" i="44"/>
  <c r="V758" i="44"/>
  <c r="U758" i="44"/>
  <c r="T758" i="44"/>
  <c r="S758" i="44"/>
  <c r="R758" i="44"/>
  <c r="Q758" i="44"/>
  <c r="P758" i="44"/>
  <c r="O758" i="44"/>
  <c r="N758" i="44"/>
  <c r="M758" i="44"/>
  <c r="L758" i="44"/>
  <c r="K758" i="44"/>
  <c r="J758" i="44"/>
  <c r="I758" i="44"/>
  <c r="CC758" i="44" s="1"/>
  <c r="H758" i="44"/>
  <c r="CB757" i="44"/>
  <c r="CA757" i="44"/>
  <c r="BZ757" i="44"/>
  <c r="BY757" i="44"/>
  <c r="BX757" i="44"/>
  <c r="BW757" i="44"/>
  <c r="BV757" i="44"/>
  <c r="BU757" i="44"/>
  <c r="BT757" i="44"/>
  <c r="BS757" i="44"/>
  <c r="BR757" i="44"/>
  <c r="BQ757" i="44"/>
  <c r="BP757" i="44"/>
  <c r="BO757" i="44"/>
  <c r="BN757" i="44"/>
  <c r="BM757" i="44"/>
  <c r="BL757" i="44"/>
  <c r="BK757" i="44"/>
  <c r="BJ757" i="44"/>
  <c r="BI757" i="44"/>
  <c r="BH757" i="44"/>
  <c r="BG757" i="44"/>
  <c r="BF757" i="44"/>
  <c r="BE757" i="44"/>
  <c r="BD757" i="44"/>
  <c r="BC757" i="44"/>
  <c r="BB757" i="44"/>
  <c r="BA757" i="44"/>
  <c r="AZ757" i="44"/>
  <c r="AY757" i="44"/>
  <c r="AX757" i="44"/>
  <c r="AW757" i="44"/>
  <c r="AV757" i="44"/>
  <c r="AU757" i="44"/>
  <c r="AT757" i="44"/>
  <c r="AS757" i="44"/>
  <c r="AR757" i="44"/>
  <c r="AQ757" i="44"/>
  <c r="AP757" i="44"/>
  <c r="AO757" i="44"/>
  <c r="AN757" i="44"/>
  <c r="AM757" i="44"/>
  <c r="AL757" i="44"/>
  <c r="AK757" i="44"/>
  <c r="AJ757" i="44"/>
  <c r="AI757" i="44"/>
  <c r="AH757" i="44"/>
  <c r="AG757" i="44"/>
  <c r="AF757" i="44"/>
  <c r="AE757" i="44"/>
  <c r="AD757" i="44"/>
  <c r="AC757" i="44"/>
  <c r="AB757" i="44"/>
  <c r="AA757" i="44"/>
  <c r="Z757" i="44"/>
  <c r="Y757" i="44"/>
  <c r="X757" i="44"/>
  <c r="W757" i="44"/>
  <c r="V757" i="44"/>
  <c r="U757" i="44"/>
  <c r="T757" i="44"/>
  <c r="S757" i="44"/>
  <c r="R757" i="44"/>
  <c r="Q757" i="44"/>
  <c r="P757" i="44"/>
  <c r="O757" i="44"/>
  <c r="N757" i="44"/>
  <c r="M757" i="44"/>
  <c r="L757" i="44"/>
  <c r="K757" i="44"/>
  <c r="J757" i="44"/>
  <c r="I757" i="44"/>
  <c r="H757" i="44"/>
  <c r="CC757" i="44" s="1"/>
  <c r="CB756" i="44"/>
  <c r="CA756" i="44"/>
  <c r="BZ756" i="44"/>
  <c r="BY756" i="44"/>
  <c r="BX756" i="44"/>
  <c r="BW756" i="44"/>
  <c r="BV756" i="44"/>
  <c r="BU756" i="44"/>
  <c r="BT756" i="44"/>
  <c r="BS756" i="44"/>
  <c r="BR756" i="44"/>
  <c r="BQ756" i="44"/>
  <c r="BP756" i="44"/>
  <c r="BO756" i="44"/>
  <c r="BN756" i="44"/>
  <c r="BM756" i="44"/>
  <c r="BL756" i="44"/>
  <c r="BK756" i="44"/>
  <c r="BJ756" i="44"/>
  <c r="BI756" i="44"/>
  <c r="BH756" i="44"/>
  <c r="BG756" i="44"/>
  <c r="BF756" i="44"/>
  <c r="BE756" i="44"/>
  <c r="BD756" i="44"/>
  <c r="BC756" i="44"/>
  <c r="BB756" i="44"/>
  <c r="BA756" i="44"/>
  <c r="AZ756" i="44"/>
  <c r="AY756" i="44"/>
  <c r="AX756" i="44"/>
  <c r="AW756" i="44"/>
  <c r="AV756" i="44"/>
  <c r="AU756" i="44"/>
  <c r="AT756" i="44"/>
  <c r="AS756" i="44"/>
  <c r="AR756" i="44"/>
  <c r="AQ756" i="44"/>
  <c r="AP756" i="44"/>
  <c r="AO756" i="44"/>
  <c r="AN756" i="44"/>
  <c r="AM756" i="44"/>
  <c r="AL756" i="44"/>
  <c r="AK756" i="44"/>
  <c r="AJ756" i="44"/>
  <c r="AI756" i="44"/>
  <c r="AH756" i="44"/>
  <c r="AG756" i="44"/>
  <c r="AF756" i="44"/>
  <c r="AE756" i="44"/>
  <c r="AD756" i="44"/>
  <c r="AC756" i="44"/>
  <c r="AB756" i="44"/>
  <c r="AA756" i="44"/>
  <c r="Z756" i="44"/>
  <c r="Y756" i="44"/>
  <c r="X756" i="44"/>
  <c r="W756" i="44"/>
  <c r="V756" i="44"/>
  <c r="U756" i="44"/>
  <c r="T756" i="44"/>
  <c r="S756" i="44"/>
  <c r="R756" i="44"/>
  <c r="Q756" i="44"/>
  <c r="P756" i="44"/>
  <c r="O756" i="44"/>
  <c r="N756" i="44"/>
  <c r="M756" i="44"/>
  <c r="L756" i="44"/>
  <c r="K756" i="44"/>
  <c r="J756" i="44"/>
  <c r="I756" i="44"/>
  <c r="CC756" i="44" s="1"/>
  <c r="H756" i="44"/>
  <c r="CB755" i="44"/>
  <c r="CA755" i="44"/>
  <c r="BZ755" i="44"/>
  <c r="BY755" i="44"/>
  <c r="BX755" i="44"/>
  <c r="BW755" i="44"/>
  <c r="BV755" i="44"/>
  <c r="BU755" i="44"/>
  <c r="BT755" i="44"/>
  <c r="BS755" i="44"/>
  <c r="BR755" i="44"/>
  <c r="BQ755" i="44"/>
  <c r="BP755" i="44"/>
  <c r="BO755" i="44"/>
  <c r="BN755" i="44"/>
  <c r="BM755" i="44"/>
  <c r="BL755" i="44"/>
  <c r="BK755" i="44"/>
  <c r="BJ755" i="44"/>
  <c r="BI755" i="44"/>
  <c r="BH755" i="44"/>
  <c r="BG755" i="44"/>
  <c r="BF755" i="44"/>
  <c r="BE755" i="44"/>
  <c r="BD755" i="44"/>
  <c r="BC755" i="44"/>
  <c r="BB755" i="44"/>
  <c r="BA755" i="44"/>
  <c r="AZ755" i="44"/>
  <c r="AY755" i="44"/>
  <c r="AX755" i="44"/>
  <c r="AW755" i="44"/>
  <c r="AV755" i="44"/>
  <c r="AU755" i="44"/>
  <c r="AT755" i="44"/>
  <c r="AS755" i="44"/>
  <c r="AR755" i="44"/>
  <c r="AQ755" i="44"/>
  <c r="AP755" i="44"/>
  <c r="AO755" i="44"/>
  <c r="AN755" i="44"/>
  <c r="AM755" i="44"/>
  <c r="AL755" i="44"/>
  <c r="AK755" i="44"/>
  <c r="AJ755" i="44"/>
  <c r="AI755" i="44"/>
  <c r="AH755" i="44"/>
  <c r="AG755" i="44"/>
  <c r="AF755" i="44"/>
  <c r="AE755" i="44"/>
  <c r="AD755" i="44"/>
  <c r="AC755" i="44"/>
  <c r="AB755" i="44"/>
  <c r="AA755" i="44"/>
  <c r="Z755" i="44"/>
  <c r="Y755" i="44"/>
  <c r="X755" i="44"/>
  <c r="W755" i="44"/>
  <c r="V755" i="44"/>
  <c r="U755" i="44"/>
  <c r="T755" i="44"/>
  <c r="S755" i="44"/>
  <c r="R755" i="44"/>
  <c r="Q755" i="44"/>
  <c r="P755" i="44"/>
  <c r="O755" i="44"/>
  <c r="N755" i="44"/>
  <c r="M755" i="44"/>
  <c r="L755" i="44"/>
  <c r="K755" i="44"/>
  <c r="J755" i="44"/>
  <c r="I755" i="44"/>
  <c r="CC755" i="44" s="1"/>
  <c r="H755" i="44"/>
  <c r="CB754" i="44"/>
  <c r="CA754" i="44"/>
  <c r="BZ754" i="44"/>
  <c r="BY754" i="44"/>
  <c r="BX754" i="44"/>
  <c r="BW754" i="44"/>
  <c r="BV754" i="44"/>
  <c r="BU754" i="44"/>
  <c r="BT754" i="44"/>
  <c r="BS754" i="44"/>
  <c r="BR754" i="44"/>
  <c r="BQ754" i="44"/>
  <c r="BP754" i="44"/>
  <c r="BO754" i="44"/>
  <c r="BN754" i="44"/>
  <c r="BM754" i="44"/>
  <c r="BL754" i="44"/>
  <c r="BK754" i="44"/>
  <c r="BJ754" i="44"/>
  <c r="BI754" i="44"/>
  <c r="BH754" i="44"/>
  <c r="BG754" i="44"/>
  <c r="BF754" i="44"/>
  <c r="BE754" i="44"/>
  <c r="BD754" i="44"/>
  <c r="BC754" i="44"/>
  <c r="BB754" i="44"/>
  <c r="BA754" i="44"/>
  <c r="AZ754" i="44"/>
  <c r="AY754" i="44"/>
  <c r="AX754" i="44"/>
  <c r="AW754" i="44"/>
  <c r="AV754" i="44"/>
  <c r="AU754" i="44"/>
  <c r="AT754" i="44"/>
  <c r="AS754" i="44"/>
  <c r="AR754" i="44"/>
  <c r="AQ754" i="44"/>
  <c r="AP754" i="44"/>
  <c r="AO754" i="44"/>
  <c r="AN754" i="44"/>
  <c r="AM754" i="44"/>
  <c r="AL754" i="44"/>
  <c r="AK754" i="44"/>
  <c r="AJ754" i="44"/>
  <c r="AI754" i="44"/>
  <c r="AH754" i="44"/>
  <c r="AG754" i="44"/>
  <c r="AF754" i="44"/>
  <c r="AE754" i="44"/>
  <c r="AD754" i="44"/>
  <c r="AC754" i="44"/>
  <c r="AB754" i="44"/>
  <c r="AA754" i="44"/>
  <c r="Z754" i="44"/>
  <c r="Y754" i="44"/>
  <c r="X754" i="44"/>
  <c r="W754" i="44"/>
  <c r="V754" i="44"/>
  <c r="U754" i="44"/>
  <c r="T754" i="44"/>
  <c r="S754" i="44"/>
  <c r="R754" i="44"/>
  <c r="Q754" i="44"/>
  <c r="P754" i="44"/>
  <c r="O754" i="44"/>
  <c r="N754" i="44"/>
  <c r="M754" i="44"/>
  <c r="L754" i="44"/>
  <c r="K754" i="44"/>
  <c r="J754" i="44"/>
  <c r="I754" i="44"/>
  <c r="H754" i="44"/>
  <c r="CC754" i="44" s="1"/>
  <c r="CB753" i="44"/>
  <c r="CA753" i="44"/>
  <c r="BZ753" i="44"/>
  <c r="BY753" i="44"/>
  <c r="BX753" i="44"/>
  <c r="BW753" i="44"/>
  <c r="BV753" i="44"/>
  <c r="BU753" i="44"/>
  <c r="BT753" i="44"/>
  <c r="BS753" i="44"/>
  <c r="BR753" i="44"/>
  <c r="BQ753" i="44"/>
  <c r="BP753" i="44"/>
  <c r="BO753" i="44"/>
  <c r="BN753" i="44"/>
  <c r="BM753" i="44"/>
  <c r="BL753" i="44"/>
  <c r="BK753" i="44"/>
  <c r="BJ753" i="44"/>
  <c r="BI753" i="44"/>
  <c r="BH753" i="44"/>
  <c r="BG753" i="44"/>
  <c r="BF753" i="44"/>
  <c r="BE753" i="44"/>
  <c r="BD753" i="44"/>
  <c r="BC753" i="44"/>
  <c r="BB753" i="44"/>
  <c r="BA753" i="44"/>
  <c r="AZ753" i="44"/>
  <c r="AY753" i="44"/>
  <c r="AX753" i="44"/>
  <c r="AW753" i="44"/>
  <c r="AV753" i="44"/>
  <c r="AU753" i="44"/>
  <c r="AT753" i="44"/>
  <c r="AS753" i="44"/>
  <c r="AR753" i="44"/>
  <c r="AQ753" i="44"/>
  <c r="AP753" i="44"/>
  <c r="AO753" i="44"/>
  <c r="AN753" i="44"/>
  <c r="AM753" i="44"/>
  <c r="AL753" i="44"/>
  <c r="AK753" i="44"/>
  <c r="AJ753" i="44"/>
  <c r="AI753" i="44"/>
  <c r="AH753" i="44"/>
  <c r="AG753" i="44"/>
  <c r="AF753" i="44"/>
  <c r="AE753" i="44"/>
  <c r="AD753" i="44"/>
  <c r="AC753" i="44"/>
  <c r="AB753" i="44"/>
  <c r="AA753" i="44"/>
  <c r="Z753" i="44"/>
  <c r="Y753" i="44"/>
  <c r="X753" i="44"/>
  <c r="W753" i="44"/>
  <c r="V753" i="44"/>
  <c r="U753" i="44"/>
  <c r="T753" i="44"/>
  <c r="S753" i="44"/>
  <c r="R753" i="44"/>
  <c r="Q753" i="44"/>
  <c r="P753" i="44"/>
  <c r="O753" i="44"/>
  <c r="N753" i="44"/>
  <c r="M753" i="44"/>
  <c r="L753" i="44"/>
  <c r="K753" i="44"/>
  <c r="J753" i="44"/>
  <c r="I753" i="44"/>
  <c r="CC753" i="44" s="1"/>
  <c r="H753" i="44"/>
  <c r="CB752" i="44"/>
  <c r="CA752" i="44"/>
  <c r="BZ752" i="44"/>
  <c r="BY752" i="44"/>
  <c r="BX752" i="44"/>
  <c r="BW752" i="44"/>
  <c r="BV752" i="44"/>
  <c r="BU752" i="44"/>
  <c r="BT752" i="44"/>
  <c r="BS752" i="44"/>
  <c r="BR752" i="44"/>
  <c r="BQ752" i="44"/>
  <c r="BP752" i="44"/>
  <c r="BO752" i="44"/>
  <c r="BN752" i="44"/>
  <c r="BM752" i="44"/>
  <c r="BL752" i="44"/>
  <c r="BK752" i="44"/>
  <c r="BJ752" i="44"/>
  <c r="BI752" i="44"/>
  <c r="BH752" i="44"/>
  <c r="BG752" i="44"/>
  <c r="BF752" i="44"/>
  <c r="BE752" i="44"/>
  <c r="BD752" i="44"/>
  <c r="BC752" i="44"/>
  <c r="BB752" i="44"/>
  <c r="BA752" i="44"/>
  <c r="AZ752" i="44"/>
  <c r="AY752" i="44"/>
  <c r="AX752" i="44"/>
  <c r="AW752" i="44"/>
  <c r="AV752" i="44"/>
  <c r="AU752" i="44"/>
  <c r="AT752" i="44"/>
  <c r="AS752" i="44"/>
  <c r="AR752" i="44"/>
  <c r="AQ752" i="44"/>
  <c r="AP752" i="44"/>
  <c r="AO752" i="44"/>
  <c r="AN752" i="44"/>
  <c r="AM752" i="44"/>
  <c r="AL752" i="44"/>
  <c r="AK752" i="44"/>
  <c r="AJ752" i="44"/>
  <c r="AI752" i="44"/>
  <c r="AH752" i="44"/>
  <c r="AG752" i="44"/>
  <c r="AF752" i="44"/>
  <c r="AE752" i="44"/>
  <c r="AD752" i="44"/>
  <c r="AC752" i="44"/>
  <c r="AB752" i="44"/>
  <c r="AA752" i="44"/>
  <c r="Z752" i="44"/>
  <c r="Y752" i="44"/>
  <c r="X752" i="44"/>
  <c r="W752" i="44"/>
  <c r="V752" i="44"/>
  <c r="U752" i="44"/>
  <c r="T752" i="44"/>
  <c r="S752" i="44"/>
  <c r="R752" i="44"/>
  <c r="Q752" i="44"/>
  <c r="P752" i="44"/>
  <c r="O752" i="44"/>
  <c r="N752" i="44"/>
  <c r="M752" i="44"/>
  <c r="L752" i="44"/>
  <c r="K752" i="44"/>
  <c r="J752" i="44"/>
  <c r="I752" i="44"/>
  <c r="CC752" i="44" s="1"/>
  <c r="H752" i="44"/>
  <c r="CB751" i="44"/>
  <c r="CA751" i="44"/>
  <c r="BZ751" i="44"/>
  <c r="BY751" i="44"/>
  <c r="BX751" i="44"/>
  <c r="BW751" i="44"/>
  <c r="BV751" i="44"/>
  <c r="BU751" i="44"/>
  <c r="BT751" i="44"/>
  <c r="BS751" i="44"/>
  <c r="BR751" i="44"/>
  <c r="BQ751" i="44"/>
  <c r="BP751" i="44"/>
  <c r="BO751" i="44"/>
  <c r="BN751" i="44"/>
  <c r="BM751" i="44"/>
  <c r="BL751" i="44"/>
  <c r="BK751" i="44"/>
  <c r="BJ751" i="44"/>
  <c r="BI751" i="44"/>
  <c r="BH751" i="44"/>
  <c r="BG751" i="44"/>
  <c r="BF751" i="44"/>
  <c r="BE751" i="44"/>
  <c r="BD751" i="44"/>
  <c r="BC751" i="44"/>
  <c r="BB751" i="44"/>
  <c r="BA751" i="44"/>
  <c r="AZ751" i="44"/>
  <c r="AY751" i="44"/>
  <c r="AX751" i="44"/>
  <c r="AW751" i="44"/>
  <c r="AV751" i="44"/>
  <c r="AU751" i="44"/>
  <c r="AT751" i="44"/>
  <c r="AS751" i="44"/>
  <c r="AR751" i="44"/>
  <c r="AQ751" i="44"/>
  <c r="AP751" i="44"/>
  <c r="AO751" i="44"/>
  <c r="AN751" i="44"/>
  <c r="AM751" i="44"/>
  <c r="AL751" i="44"/>
  <c r="AK751" i="44"/>
  <c r="AJ751" i="44"/>
  <c r="AI751" i="44"/>
  <c r="AH751" i="44"/>
  <c r="AG751" i="44"/>
  <c r="AF751" i="44"/>
  <c r="AE751" i="44"/>
  <c r="AD751" i="44"/>
  <c r="AC751" i="44"/>
  <c r="AB751" i="44"/>
  <c r="AA751" i="44"/>
  <c r="Z751" i="44"/>
  <c r="Y751" i="44"/>
  <c r="X751" i="44"/>
  <c r="W751" i="44"/>
  <c r="V751" i="44"/>
  <c r="U751" i="44"/>
  <c r="T751" i="44"/>
  <c r="S751" i="44"/>
  <c r="R751" i="44"/>
  <c r="Q751" i="44"/>
  <c r="P751" i="44"/>
  <c r="O751" i="44"/>
  <c r="N751" i="44"/>
  <c r="M751" i="44"/>
  <c r="L751" i="44"/>
  <c r="K751" i="44"/>
  <c r="J751" i="44"/>
  <c r="I751" i="44"/>
  <c r="H751" i="44"/>
  <c r="CC751" i="44" s="1"/>
  <c r="CB750" i="44"/>
  <c r="CA750" i="44"/>
  <c r="BZ750" i="44"/>
  <c r="BY750" i="44"/>
  <c r="BX750" i="44"/>
  <c r="BW750" i="44"/>
  <c r="BV750" i="44"/>
  <c r="BU750" i="44"/>
  <c r="BT750" i="44"/>
  <c r="BS750" i="44"/>
  <c r="BR750" i="44"/>
  <c r="BQ750" i="44"/>
  <c r="BP750" i="44"/>
  <c r="BO750" i="44"/>
  <c r="BN750" i="44"/>
  <c r="BM750" i="44"/>
  <c r="BL750" i="44"/>
  <c r="BK750" i="44"/>
  <c r="BJ750" i="44"/>
  <c r="BI750" i="44"/>
  <c r="BH750" i="44"/>
  <c r="BG750" i="44"/>
  <c r="BF750" i="44"/>
  <c r="BE750" i="44"/>
  <c r="BD750" i="44"/>
  <c r="BC750" i="44"/>
  <c r="BB750" i="44"/>
  <c r="BA750" i="44"/>
  <c r="AZ750" i="44"/>
  <c r="AY750" i="44"/>
  <c r="AX750" i="44"/>
  <c r="AW750" i="44"/>
  <c r="AV750" i="44"/>
  <c r="AU750" i="44"/>
  <c r="AT750" i="44"/>
  <c r="AS750" i="44"/>
  <c r="AR750" i="44"/>
  <c r="AQ750" i="44"/>
  <c r="AP750" i="44"/>
  <c r="AO750" i="44"/>
  <c r="AN750" i="44"/>
  <c r="AM750" i="44"/>
  <c r="AL750" i="44"/>
  <c r="AK750" i="44"/>
  <c r="AJ750" i="44"/>
  <c r="AI750" i="44"/>
  <c r="AH750" i="44"/>
  <c r="AG750" i="44"/>
  <c r="AF750" i="44"/>
  <c r="AE750" i="44"/>
  <c r="AD750" i="44"/>
  <c r="AC750" i="44"/>
  <c r="AB750" i="44"/>
  <c r="AA750" i="44"/>
  <c r="Z750" i="44"/>
  <c r="Y750" i="44"/>
  <c r="X750" i="44"/>
  <c r="W750" i="44"/>
  <c r="V750" i="44"/>
  <c r="U750" i="44"/>
  <c r="T750" i="44"/>
  <c r="S750" i="44"/>
  <c r="R750" i="44"/>
  <c r="Q750" i="44"/>
  <c r="P750" i="44"/>
  <c r="O750" i="44"/>
  <c r="N750" i="44"/>
  <c r="M750" i="44"/>
  <c r="L750" i="44"/>
  <c r="K750" i="44"/>
  <c r="J750" i="44"/>
  <c r="I750" i="44"/>
  <c r="CC750" i="44" s="1"/>
  <c r="H750" i="44"/>
  <c r="CB749" i="44"/>
  <c r="CA749" i="44"/>
  <c r="BZ749" i="44"/>
  <c r="BY749" i="44"/>
  <c r="BX749" i="44"/>
  <c r="BW749" i="44"/>
  <c r="BV749" i="44"/>
  <c r="BU749" i="44"/>
  <c r="BT749" i="44"/>
  <c r="BS749" i="44"/>
  <c r="BR749" i="44"/>
  <c r="BQ749" i="44"/>
  <c r="BP749" i="44"/>
  <c r="BO749" i="44"/>
  <c r="BN749" i="44"/>
  <c r="BM749" i="44"/>
  <c r="BL749" i="44"/>
  <c r="BK749" i="44"/>
  <c r="BJ749" i="44"/>
  <c r="BI749" i="44"/>
  <c r="BH749" i="44"/>
  <c r="BG749" i="44"/>
  <c r="BF749" i="44"/>
  <c r="BE749" i="44"/>
  <c r="BD749" i="44"/>
  <c r="BC749" i="44"/>
  <c r="BB749" i="44"/>
  <c r="BA749" i="44"/>
  <c r="AZ749" i="44"/>
  <c r="AY749" i="44"/>
  <c r="AX749" i="44"/>
  <c r="AW749" i="44"/>
  <c r="AV749" i="44"/>
  <c r="AU749" i="44"/>
  <c r="AT749" i="44"/>
  <c r="AS749" i="44"/>
  <c r="AR749" i="44"/>
  <c r="AQ749" i="44"/>
  <c r="AP749" i="44"/>
  <c r="AO749" i="44"/>
  <c r="AN749" i="44"/>
  <c r="AM749" i="44"/>
  <c r="AL749" i="44"/>
  <c r="AK749" i="44"/>
  <c r="AJ749" i="44"/>
  <c r="AI749" i="44"/>
  <c r="AH749" i="44"/>
  <c r="AG749" i="44"/>
  <c r="AF749" i="44"/>
  <c r="AE749" i="44"/>
  <c r="AD749" i="44"/>
  <c r="AC749" i="44"/>
  <c r="AB749" i="44"/>
  <c r="AA749" i="44"/>
  <c r="Z749" i="44"/>
  <c r="Y749" i="44"/>
  <c r="X749" i="44"/>
  <c r="W749" i="44"/>
  <c r="V749" i="44"/>
  <c r="U749" i="44"/>
  <c r="T749" i="44"/>
  <c r="S749" i="44"/>
  <c r="R749" i="44"/>
  <c r="Q749" i="44"/>
  <c r="P749" i="44"/>
  <c r="O749" i="44"/>
  <c r="N749" i="44"/>
  <c r="M749" i="44"/>
  <c r="L749" i="44"/>
  <c r="K749" i="44"/>
  <c r="J749" i="44"/>
  <c r="I749" i="44"/>
  <c r="CC749" i="44" s="1"/>
  <c r="H749" i="44"/>
  <c r="CB748" i="44"/>
  <c r="CA748" i="44"/>
  <c r="BZ748" i="44"/>
  <c r="BY748" i="44"/>
  <c r="BX748" i="44"/>
  <c r="BW748" i="44"/>
  <c r="BV748" i="44"/>
  <c r="BU748" i="44"/>
  <c r="BT748" i="44"/>
  <c r="BS748" i="44"/>
  <c r="BR748" i="44"/>
  <c r="BQ748" i="44"/>
  <c r="BP748" i="44"/>
  <c r="BO748" i="44"/>
  <c r="BN748" i="44"/>
  <c r="BM748" i="44"/>
  <c r="BL748" i="44"/>
  <c r="BK748" i="44"/>
  <c r="BJ748" i="44"/>
  <c r="BI748" i="44"/>
  <c r="BH748" i="44"/>
  <c r="BG748" i="44"/>
  <c r="BF748" i="44"/>
  <c r="BE748" i="44"/>
  <c r="BD748" i="44"/>
  <c r="BC748" i="44"/>
  <c r="BB748" i="44"/>
  <c r="BA748" i="44"/>
  <c r="AZ748" i="44"/>
  <c r="AY748" i="44"/>
  <c r="AX748" i="44"/>
  <c r="AW748" i="44"/>
  <c r="AV748" i="44"/>
  <c r="AU748" i="44"/>
  <c r="AT748" i="44"/>
  <c r="AS748" i="44"/>
  <c r="AR748" i="44"/>
  <c r="AQ748" i="44"/>
  <c r="AP748" i="44"/>
  <c r="AO748" i="44"/>
  <c r="AN748" i="44"/>
  <c r="AM748" i="44"/>
  <c r="AL748" i="44"/>
  <c r="AK748" i="44"/>
  <c r="AJ748" i="44"/>
  <c r="AI748" i="44"/>
  <c r="AH748" i="44"/>
  <c r="AG748" i="44"/>
  <c r="AF748" i="44"/>
  <c r="AE748" i="44"/>
  <c r="AD748" i="44"/>
  <c r="AC748" i="44"/>
  <c r="AB748" i="44"/>
  <c r="AA748" i="44"/>
  <c r="Z748" i="44"/>
  <c r="Y748" i="44"/>
  <c r="X748" i="44"/>
  <c r="W748" i="44"/>
  <c r="V748" i="44"/>
  <c r="U748" i="44"/>
  <c r="T748" i="44"/>
  <c r="S748" i="44"/>
  <c r="R748" i="44"/>
  <c r="Q748" i="44"/>
  <c r="P748" i="44"/>
  <c r="O748" i="44"/>
  <c r="N748" i="44"/>
  <c r="M748" i="44"/>
  <c r="L748" i="44"/>
  <c r="K748" i="44"/>
  <c r="J748" i="44"/>
  <c r="I748" i="44"/>
  <c r="H748" i="44"/>
  <c r="CC748" i="44" s="1"/>
  <c r="CB747" i="44"/>
  <c r="CA747" i="44"/>
  <c r="BZ747" i="44"/>
  <c r="BY747" i="44"/>
  <c r="BX747" i="44"/>
  <c r="BW747" i="44"/>
  <c r="BV747" i="44"/>
  <c r="BU747" i="44"/>
  <c r="BT747" i="44"/>
  <c r="BS747" i="44"/>
  <c r="BR747" i="44"/>
  <c r="BQ747" i="44"/>
  <c r="BP747" i="44"/>
  <c r="BO747" i="44"/>
  <c r="BN747" i="44"/>
  <c r="BM747" i="44"/>
  <c r="BL747" i="44"/>
  <c r="BK747" i="44"/>
  <c r="BJ747" i="44"/>
  <c r="BI747" i="44"/>
  <c r="BH747" i="44"/>
  <c r="BG747" i="44"/>
  <c r="BF747" i="44"/>
  <c r="BE747" i="44"/>
  <c r="BD747" i="44"/>
  <c r="BC747" i="44"/>
  <c r="BB747" i="44"/>
  <c r="BA747" i="44"/>
  <c r="AZ747" i="44"/>
  <c r="AY747" i="44"/>
  <c r="AX747" i="44"/>
  <c r="AW747" i="44"/>
  <c r="AV747" i="44"/>
  <c r="AU747" i="44"/>
  <c r="AT747" i="44"/>
  <c r="AS747" i="44"/>
  <c r="AR747" i="44"/>
  <c r="AQ747" i="44"/>
  <c r="AP747" i="44"/>
  <c r="AO747" i="44"/>
  <c r="AN747" i="44"/>
  <c r="AM747" i="44"/>
  <c r="AL747" i="44"/>
  <c r="AK747" i="44"/>
  <c r="AJ747" i="44"/>
  <c r="AI747" i="44"/>
  <c r="AH747" i="44"/>
  <c r="AG747" i="44"/>
  <c r="AF747" i="44"/>
  <c r="AE747" i="44"/>
  <c r="AD747" i="44"/>
  <c r="AC747" i="44"/>
  <c r="AB747" i="44"/>
  <c r="AA747" i="44"/>
  <c r="Z747" i="44"/>
  <c r="Y747" i="44"/>
  <c r="X747" i="44"/>
  <c r="W747" i="44"/>
  <c r="V747" i="44"/>
  <c r="U747" i="44"/>
  <c r="T747" i="44"/>
  <c r="S747" i="44"/>
  <c r="R747" i="44"/>
  <c r="Q747" i="44"/>
  <c r="P747" i="44"/>
  <c r="O747" i="44"/>
  <c r="N747" i="44"/>
  <c r="M747" i="44"/>
  <c r="L747" i="44"/>
  <c r="K747" i="44"/>
  <c r="J747" i="44"/>
  <c r="I747" i="44"/>
  <c r="CC747" i="44" s="1"/>
  <c r="H747" i="44"/>
  <c r="CB746" i="44"/>
  <c r="CA746" i="44"/>
  <c r="BZ746" i="44"/>
  <c r="BY746" i="44"/>
  <c r="BX746" i="44"/>
  <c r="BW746" i="44"/>
  <c r="BV746" i="44"/>
  <c r="BU746" i="44"/>
  <c r="BT746" i="44"/>
  <c r="BS746" i="44"/>
  <c r="BR746" i="44"/>
  <c r="BQ746" i="44"/>
  <c r="BP746" i="44"/>
  <c r="BO746" i="44"/>
  <c r="BN746" i="44"/>
  <c r="BM746" i="44"/>
  <c r="BL746" i="44"/>
  <c r="BK746" i="44"/>
  <c r="BJ746" i="44"/>
  <c r="BI746" i="44"/>
  <c r="BH746" i="44"/>
  <c r="BG746" i="44"/>
  <c r="BF746" i="44"/>
  <c r="BE746" i="44"/>
  <c r="BD746" i="44"/>
  <c r="BC746" i="44"/>
  <c r="BB746" i="44"/>
  <c r="BA746" i="44"/>
  <c r="AZ746" i="44"/>
  <c r="AY746" i="44"/>
  <c r="AX746" i="44"/>
  <c r="AW746" i="44"/>
  <c r="AV746" i="44"/>
  <c r="AU746" i="44"/>
  <c r="AT746" i="44"/>
  <c r="AS746" i="44"/>
  <c r="AR746" i="44"/>
  <c r="AQ746" i="44"/>
  <c r="AP746" i="44"/>
  <c r="AO746" i="44"/>
  <c r="AN746" i="44"/>
  <c r="AM746" i="44"/>
  <c r="AL746" i="44"/>
  <c r="AK746" i="44"/>
  <c r="AJ746" i="44"/>
  <c r="AI746" i="44"/>
  <c r="AH746" i="44"/>
  <c r="AG746" i="44"/>
  <c r="AF746" i="44"/>
  <c r="AE746" i="44"/>
  <c r="AD746" i="44"/>
  <c r="AC746" i="44"/>
  <c r="AB746" i="44"/>
  <c r="AA746" i="44"/>
  <c r="Z746" i="44"/>
  <c r="Y746" i="44"/>
  <c r="X746" i="44"/>
  <c r="W746" i="44"/>
  <c r="V746" i="44"/>
  <c r="U746" i="44"/>
  <c r="T746" i="44"/>
  <c r="S746" i="44"/>
  <c r="R746" i="44"/>
  <c r="Q746" i="44"/>
  <c r="P746" i="44"/>
  <c r="O746" i="44"/>
  <c r="N746" i="44"/>
  <c r="M746" i="44"/>
  <c r="L746" i="44"/>
  <c r="K746" i="44"/>
  <c r="J746" i="44"/>
  <c r="I746" i="44"/>
  <c r="CC746" i="44" s="1"/>
  <c r="H746" i="44"/>
  <c r="CB745" i="44"/>
  <c r="CA745" i="44"/>
  <c r="BZ745" i="44"/>
  <c r="BY745" i="44"/>
  <c r="BX745" i="44"/>
  <c r="BW745" i="44"/>
  <c r="BV745" i="44"/>
  <c r="BU745" i="44"/>
  <c r="BT745" i="44"/>
  <c r="BS745" i="44"/>
  <c r="BR745" i="44"/>
  <c r="BQ745" i="44"/>
  <c r="BP745" i="44"/>
  <c r="BO745" i="44"/>
  <c r="BN745" i="44"/>
  <c r="BM745" i="44"/>
  <c r="BL745" i="44"/>
  <c r="BK745" i="44"/>
  <c r="BJ745" i="44"/>
  <c r="BI745" i="44"/>
  <c r="BH745" i="44"/>
  <c r="BG745" i="44"/>
  <c r="BF745" i="44"/>
  <c r="BE745" i="44"/>
  <c r="BD745" i="44"/>
  <c r="BC745" i="44"/>
  <c r="BB745" i="44"/>
  <c r="BA745" i="44"/>
  <c r="AZ745" i="44"/>
  <c r="AY745" i="44"/>
  <c r="AX745" i="44"/>
  <c r="AW745" i="44"/>
  <c r="AV745" i="44"/>
  <c r="AU745" i="44"/>
  <c r="AT745" i="44"/>
  <c r="AS745" i="44"/>
  <c r="AR745" i="44"/>
  <c r="AQ745" i="44"/>
  <c r="AP745" i="44"/>
  <c r="AO745" i="44"/>
  <c r="AN745" i="44"/>
  <c r="AM745" i="44"/>
  <c r="AL745" i="44"/>
  <c r="AK745" i="44"/>
  <c r="AJ745" i="44"/>
  <c r="AI745" i="44"/>
  <c r="AH745" i="44"/>
  <c r="AG745" i="44"/>
  <c r="AF745" i="44"/>
  <c r="AE745" i="44"/>
  <c r="AD745" i="44"/>
  <c r="AC745" i="44"/>
  <c r="AB745" i="44"/>
  <c r="AA745" i="44"/>
  <c r="Z745" i="44"/>
  <c r="Y745" i="44"/>
  <c r="X745" i="44"/>
  <c r="W745" i="44"/>
  <c r="V745" i="44"/>
  <c r="U745" i="44"/>
  <c r="T745" i="44"/>
  <c r="S745" i="44"/>
  <c r="R745" i="44"/>
  <c r="Q745" i="44"/>
  <c r="P745" i="44"/>
  <c r="O745" i="44"/>
  <c r="N745" i="44"/>
  <c r="M745" i="44"/>
  <c r="L745" i="44"/>
  <c r="K745" i="44"/>
  <c r="J745" i="44"/>
  <c r="I745" i="44"/>
  <c r="H745" i="44"/>
  <c r="CC745" i="44" s="1"/>
  <c r="CB744" i="44"/>
  <c r="CA744" i="44"/>
  <c r="BZ744" i="44"/>
  <c r="BY744" i="44"/>
  <c r="BX744" i="44"/>
  <c r="BW744" i="44"/>
  <c r="BV744" i="44"/>
  <c r="BU744" i="44"/>
  <c r="BT744" i="44"/>
  <c r="BS744" i="44"/>
  <c r="BR744" i="44"/>
  <c r="BQ744" i="44"/>
  <c r="BP744" i="44"/>
  <c r="BO744" i="44"/>
  <c r="BN744" i="44"/>
  <c r="BM744" i="44"/>
  <c r="BL744" i="44"/>
  <c r="BK744" i="44"/>
  <c r="BJ744" i="44"/>
  <c r="BI744" i="44"/>
  <c r="BH744" i="44"/>
  <c r="BG744" i="44"/>
  <c r="BF744" i="44"/>
  <c r="BE744" i="44"/>
  <c r="BD744" i="44"/>
  <c r="BC744" i="44"/>
  <c r="BB744" i="44"/>
  <c r="BA744" i="44"/>
  <c r="AZ744" i="44"/>
  <c r="AY744" i="44"/>
  <c r="AX744" i="44"/>
  <c r="AW744" i="44"/>
  <c r="AV744" i="44"/>
  <c r="AU744" i="44"/>
  <c r="AT744" i="44"/>
  <c r="AS744" i="44"/>
  <c r="AR744" i="44"/>
  <c r="AQ744" i="44"/>
  <c r="AP744" i="44"/>
  <c r="AO744" i="44"/>
  <c r="AN744" i="44"/>
  <c r="AM744" i="44"/>
  <c r="AL744" i="44"/>
  <c r="AK744" i="44"/>
  <c r="AJ744" i="44"/>
  <c r="AI744" i="44"/>
  <c r="AH744" i="44"/>
  <c r="AG744" i="44"/>
  <c r="AF744" i="44"/>
  <c r="AE744" i="44"/>
  <c r="AD744" i="44"/>
  <c r="AC744" i="44"/>
  <c r="AB744" i="44"/>
  <c r="AA744" i="44"/>
  <c r="Z744" i="44"/>
  <c r="Y744" i="44"/>
  <c r="X744" i="44"/>
  <c r="W744" i="44"/>
  <c r="V744" i="44"/>
  <c r="U744" i="44"/>
  <c r="T744" i="44"/>
  <c r="S744" i="44"/>
  <c r="R744" i="44"/>
  <c r="Q744" i="44"/>
  <c r="P744" i="44"/>
  <c r="O744" i="44"/>
  <c r="N744" i="44"/>
  <c r="M744" i="44"/>
  <c r="L744" i="44"/>
  <c r="K744" i="44"/>
  <c r="J744" i="44"/>
  <c r="I744" i="44"/>
  <c r="CC744" i="44" s="1"/>
  <c r="H744" i="44"/>
  <c r="CB743" i="44"/>
  <c r="CA743" i="44"/>
  <c r="BZ743" i="44"/>
  <c r="BY743" i="44"/>
  <c r="BX743" i="44"/>
  <c r="BW743" i="44"/>
  <c r="BV743" i="44"/>
  <c r="BU743" i="44"/>
  <c r="BT743" i="44"/>
  <c r="BS743" i="44"/>
  <c r="BR743" i="44"/>
  <c r="BQ743" i="44"/>
  <c r="BP743" i="44"/>
  <c r="BO743" i="44"/>
  <c r="BN743" i="44"/>
  <c r="BM743" i="44"/>
  <c r="BL743" i="44"/>
  <c r="BK743" i="44"/>
  <c r="BJ743" i="44"/>
  <c r="BI743" i="44"/>
  <c r="BH743" i="44"/>
  <c r="BG743" i="44"/>
  <c r="BF743" i="44"/>
  <c r="BE743" i="44"/>
  <c r="BD743" i="44"/>
  <c r="BC743" i="44"/>
  <c r="BB743" i="44"/>
  <c r="BA743" i="44"/>
  <c r="AZ743" i="44"/>
  <c r="AY743" i="44"/>
  <c r="AX743" i="44"/>
  <c r="AW743" i="44"/>
  <c r="AV743" i="44"/>
  <c r="AU743" i="44"/>
  <c r="AT743" i="44"/>
  <c r="AS743" i="44"/>
  <c r="AR743" i="44"/>
  <c r="AQ743" i="44"/>
  <c r="AP743" i="44"/>
  <c r="AO743" i="44"/>
  <c r="AN743" i="44"/>
  <c r="AM743" i="44"/>
  <c r="AL743" i="44"/>
  <c r="AK743" i="44"/>
  <c r="AJ743" i="44"/>
  <c r="AI743" i="44"/>
  <c r="AH743" i="44"/>
  <c r="AG743" i="44"/>
  <c r="AF743" i="44"/>
  <c r="AE743" i="44"/>
  <c r="AD743" i="44"/>
  <c r="AC743" i="44"/>
  <c r="AB743" i="44"/>
  <c r="AA743" i="44"/>
  <c r="Z743" i="44"/>
  <c r="Y743" i="44"/>
  <c r="X743" i="44"/>
  <c r="W743" i="44"/>
  <c r="V743" i="44"/>
  <c r="U743" i="44"/>
  <c r="T743" i="44"/>
  <c r="S743" i="44"/>
  <c r="R743" i="44"/>
  <c r="Q743" i="44"/>
  <c r="P743" i="44"/>
  <c r="O743" i="44"/>
  <c r="N743" i="44"/>
  <c r="M743" i="44"/>
  <c r="L743" i="44"/>
  <c r="K743" i="44"/>
  <c r="J743" i="44"/>
  <c r="I743" i="44"/>
  <c r="CC743" i="44" s="1"/>
  <c r="H743" i="44"/>
  <c r="CB742" i="44"/>
  <c r="CA742" i="44"/>
  <c r="BZ742" i="44"/>
  <c r="BY742" i="44"/>
  <c r="BX742" i="44"/>
  <c r="BW742" i="44"/>
  <c r="BV742" i="44"/>
  <c r="BU742" i="44"/>
  <c r="BT742" i="44"/>
  <c r="BS742" i="44"/>
  <c r="BR742" i="44"/>
  <c r="BQ742" i="44"/>
  <c r="BP742" i="44"/>
  <c r="BO742" i="44"/>
  <c r="BN742" i="44"/>
  <c r="BM742" i="44"/>
  <c r="BL742" i="44"/>
  <c r="BK742" i="44"/>
  <c r="BJ742" i="44"/>
  <c r="BI742" i="44"/>
  <c r="BH742" i="44"/>
  <c r="BG742" i="44"/>
  <c r="BF742" i="44"/>
  <c r="BE742" i="44"/>
  <c r="BD742" i="44"/>
  <c r="BC742" i="44"/>
  <c r="BB742" i="44"/>
  <c r="BA742" i="44"/>
  <c r="AZ742" i="44"/>
  <c r="AY742" i="44"/>
  <c r="AX742" i="44"/>
  <c r="AW742" i="44"/>
  <c r="AV742" i="44"/>
  <c r="AU742" i="44"/>
  <c r="AT742" i="44"/>
  <c r="AS742" i="44"/>
  <c r="AR742" i="44"/>
  <c r="AQ742" i="44"/>
  <c r="AP742" i="44"/>
  <c r="AO742" i="44"/>
  <c r="AN742" i="44"/>
  <c r="AM742" i="44"/>
  <c r="AL742" i="44"/>
  <c r="AK742" i="44"/>
  <c r="AJ742" i="44"/>
  <c r="AI742" i="44"/>
  <c r="AH742" i="44"/>
  <c r="AG742" i="44"/>
  <c r="AF742" i="44"/>
  <c r="AE742" i="44"/>
  <c r="AD742" i="44"/>
  <c r="AC742" i="44"/>
  <c r="AB742" i="44"/>
  <c r="AA742" i="44"/>
  <c r="Z742" i="44"/>
  <c r="Y742" i="44"/>
  <c r="X742" i="44"/>
  <c r="W742" i="44"/>
  <c r="V742" i="44"/>
  <c r="U742" i="44"/>
  <c r="T742" i="44"/>
  <c r="S742" i="44"/>
  <c r="R742" i="44"/>
  <c r="Q742" i="44"/>
  <c r="P742" i="44"/>
  <c r="O742" i="44"/>
  <c r="N742" i="44"/>
  <c r="M742" i="44"/>
  <c r="L742" i="44"/>
  <c r="K742" i="44"/>
  <c r="J742" i="44"/>
  <c r="I742" i="44"/>
  <c r="H742" i="44"/>
  <c r="CC742" i="44" s="1"/>
  <c r="CB741" i="44"/>
  <c r="CA741" i="44"/>
  <c r="BZ741" i="44"/>
  <c r="BY741" i="44"/>
  <c r="BX741" i="44"/>
  <c r="BW741" i="44"/>
  <c r="BV741" i="44"/>
  <c r="BU741" i="44"/>
  <c r="BT741" i="44"/>
  <c r="BS741" i="44"/>
  <c r="BR741" i="44"/>
  <c r="BQ741" i="44"/>
  <c r="BP741" i="44"/>
  <c r="BO741" i="44"/>
  <c r="BN741" i="44"/>
  <c r="BM741" i="44"/>
  <c r="BL741" i="44"/>
  <c r="BK741" i="44"/>
  <c r="BJ741" i="44"/>
  <c r="BI741" i="44"/>
  <c r="BH741" i="44"/>
  <c r="BG741" i="44"/>
  <c r="BF741" i="44"/>
  <c r="BE741" i="44"/>
  <c r="BD741" i="44"/>
  <c r="BC741" i="44"/>
  <c r="BB741" i="44"/>
  <c r="BA741" i="44"/>
  <c r="AZ741" i="44"/>
  <c r="AY741" i="44"/>
  <c r="AX741" i="44"/>
  <c r="AW741" i="44"/>
  <c r="AV741" i="44"/>
  <c r="AU741" i="44"/>
  <c r="AT741" i="44"/>
  <c r="AS741" i="44"/>
  <c r="AR741" i="44"/>
  <c r="AQ741" i="44"/>
  <c r="AP741" i="44"/>
  <c r="AO741" i="44"/>
  <c r="AN741" i="44"/>
  <c r="AM741" i="44"/>
  <c r="AL741" i="44"/>
  <c r="AK741" i="44"/>
  <c r="AJ741" i="44"/>
  <c r="AI741" i="44"/>
  <c r="AH741" i="44"/>
  <c r="AG741" i="44"/>
  <c r="AF741" i="44"/>
  <c r="AE741" i="44"/>
  <c r="AD741" i="44"/>
  <c r="AC741" i="44"/>
  <c r="AB741" i="44"/>
  <c r="AA741" i="44"/>
  <c r="Z741" i="44"/>
  <c r="Y741" i="44"/>
  <c r="X741" i="44"/>
  <c r="W741" i="44"/>
  <c r="V741" i="44"/>
  <c r="U741" i="44"/>
  <c r="T741" i="44"/>
  <c r="S741" i="44"/>
  <c r="R741" i="44"/>
  <c r="Q741" i="44"/>
  <c r="P741" i="44"/>
  <c r="O741" i="44"/>
  <c r="N741" i="44"/>
  <c r="M741" i="44"/>
  <c r="L741" i="44"/>
  <c r="K741" i="44"/>
  <c r="J741" i="44"/>
  <c r="I741" i="44"/>
  <c r="CC741" i="44" s="1"/>
  <c r="H741" i="44"/>
  <c r="CB740" i="44"/>
  <c r="CA740" i="44"/>
  <c r="BZ740" i="44"/>
  <c r="BY740" i="44"/>
  <c r="BX740" i="44"/>
  <c r="BW740" i="44"/>
  <c r="BV740" i="44"/>
  <c r="BU740" i="44"/>
  <c r="BT740" i="44"/>
  <c r="BS740" i="44"/>
  <c r="BR740" i="44"/>
  <c r="BQ740" i="44"/>
  <c r="BP740" i="44"/>
  <c r="BO740" i="44"/>
  <c r="BN740" i="44"/>
  <c r="BM740" i="44"/>
  <c r="BL740" i="44"/>
  <c r="BK740" i="44"/>
  <c r="BJ740" i="44"/>
  <c r="BI740" i="44"/>
  <c r="BH740" i="44"/>
  <c r="BG740" i="44"/>
  <c r="BF740" i="44"/>
  <c r="BE740" i="44"/>
  <c r="BD740" i="44"/>
  <c r="BC740" i="44"/>
  <c r="BB740" i="44"/>
  <c r="BA740" i="44"/>
  <c r="AZ740" i="44"/>
  <c r="AY740" i="44"/>
  <c r="AX740" i="44"/>
  <c r="AW740" i="44"/>
  <c r="AV740" i="44"/>
  <c r="AU740" i="44"/>
  <c r="AT740" i="44"/>
  <c r="AS740" i="44"/>
  <c r="AR740" i="44"/>
  <c r="AQ740" i="44"/>
  <c r="AP740" i="44"/>
  <c r="AO740" i="44"/>
  <c r="AN740" i="44"/>
  <c r="AM740" i="44"/>
  <c r="AL740" i="44"/>
  <c r="AK740" i="44"/>
  <c r="AJ740" i="44"/>
  <c r="AI740" i="44"/>
  <c r="AH740" i="44"/>
  <c r="AG740" i="44"/>
  <c r="AF740" i="44"/>
  <c r="AE740" i="44"/>
  <c r="AD740" i="44"/>
  <c r="AC740" i="44"/>
  <c r="AB740" i="44"/>
  <c r="AA740" i="44"/>
  <c r="Z740" i="44"/>
  <c r="Y740" i="44"/>
  <c r="X740" i="44"/>
  <c r="W740" i="44"/>
  <c r="V740" i="44"/>
  <c r="U740" i="44"/>
  <c r="T740" i="44"/>
  <c r="S740" i="44"/>
  <c r="R740" i="44"/>
  <c r="Q740" i="44"/>
  <c r="P740" i="44"/>
  <c r="O740" i="44"/>
  <c r="N740" i="44"/>
  <c r="M740" i="44"/>
  <c r="L740" i="44"/>
  <c r="K740" i="44"/>
  <c r="J740" i="44"/>
  <c r="I740" i="44"/>
  <c r="CC740" i="44" s="1"/>
  <c r="H740" i="44"/>
  <c r="CB739" i="44"/>
  <c r="CA739" i="44"/>
  <c r="BZ739" i="44"/>
  <c r="BY739" i="44"/>
  <c r="BX739" i="44"/>
  <c r="BW739" i="44"/>
  <c r="BV739" i="44"/>
  <c r="BU739" i="44"/>
  <c r="BT739" i="44"/>
  <c r="BS739" i="44"/>
  <c r="BR739" i="44"/>
  <c r="BQ739" i="44"/>
  <c r="BP739" i="44"/>
  <c r="BO739" i="44"/>
  <c r="BN739" i="44"/>
  <c r="BM739" i="44"/>
  <c r="BL739" i="44"/>
  <c r="BK739" i="44"/>
  <c r="BJ739" i="44"/>
  <c r="BI739" i="44"/>
  <c r="BH739" i="44"/>
  <c r="BG739" i="44"/>
  <c r="BF739" i="44"/>
  <c r="BE739" i="44"/>
  <c r="BD739" i="44"/>
  <c r="BC739" i="44"/>
  <c r="BB739" i="44"/>
  <c r="BA739" i="44"/>
  <c r="AZ739" i="44"/>
  <c r="AY739" i="44"/>
  <c r="AX739" i="44"/>
  <c r="AW739" i="44"/>
  <c r="AV739" i="44"/>
  <c r="AU739" i="44"/>
  <c r="AT739" i="44"/>
  <c r="AS739" i="44"/>
  <c r="AR739" i="44"/>
  <c r="AQ739" i="44"/>
  <c r="AP739" i="44"/>
  <c r="AO739" i="44"/>
  <c r="AN739" i="44"/>
  <c r="AM739" i="44"/>
  <c r="AL739" i="44"/>
  <c r="AK739" i="44"/>
  <c r="AJ739" i="44"/>
  <c r="AI739" i="44"/>
  <c r="AH739" i="44"/>
  <c r="AG739" i="44"/>
  <c r="AF739" i="44"/>
  <c r="AE739" i="44"/>
  <c r="AD739" i="44"/>
  <c r="AC739" i="44"/>
  <c r="AB739" i="44"/>
  <c r="AA739" i="44"/>
  <c r="Z739" i="44"/>
  <c r="Y739" i="44"/>
  <c r="X739" i="44"/>
  <c r="W739" i="44"/>
  <c r="V739" i="44"/>
  <c r="U739" i="44"/>
  <c r="T739" i="44"/>
  <c r="S739" i="44"/>
  <c r="R739" i="44"/>
  <c r="Q739" i="44"/>
  <c r="P739" i="44"/>
  <c r="O739" i="44"/>
  <c r="N739" i="44"/>
  <c r="M739" i="44"/>
  <c r="L739" i="44"/>
  <c r="K739" i="44"/>
  <c r="J739" i="44"/>
  <c r="I739" i="44"/>
  <c r="H739" i="44"/>
  <c r="CC739" i="44" s="1"/>
  <c r="CB738" i="44"/>
  <c r="CA738" i="44"/>
  <c r="BZ738" i="44"/>
  <c r="BY738" i="44"/>
  <c r="BX738" i="44"/>
  <c r="BW738" i="44"/>
  <c r="BV738" i="44"/>
  <c r="BU738" i="44"/>
  <c r="BT738" i="44"/>
  <c r="BS738" i="44"/>
  <c r="BR738" i="44"/>
  <c r="BQ738" i="44"/>
  <c r="BP738" i="44"/>
  <c r="BO738" i="44"/>
  <c r="BN738" i="44"/>
  <c r="BM738" i="44"/>
  <c r="BL738" i="44"/>
  <c r="BK738" i="44"/>
  <c r="BJ738" i="44"/>
  <c r="BI738" i="44"/>
  <c r="BH738" i="44"/>
  <c r="BG738" i="44"/>
  <c r="BF738" i="44"/>
  <c r="BE738" i="44"/>
  <c r="BD738" i="44"/>
  <c r="BC738" i="44"/>
  <c r="BB738" i="44"/>
  <c r="BA738" i="44"/>
  <c r="AZ738" i="44"/>
  <c r="AY738" i="44"/>
  <c r="AX738" i="44"/>
  <c r="AW738" i="44"/>
  <c r="AV738" i="44"/>
  <c r="AU738" i="44"/>
  <c r="AT738" i="44"/>
  <c r="AS738" i="44"/>
  <c r="AR738" i="44"/>
  <c r="AQ738" i="44"/>
  <c r="AP738" i="44"/>
  <c r="AO738" i="44"/>
  <c r="AN738" i="44"/>
  <c r="AM738" i="44"/>
  <c r="AL738" i="44"/>
  <c r="AK738" i="44"/>
  <c r="AJ738" i="44"/>
  <c r="AI738" i="44"/>
  <c r="AH738" i="44"/>
  <c r="AG738" i="44"/>
  <c r="AF738" i="44"/>
  <c r="AE738" i="44"/>
  <c r="AD738" i="44"/>
  <c r="AC738" i="44"/>
  <c r="AB738" i="44"/>
  <c r="AA738" i="44"/>
  <c r="Z738" i="44"/>
  <c r="Y738" i="44"/>
  <c r="X738" i="44"/>
  <c r="W738" i="44"/>
  <c r="V738" i="44"/>
  <c r="U738" i="44"/>
  <c r="T738" i="44"/>
  <c r="S738" i="44"/>
  <c r="R738" i="44"/>
  <c r="Q738" i="44"/>
  <c r="P738" i="44"/>
  <c r="O738" i="44"/>
  <c r="N738" i="44"/>
  <c r="M738" i="44"/>
  <c r="L738" i="44"/>
  <c r="K738" i="44"/>
  <c r="J738" i="44"/>
  <c r="I738" i="44"/>
  <c r="CC738" i="44" s="1"/>
  <c r="H738" i="44"/>
  <c r="CB737" i="44"/>
  <c r="CA737" i="44"/>
  <c r="BZ737" i="44"/>
  <c r="BY737" i="44"/>
  <c r="BX737" i="44"/>
  <c r="BW737" i="44"/>
  <c r="BV737" i="44"/>
  <c r="BU737" i="44"/>
  <c r="BT737" i="44"/>
  <c r="BS737" i="44"/>
  <c r="BR737" i="44"/>
  <c r="BQ737" i="44"/>
  <c r="BP737" i="44"/>
  <c r="BO737" i="44"/>
  <c r="BN737" i="44"/>
  <c r="BM737" i="44"/>
  <c r="BL737" i="44"/>
  <c r="BK737" i="44"/>
  <c r="BJ737" i="44"/>
  <c r="BI737" i="44"/>
  <c r="BH737" i="44"/>
  <c r="BG737" i="44"/>
  <c r="BF737" i="44"/>
  <c r="BE737" i="44"/>
  <c r="BD737" i="44"/>
  <c r="BC737" i="44"/>
  <c r="BB737" i="44"/>
  <c r="BA737" i="44"/>
  <c r="AZ737" i="44"/>
  <c r="AY737" i="44"/>
  <c r="AX737" i="44"/>
  <c r="AW737" i="44"/>
  <c r="AV737" i="44"/>
  <c r="AU737" i="44"/>
  <c r="AT737" i="44"/>
  <c r="AS737" i="44"/>
  <c r="AR737" i="44"/>
  <c r="AQ737" i="44"/>
  <c r="AP737" i="44"/>
  <c r="AO737" i="44"/>
  <c r="AN737" i="44"/>
  <c r="AM737" i="44"/>
  <c r="AL737" i="44"/>
  <c r="AK737" i="44"/>
  <c r="AJ737" i="44"/>
  <c r="AI737" i="44"/>
  <c r="AH737" i="44"/>
  <c r="AG737" i="44"/>
  <c r="AF737" i="44"/>
  <c r="AE737" i="44"/>
  <c r="AD737" i="44"/>
  <c r="AC737" i="44"/>
  <c r="AB737" i="44"/>
  <c r="AA737" i="44"/>
  <c r="Z737" i="44"/>
  <c r="Y737" i="44"/>
  <c r="X737" i="44"/>
  <c r="W737" i="44"/>
  <c r="V737" i="44"/>
  <c r="U737" i="44"/>
  <c r="T737" i="44"/>
  <c r="S737" i="44"/>
  <c r="R737" i="44"/>
  <c r="Q737" i="44"/>
  <c r="P737" i="44"/>
  <c r="O737" i="44"/>
  <c r="N737" i="44"/>
  <c r="M737" i="44"/>
  <c r="L737" i="44"/>
  <c r="K737" i="44"/>
  <c r="J737" i="44"/>
  <c r="I737" i="44"/>
  <c r="CC737" i="44" s="1"/>
  <c r="H737" i="44"/>
  <c r="CB736" i="44"/>
  <c r="CA736" i="44"/>
  <c r="BZ736" i="44"/>
  <c r="BY736" i="44"/>
  <c r="BX736" i="44"/>
  <c r="BW736" i="44"/>
  <c r="BV736" i="44"/>
  <c r="BU736" i="44"/>
  <c r="BT736" i="44"/>
  <c r="BS736" i="44"/>
  <c r="BR736" i="44"/>
  <c r="BQ736" i="44"/>
  <c r="BP736" i="44"/>
  <c r="BO736" i="44"/>
  <c r="BN736" i="44"/>
  <c r="BM736" i="44"/>
  <c r="BL736" i="44"/>
  <c r="BK736" i="44"/>
  <c r="BJ736" i="44"/>
  <c r="BI736" i="44"/>
  <c r="BH736" i="44"/>
  <c r="BG736" i="44"/>
  <c r="BF736" i="44"/>
  <c r="BE736" i="44"/>
  <c r="BD736" i="44"/>
  <c r="BC736" i="44"/>
  <c r="BB736" i="44"/>
  <c r="BA736" i="44"/>
  <c r="AZ736" i="44"/>
  <c r="AY736" i="44"/>
  <c r="AX736" i="44"/>
  <c r="AW736" i="44"/>
  <c r="AV736" i="44"/>
  <c r="AU736" i="44"/>
  <c r="AT736" i="44"/>
  <c r="AS736" i="44"/>
  <c r="AR736" i="44"/>
  <c r="AQ736" i="44"/>
  <c r="AP736" i="44"/>
  <c r="AO736" i="44"/>
  <c r="AN736" i="44"/>
  <c r="AM736" i="44"/>
  <c r="AL736" i="44"/>
  <c r="AK736" i="44"/>
  <c r="AJ736" i="44"/>
  <c r="AI736" i="44"/>
  <c r="AH736" i="44"/>
  <c r="AG736" i="44"/>
  <c r="AF736" i="44"/>
  <c r="AE736" i="44"/>
  <c r="AD736" i="44"/>
  <c r="AC736" i="44"/>
  <c r="AB736" i="44"/>
  <c r="AA736" i="44"/>
  <c r="Z736" i="44"/>
  <c r="Y736" i="44"/>
  <c r="X736" i="44"/>
  <c r="W736" i="44"/>
  <c r="V736" i="44"/>
  <c r="U736" i="44"/>
  <c r="T736" i="44"/>
  <c r="S736" i="44"/>
  <c r="R736" i="44"/>
  <c r="Q736" i="44"/>
  <c r="P736" i="44"/>
  <c r="O736" i="44"/>
  <c r="N736" i="44"/>
  <c r="M736" i="44"/>
  <c r="L736" i="44"/>
  <c r="K736" i="44"/>
  <c r="J736" i="44"/>
  <c r="I736" i="44"/>
  <c r="H736" i="44"/>
  <c r="CC736" i="44" s="1"/>
  <c r="CB735" i="44"/>
  <c r="CA735" i="44"/>
  <c r="BZ735" i="44"/>
  <c r="BY735" i="44"/>
  <c r="BX735" i="44"/>
  <c r="BW735" i="44"/>
  <c r="BV735" i="44"/>
  <c r="BU735" i="44"/>
  <c r="BT735" i="44"/>
  <c r="BS735" i="44"/>
  <c r="BR735" i="44"/>
  <c r="BQ735" i="44"/>
  <c r="BP735" i="44"/>
  <c r="BO735" i="44"/>
  <c r="BN735" i="44"/>
  <c r="BM735" i="44"/>
  <c r="BL735" i="44"/>
  <c r="BK735" i="44"/>
  <c r="BJ735" i="44"/>
  <c r="BI735" i="44"/>
  <c r="BH735" i="44"/>
  <c r="BG735" i="44"/>
  <c r="BF735" i="44"/>
  <c r="BE735" i="44"/>
  <c r="BD735" i="44"/>
  <c r="BC735" i="44"/>
  <c r="BB735" i="44"/>
  <c r="BA735" i="44"/>
  <c r="AZ735" i="44"/>
  <c r="AY735" i="44"/>
  <c r="AX735" i="44"/>
  <c r="AW735" i="44"/>
  <c r="AV735" i="44"/>
  <c r="AU735" i="44"/>
  <c r="AT735" i="44"/>
  <c r="AS735" i="44"/>
  <c r="AR735" i="44"/>
  <c r="AQ735" i="44"/>
  <c r="AP735" i="44"/>
  <c r="AO735" i="44"/>
  <c r="AN735" i="44"/>
  <c r="AM735" i="44"/>
  <c r="AL735" i="44"/>
  <c r="AK735" i="44"/>
  <c r="AJ735" i="44"/>
  <c r="AI735" i="44"/>
  <c r="AH735" i="44"/>
  <c r="AG735" i="44"/>
  <c r="AF735" i="44"/>
  <c r="AE735" i="44"/>
  <c r="AD735" i="44"/>
  <c r="AC735" i="44"/>
  <c r="AB735" i="44"/>
  <c r="AA735" i="44"/>
  <c r="Z735" i="44"/>
  <c r="Y735" i="44"/>
  <c r="X735" i="44"/>
  <c r="W735" i="44"/>
  <c r="V735" i="44"/>
  <c r="U735" i="44"/>
  <c r="T735" i="44"/>
  <c r="S735" i="44"/>
  <c r="R735" i="44"/>
  <c r="Q735" i="44"/>
  <c r="P735" i="44"/>
  <c r="O735" i="44"/>
  <c r="N735" i="44"/>
  <c r="M735" i="44"/>
  <c r="L735" i="44"/>
  <c r="K735" i="44"/>
  <c r="J735" i="44"/>
  <c r="I735" i="44"/>
  <c r="CC735" i="44" s="1"/>
  <c r="H735" i="44"/>
  <c r="CB734" i="44"/>
  <c r="CA734" i="44"/>
  <c r="BZ734" i="44"/>
  <c r="BY734" i="44"/>
  <c r="BX734" i="44"/>
  <c r="BW734" i="44"/>
  <c r="BV734" i="44"/>
  <c r="BU734" i="44"/>
  <c r="BT734" i="44"/>
  <c r="BS734" i="44"/>
  <c r="BR734" i="44"/>
  <c r="BQ734" i="44"/>
  <c r="BP734" i="44"/>
  <c r="BO734" i="44"/>
  <c r="BN734" i="44"/>
  <c r="BM734" i="44"/>
  <c r="BL734" i="44"/>
  <c r="BK734" i="44"/>
  <c r="BJ734" i="44"/>
  <c r="BI734" i="44"/>
  <c r="BH734" i="44"/>
  <c r="BG734" i="44"/>
  <c r="BF734" i="44"/>
  <c r="BE734" i="44"/>
  <c r="BD734" i="44"/>
  <c r="BC734" i="44"/>
  <c r="BB734" i="44"/>
  <c r="BA734" i="44"/>
  <c r="AZ734" i="44"/>
  <c r="AY734" i="44"/>
  <c r="AX734" i="44"/>
  <c r="AW734" i="44"/>
  <c r="AV734" i="44"/>
  <c r="AU734" i="44"/>
  <c r="AT734" i="44"/>
  <c r="AS734" i="44"/>
  <c r="AR734" i="44"/>
  <c r="AQ734" i="44"/>
  <c r="AP734" i="44"/>
  <c r="AO734" i="44"/>
  <c r="AN734" i="44"/>
  <c r="AM734" i="44"/>
  <c r="AL734" i="44"/>
  <c r="AK734" i="44"/>
  <c r="AJ734" i="44"/>
  <c r="AI734" i="44"/>
  <c r="AH734" i="44"/>
  <c r="AG734" i="44"/>
  <c r="AF734" i="44"/>
  <c r="AE734" i="44"/>
  <c r="AD734" i="44"/>
  <c r="AC734" i="44"/>
  <c r="AB734" i="44"/>
  <c r="AA734" i="44"/>
  <c r="Z734" i="44"/>
  <c r="Y734" i="44"/>
  <c r="X734" i="44"/>
  <c r="W734" i="44"/>
  <c r="V734" i="44"/>
  <c r="U734" i="44"/>
  <c r="T734" i="44"/>
  <c r="S734" i="44"/>
  <c r="R734" i="44"/>
  <c r="Q734" i="44"/>
  <c r="P734" i="44"/>
  <c r="O734" i="44"/>
  <c r="N734" i="44"/>
  <c r="M734" i="44"/>
  <c r="L734" i="44"/>
  <c r="K734" i="44"/>
  <c r="J734" i="44"/>
  <c r="I734" i="44"/>
  <c r="CC734" i="44" s="1"/>
  <c r="H734" i="44"/>
  <c r="CB733" i="44"/>
  <c r="CA733" i="44"/>
  <c r="BZ733" i="44"/>
  <c r="BY733" i="44"/>
  <c r="BX733" i="44"/>
  <c r="BW733" i="44"/>
  <c r="BV733" i="44"/>
  <c r="BU733" i="44"/>
  <c r="BT733" i="44"/>
  <c r="BS733" i="44"/>
  <c r="BR733" i="44"/>
  <c r="BQ733" i="44"/>
  <c r="BP733" i="44"/>
  <c r="BO733" i="44"/>
  <c r="BN733" i="44"/>
  <c r="BM733" i="44"/>
  <c r="BL733" i="44"/>
  <c r="BK733" i="44"/>
  <c r="BJ733" i="44"/>
  <c r="BI733" i="44"/>
  <c r="BH733" i="44"/>
  <c r="BG733" i="44"/>
  <c r="BF733" i="44"/>
  <c r="BE733" i="44"/>
  <c r="BD733" i="44"/>
  <c r="BC733" i="44"/>
  <c r="BB733" i="44"/>
  <c r="BA733" i="44"/>
  <c r="AZ733" i="44"/>
  <c r="AY733" i="44"/>
  <c r="AX733" i="44"/>
  <c r="AW733" i="44"/>
  <c r="AV733" i="44"/>
  <c r="AU733" i="44"/>
  <c r="AT733" i="44"/>
  <c r="AS733" i="44"/>
  <c r="AR733" i="44"/>
  <c r="AQ733" i="44"/>
  <c r="AP733" i="44"/>
  <c r="AO733" i="44"/>
  <c r="AN733" i="44"/>
  <c r="AM733" i="44"/>
  <c r="AL733" i="44"/>
  <c r="AK733" i="44"/>
  <c r="AJ733" i="44"/>
  <c r="AI733" i="44"/>
  <c r="AH733" i="44"/>
  <c r="AG733" i="44"/>
  <c r="AF733" i="44"/>
  <c r="AE733" i="44"/>
  <c r="AD733" i="44"/>
  <c r="AC733" i="44"/>
  <c r="AB733" i="44"/>
  <c r="AA733" i="44"/>
  <c r="Z733" i="44"/>
  <c r="Y733" i="44"/>
  <c r="X733" i="44"/>
  <c r="W733" i="44"/>
  <c r="V733" i="44"/>
  <c r="U733" i="44"/>
  <c r="T733" i="44"/>
  <c r="S733" i="44"/>
  <c r="R733" i="44"/>
  <c r="Q733" i="44"/>
  <c r="P733" i="44"/>
  <c r="O733" i="44"/>
  <c r="N733" i="44"/>
  <c r="M733" i="44"/>
  <c r="L733" i="44"/>
  <c r="K733" i="44"/>
  <c r="J733" i="44"/>
  <c r="I733" i="44"/>
  <c r="H733" i="44"/>
  <c r="CC733" i="44" s="1"/>
  <c r="CB732" i="44"/>
  <c r="CA732" i="44"/>
  <c r="BZ732" i="44"/>
  <c r="BY732" i="44"/>
  <c r="BX732" i="44"/>
  <c r="BW732" i="44"/>
  <c r="BV732" i="44"/>
  <c r="BU732" i="44"/>
  <c r="BT732" i="44"/>
  <c r="BS732" i="44"/>
  <c r="BR732" i="44"/>
  <c r="BQ732" i="44"/>
  <c r="BP732" i="44"/>
  <c r="BO732" i="44"/>
  <c r="BN732" i="44"/>
  <c r="BM732" i="44"/>
  <c r="BL732" i="44"/>
  <c r="BK732" i="44"/>
  <c r="BJ732" i="44"/>
  <c r="BI732" i="44"/>
  <c r="BH732" i="44"/>
  <c r="BG732" i="44"/>
  <c r="BF732" i="44"/>
  <c r="BE732" i="44"/>
  <c r="BD732" i="44"/>
  <c r="BC732" i="44"/>
  <c r="BB732" i="44"/>
  <c r="BA732" i="44"/>
  <c r="AZ732" i="44"/>
  <c r="AY732" i="44"/>
  <c r="AX732" i="44"/>
  <c r="AW732" i="44"/>
  <c r="AV732" i="44"/>
  <c r="AU732" i="44"/>
  <c r="AT732" i="44"/>
  <c r="AS732" i="44"/>
  <c r="AR732" i="44"/>
  <c r="AQ732" i="44"/>
  <c r="AP732" i="44"/>
  <c r="AO732" i="44"/>
  <c r="AN732" i="44"/>
  <c r="AM732" i="44"/>
  <c r="AL732" i="44"/>
  <c r="AK732" i="44"/>
  <c r="AJ732" i="44"/>
  <c r="AI732" i="44"/>
  <c r="AH732" i="44"/>
  <c r="AG732" i="44"/>
  <c r="AF732" i="44"/>
  <c r="AE732" i="44"/>
  <c r="AD732" i="44"/>
  <c r="AC732" i="44"/>
  <c r="AB732" i="44"/>
  <c r="AA732" i="44"/>
  <c r="Z732" i="44"/>
  <c r="Y732" i="44"/>
  <c r="X732" i="44"/>
  <c r="W732" i="44"/>
  <c r="V732" i="44"/>
  <c r="U732" i="44"/>
  <c r="T732" i="44"/>
  <c r="S732" i="44"/>
  <c r="R732" i="44"/>
  <c r="Q732" i="44"/>
  <c r="P732" i="44"/>
  <c r="O732" i="44"/>
  <c r="N732" i="44"/>
  <c r="M732" i="44"/>
  <c r="L732" i="44"/>
  <c r="K732" i="44"/>
  <c r="J732" i="44"/>
  <c r="I732" i="44"/>
  <c r="CC732" i="44" s="1"/>
  <c r="H732" i="44"/>
  <c r="CB731" i="44"/>
  <c r="CA731" i="44"/>
  <c r="BZ731" i="44"/>
  <c r="BY731" i="44"/>
  <c r="BX731" i="44"/>
  <c r="BW731" i="44"/>
  <c r="BV731" i="44"/>
  <c r="BU731" i="44"/>
  <c r="BT731" i="44"/>
  <c r="BS731" i="44"/>
  <c r="BR731" i="44"/>
  <c r="BQ731" i="44"/>
  <c r="BP731" i="44"/>
  <c r="BO731" i="44"/>
  <c r="BN731" i="44"/>
  <c r="BM731" i="44"/>
  <c r="BL731" i="44"/>
  <c r="BK731" i="44"/>
  <c r="BJ731" i="44"/>
  <c r="BI731" i="44"/>
  <c r="BH731" i="44"/>
  <c r="BG731" i="44"/>
  <c r="BF731" i="44"/>
  <c r="BE731" i="44"/>
  <c r="BD731" i="44"/>
  <c r="BC731" i="44"/>
  <c r="BB731" i="44"/>
  <c r="BA731" i="44"/>
  <c r="AZ731" i="44"/>
  <c r="AY731" i="44"/>
  <c r="AX731" i="44"/>
  <c r="AW731" i="44"/>
  <c r="AV731" i="44"/>
  <c r="AU731" i="44"/>
  <c r="AT731" i="44"/>
  <c r="AS731" i="44"/>
  <c r="AR731" i="44"/>
  <c r="AQ731" i="44"/>
  <c r="AP731" i="44"/>
  <c r="AO731" i="44"/>
  <c r="AN731" i="44"/>
  <c r="AM731" i="44"/>
  <c r="AL731" i="44"/>
  <c r="AK731" i="44"/>
  <c r="AJ731" i="44"/>
  <c r="AI731" i="44"/>
  <c r="AH731" i="44"/>
  <c r="AG731" i="44"/>
  <c r="AF731" i="44"/>
  <c r="AE731" i="44"/>
  <c r="AD731" i="44"/>
  <c r="AC731" i="44"/>
  <c r="AB731" i="44"/>
  <c r="AA731" i="44"/>
  <c r="Z731" i="44"/>
  <c r="Y731" i="44"/>
  <c r="X731" i="44"/>
  <c r="W731" i="44"/>
  <c r="V731" i="44"/>
  <c r="U731" i="44"/>
  <c r="T731" i="44"/>
  <c r="S731" i="44"/>
  <c r="R731" i="44"/>
  <c r="Q731" i="44"/>
  <c r="P731" i="44"/>
  <c r="O731" i="44"/>
  <c r="N731" i="44"/>
  <c r="M731" i="44"/>
  <c r="L731" i="44"/>
  <c r="K731" i="44"/>
  <c r="J731" i="44"/>
  <c r="I731" i="44"/>
  <c r="CC731" i="44" s="1"/>
  <c r="H731" i="44"/>
  <c r="CB730" i="44"/>
  <c r="CA730" i="44"/>
  <c r="BZ730" i="44"/>
  <c r="BY730" i="44"/>
  <c r="BX730" i="44"/>
  <c r="BW730" i="44"/>
  <c r="BV730" i="44"/>
  <c r="BU730" i="44"/>
  <c r="BT730" i="44"/>
  <c r="BS730" i="44"/>
  <c r="BR730" i="44"/>
  <c r="BQ730" i="44"/>
  <c r="BP730" i="44"/>
  <c r="BO730" i="44"/>
  <c r="BN730" i="44"/>
  <c r="BM730" i="44"/>
  <c r="BL730" i="44"/>
  <c r="BK730" i="44"/>
  <c r="BJ730" i="44"/>
  <c r="BI730" i="44"/>
  <c r="BH730" i="44"/>
  <c r="BG730" i="44"/>
  <c r="BF730" i="44"/>
  <c r="BE730" i="44"/>
  <c r="BD730" i="44"/>
  <c r="BC730" i="44"/>
  <c r="BB730" i="44"/>
  <c r="BA730" i="44"/>
  <c r="AZ730" i="44"/>
  <c r="AY730" i="44"/>
  <c r="AX730" i="44"/>
  <c r="AW730" i="44"/>
  <c r="AV730" i="44"/>
  <c r="AU730" i="44"/>
  <c r="AT730" i="44"/>
  <c r="AS730" i="44"/>
  <c r="AR730" i="44"/>
  <c r="AQ730" i="44"/>
  <c r="AP730" i="44"/>
  <c r="AO730" i="44"/>
  <c r="AN730" i="44"/>
  <c r="AM730" i="44"/>
  <c r="AL730" i="44"/>
  <c r="AK730" i="44"/>
  <c r="AJ730" i="44"/>
  <c r="AI730" i="44"/>
  <c r="AH730" i="44"/>
  <c r="AG730" i="44"/>
  <c r="AF730" i="44"/>
  <c r="AE730" i="44"/>
  <c r="AD730" i="44"/>
  <c r="AC730" i="44"/>
  <c r="AB730" i="44"/>
  <c r="AA730" i="44"/>
  <c r="Z730" i="44"/>
  <c r="Y730" i="44"/>
  <c r="X730" i="44"/>
  <c r="W730" i="44"/>
  <c r="V730" i="44"/>
  <c r="U730" i="44"/>
  <c r="T730" i="44"/>
  <c r="S730" i="44"/>
  <c r="R730" i="44"/>
  <c r="Q730" i="44"/>
  <c r="P730" i="44"/>
  <c r="O730" i="44"/>
  <c r="N730" i="44"/>
  <c r="M730" i="44"/>
  <c r="L730" i="44"/>
  <c r="K730" i="44"/>
  <c r="J730" i="44"/>
  <c r="I730" i="44"/>
  <c r="H730" i="44"/>
  <c r="CC730" i="44" s="1"/>
  <c r="CB729" i="44"/>
  <c r="CA729" i="44"/>
  <c r="BZ729" i="44"/>
  <c r="BY729" i="44"/>
  <c r="BX729" i="44"/>
  <c r="BW729" i="44"/>
  <c r="BV729" i="44"/>
  <c r="BU729" i="44"/>
  <c r="BT729" i="44"/>
  <c r="BS729" i="44"/>
  <c r="BR729" i="44"/>
  <c r="BQ729" i="44"/>
  <c r="BP729" i="44"/>
  <c r="BO729" i="44"/>
  <c r="BN729" i="44"/>
  <c r="BM729" i="44"/>
  <c r="BL729" i="44"/>
  <c r="BK729" i="44"/>
  <c r="BJ729" i="44"/>
  <c r="BI729" i="44"/>
  <c r="BH729" i="44"/>
  <c r="BG729" i="44"/>
  <c r="BF729" i="44"/>
  <c r="BE729" i="44"/>
  <c r="BD729" i="44"/>
  <c r="BC729" i="44"/>
  <c r="BB729" i="44"/>
  <c r="BA729" i="44"/>
  <c r="AZ729" i="44"/>
  <c r="AY729" i="44"/>
  <c r="AX729" i="44"/>
  <c r="AW729" i="44"/>
  <c r="AV729" i="44"/>
  <c r="AU729" i="44"/>
  <c r="AT729" i="44"/>
  <c r="AS729" i="44"/>
  <c r="AR729" i="44"/>
  <c r="AQ729" i="44"/>
  <c r="AP729" i="44"/>
  <c r="AO729" i="44"/>
  <c r="AN729" i="44"/>
  <c r="AM729" i="44"/>
  <c r="AL729" i="44"/>
  <c r="AK729" i="44"/>
  <c r="AJ729" i="44"/>
  <c r="AI729" i="44"/>
  <c r="AH729" i="44"/>
  <c r="AG729" i="44"/>
  <c r="AF729" i="44"/>
  <c r="AE729" i="44"/>
  <c r="AD729" i="44"/>
  <c r="AC729" i="44"/>
  <c r="AB729" i="44"/>
  <c r="AA729" i="44"/>
  <c r="Z729" i="44"/>
  <c r="Y729" i="44"/>
  <c r="X729" i="44"/>
  <c r="W729" i="44"/>
  <c r="V729" i="44"/>
  <c r="U729" i="44"/>
  <c r="T729" i="44"/>
  <c r="S729" i="44"/>
  <c r="R729" i="44"/>
  <c r="Q729" i="44"/>
  <c r="P729" i="44"/>
  <c r="O729" i="44"/>
  <c r="N729" i="44"/>
  <c r="M729" i="44"/>
  <c r="L729" i="44"/>
  <c r="K729" i="44"/>
  <c r="J729" i="44"/>
  <c r="I729" i="44"/>
  <c r="CC729" i="44" s="1"/>
  <c r="H729" i="44"/>
  <c r="CB728" i="44"/>
  <c r="CA728" i="44"/>
  <c r="BZ728" i="44"/>
  <c r="BY728" i="44"/>
  <c r="BX728" i="44"/>
  <c r="BW728" i="44"/>
  <c r="BV728" i="44"/>
  <c r="BU728" i="44"/>
  <c r="BT728" i="44"/>
  <c r="BS728" i="44"/>
  <c r="BR728" i="44"/>
  <c r="BQ728" i="44"/>
  <c r="BP728" i="44"/>
  <c r="BO728" i="44"/>
  <c r="BN728" i="44"/>
  <c r="BM728" i="44"/>
  <c r="BL728" i="44"/>
  <c r="BK728" i="44"/>
  <c r="BJ728" i="44"/>
  <c r="BI728" i="44"/>
  <c r="BH728" i="44"/>
  <c r="BG728" i="44"/>
  <c r="BF728" i="44"/>
  <c r="BE728" i="44"/>
  <c r="BD728" i="44"/>
  <c r="BC728" i="44"/>
  <c r="BB728" i="44"/>
  <c r="BA728" i="44"/>
  <c r="AZ728" i="44"/>
  <c r="AY728" i="44"/>
  <c r="AX728" i="44"/>
  <c r="AW728" i="44"/>
  <c r="AV728" i="44"/>
  <c r="AU728" i="44"/>
  <c r="AT728" i="44"/>
  <c r="AS728" i="44"/>
  <c r="AR728" i="44"/>
  <c r="AQ728" i="44"/>
  <c r="AP728" i="44"/>
  <c r="AO728" i="44"/>
  <c r="AN728" i="44"/>
  <c r="AM728" i="44"/>
  <c r="AL728" i="44"/>
  <c r="AK728" i="44"/>
  <c r="AJ728" i="44"/>
  <c r="AI728" i="44"/>
  <c r="AH728" i="44"/>
  <c r="AG728" i="44"/>
  <c r="AF728" i="44"/>
  <c r="AE728" i="44"/>
  <c r="AD728" i="44"/>
  <c r="AC728" i="44"/>
  <c r="AB728" i="44"/>
  <c r="AA728" i="44"/>
  <c r="Z728" i="44"/>
  <c r="Y728" i="44"/>
  <c r="X728" i="44"/>
  <c r="W728" i="44"/>
  <c r="V728" i="44"/>
  <c r="U728" i="44"/>
  <c r="T728" i="44"/>
  <c r="S728" i="44"/>
  <c r="R728" i="44"/>
  <c r="Q728" i="44"/>
  <c r="P728" i="44"/>
  <c r="O728" i="44"/>
  <c r="N728" i="44"/>
  <c r="M728" i="44"/>
  <c r="L728" i="44"/>
  <c r="K728" i="44"/>
  <c r="J728" i="44"/>
  <c r="I728" i="44"/>
  <c r="CC728" i="44" s="1"/>
  <c r="H728" i="44"/>
  <c r="CB727" i="44"/>
  <c r="CA727" i="44"/>
  <c r="BZ727" i="44"/>
  <c r="BY727" i="44"/>
  <c r="BX727" i="44"/>
  <c r="BW727" i="44"/>
  <c r="BV727" i="44"/>
  <c r="BU727" i="44"/>
  <c r="BT727" i="44"/>
  <c r="BS727" i="44"/>
  <c r="BR727" i="44"/>
  <c r="BQ727" i="44"/>
  <c r="BP727" i="44"/>
  <c r="BO727" i="44"/>
  <c r="BN727" i="44"/>
  <c r="BM727" i="44"/>
  <c r="BL727" i="44"/>
  <c r="BK727" i="44"/>
  <c r="BJ727" i="44"/>
  <c r="BI727" i="44"/>
  <c r="BH727" i="44"/>
  <c r="BG727" i="44"/>
  <c r="BF727" i="44"/>
  <c r="BE727" i="44"/>
  <c r="BD727" i="44"/>
  <c r="BC727" i="44"/>
  <c r="BB727" i="44"/>
  <c r="BA727" i="44"/>
  <c r="AZ727" i="44"/>
  <c r="AY727" i="44"/>
  <c r="AX727" i="44"/>
  <c r="AW727" i="44"/>
  <c r="AV727" i="44"/>
  <c r="AU727" i="44"/>
  <c r="AT727" i="44"/>
  <c r="AS727" i="44"/>
  <c r="AR727" i="44"/>
  <c r="AQ727" i="44"/>
  <c r="AP727" i="44"/>
  <c r="AO727" i="44"/>
  <c r="AN727" i="44"/>
  <c r="AM727" i="44"/>
  <c r="AL727" i="44"/>
  <c r="AK727" i="44"/>
  <c r="AJ727" i="44"/>
  <c r="AI727" i="44"/>
  <c r="AH727" i="44"/>
  <c r="AG727" i="44"/>
  <c r="AF727" i="44"/>
  <c r="AE727" i="44"/>
  <c r="AD727" i="44"/>
  <c r="AC727" i="44"/>
  <c r="AB727" i="44"/>
  <c r="AA727" i="44"/>
  <c r="Z727" i="44"/>
  <c r="Y727" i="44"/>
  <c r="X727" i="44"/>
  <c r="W727" i="44"/>
  <c r="V727" i="44"/>
  <c r="U727" i="44"/>
  <c r="T727" i="44"/>
  <c r="S727" i="44"/>
  <c r="R727" i="44"/>
  <c r="Q727" i="44"/>
  <c r="P727" i="44"/>
  <c r="O727" i="44"/>
  <c r="N727" i="44"/>
  <c r="M727" i="44"/>
  <c r="L727" i="44"/>
  <c r="K727" i="44"/>
  <c r="J727" i="44"/>
  <c r="I727" i="44"/>
  <c r="H727" i="44"/>
  <c r="CC727" i="44" s="1"/>
  <c r="CB726" i="44"/>
  <c r="CA726" i="44"/>
  <c r="BZ726" i="44"/>
  <c r="BY726" i="44"/>
  <c r="BX726" i="44"/>
  <c r="BW726" i="44"/>
  <c r="BV726" i="44"/>
  <c r="BU726" i="44"/>
  <c r="BT726" i="44"/>
  <c r="BS726" i="44"/>
  <c r="BR726" i="44"/>
  <c r="BQ726" i="44"/>
  <c r="BP726" i="44"/>
  <c r="BO726" i="44"/>
  <c r="BN726" i="44"/>
  <c r="BM726" i="44"/>
  <c r="BL726" i="44"/>
  <c r="BK726" i="44"/>
  <c r="BJ726" i="44"/>
  <c r="BI726" i="44"/>
  <c r="BH726" i="44"/>
  <c r="BG726" i="44"/>
  <c r="BF726" i="44"/>
  <c r="BE726" i="44"/>
  <c r="BD726" i="44"/>
  <c r="BC726" i="44"/>
  <c r="BB726" i="44"/>
  <c r="BA726" i="44"/>
  <c r="AZ726" i="44"/>
  <c r="AY726" i="44"/>
  <c r="AX726" i="44"/>
  <c r="AW726" i="44"/>
  <c r="AV726" i="44"/>
  <c r="AU726" i="44"/>
  <c r="AT726" i="44"/>
  <c r="AS726" i="44"/>
  <c r="AR726" i="44"/>
  <c r="AQ726" i="44"/>
  <c r="AP726" i="44"/>
  <c r="AO726" i="44"/>
  <c r="AN726" i="44"/>
  <c r="AM726" i="44"/>
  <c r="AL726" i="44"/>
  <c r="AK726" i="44"/>
  <c r="AJ726" i="44"/>
  <c r="AI726" i="44"/>
  <c r="AH726" i="44"/>
  <c r="AG726" i="44"/>
  <c r="AF726" i="44"/>
  <c r="AE726" i="44"/>
  <c r="AD726" i="44"/>
  <c r="AC726" i="44"/>
  <c r="AB726" i="44"/>
  <c r="AA726" i="44"/>
  <c r="Z726" i="44"/>
  <c r="Y726" i="44"/>
  <c r="X726" i="44"/>
  <c r="W726" i="44"/>
  <c r="V726" i="44"/>
  <c r="U726" i="44"/>
  <c r="T726" i="44"/>
  <c r="S726" i="44"/>
  <c r="R726" i="44"/>
  <c r="Q726" i="44"/>
  <c r="P726" i="44"/>
  <c r="O726" i="44"/>
  <c r="N726" i="44"/>
  <c r="M726" i="44"/>
  <c r="L726" i="44"/>
  <c r="K726" i="44"/>
  <c r="J726" i="44"/>
  <c r="I726" i="44"/>
  <c r="CC726" i="44" s="1"/>
  <c r="H726" i="44"/>
  <c r="CB725" i="44"/>
  <c r="CA725" i="44"/>
  <c r="BZ725" i="44"/>
  <c r="BY725" i="44"/>
  <c r="BX725" i="44"/>
  <c r="BW725" i="44"/>
  <c r="BV725" i="44"/>
  <c r="BU725" i="44"/>
  <c r="BT725" i="44"/>
  <c r="BS725" i="44"/>
  <c r="BR725" i="44"/>
  <c r="BQ725" i="44"/>
  <c r="BP725" i="44"/>
  <c r="BO725" i="44"/>
  <c r="BN725" i="44"/>
  <c r="BM725" i="44"/>
  <c r="BL725" i="44"/>
  <c r="BK725" i="44"/>
  <c r="BJ725" i="44"/>
  <c r="BI725" i="44"/>
  <c r="BH725" i="44"/>
  <c r="BG725" i="44"/>
  <c r="BF725" i="44"/>
  <c r="BE725" i="44"/>
  <c r="BD725" i="44"/>
  <c r="BC725" i="44"/>
  <c r="BB725" i="44"/>
  <c r="BA725" i="44"/>
  <c r="AZ725" i="44"/>
  <c r="AY725" i="44"/>
  <c r="AX725" i="44"/>
  <c r="AW725" i="44"/>
  <c r="AV725" i="44"/>
  <c r="AU725" i="44"/>
  <c r="AT725" i="44"/>
  <c r="AS725" i="44"/>
  <c r="AR725" i="44"/>
  <c r="AQ725" i="44"/>
  <c r="AP725" i="44"/>
  <c r="AO725" i="44"/>
  <c r="AN725" i="44"/>
  <c r="AM725" i="44"/>
  <c r="AL725" i="44"/>
  <c r="AK725" i="44"/>
  <c r="AJ725" i="44"/>
  <c r="AI725" i="44"/>
  <c r="AH725" i="44"/>
  <c r="AG725" i="44"/>
  <c r="AF725" i="44"/>
  <c r="AE725" i="44"/>
  <c r="AD725" i="44"/>
  <c r="AC725" i="44"/>
  <c r="AB725" i="44"/>
  <c r="AA725" i="44"/>
  <c r="Z725" i="44"/>
  <c r="Y725" i="44"/>
  <c r="X725" i="44"/>
  <c r="W725" i="44"/>
  <c r="V725" i="44"/>
  <c r="U725" i="44"/>
  <c r="T725" i="44"/>
  <c r="S725" i="44"/>
  <c r="R725" i="44"/>
  <c r="Q725" i="44"/>
  <c r="P725" i="44"/>
  <c r="O725" i="44"/>
  <c r="N725" i="44"/>
  <c r="M725" i="44"/>
  <c r="L725" i="44"/>
  <c r="K725" i="44"/>
  <c r="J725" i="44"/>
  <c r="I725" i="44"/>
  <c r="CC725" i="44" s="1"/>
  <c r="H725" i="44"/>
  <c r="CB724" i="44"/>
  <c r="CA724" i="44"/>
  <c r="BZ724" i="44"/>
  <c r="BY724" i="44"/>
  <c r="BX724" i="44"/>
  <c r="BW724" i="44"/>
  <c r="BV724" i="44"/>
  <c r="BU724" i="44"/>
  <c r="BT724" i="44"/>
  <c r="BS724" i="44"/>
  <c r="BR724" i="44"/>
  <c r="BQ724" i="44"/>
  <c r="BP724" i="44"/>
  <c r="BO724" i="44"/>
  <c r="BN724" i="44"/>
  <c r="BM724" i="44"/>
  <c r="BL724" i="44"/>
  <c r="BK724" i="44"/>
  <c r="BJ724" i="44"/>
  <c r="BI724" i="44"/>
  <c r="BH724" i="44"/>
  <c r="BG724" i="44"/>
  <c r="BF724" i="44"/>
  <c r="BE724" i="44"/>
  <c r="BD724" i="44"/>
  <c r="BC724" i="44"/>
  <c r="BB724" i="44"/>
  <c r="BA724" i="44"/>
  <c r="AZ724" i="44"/>
  <c r="AY724" i="44"/>
  <c r="AX724" i="44"/>
  <c r="AW724" i="44"/>
  <c r="AV724" i="44"/>
  <c r="AU724" i="44"/>
  <c r="AT724" i="44"/>
  <c r="AS724" i="44"/>
  <c r="AR724" i="44"/>
  <c r="AQ724" i="44"/>
  <c r="AP724" i="44"/>
  <c r="AO724" i="44"/>
  <c r="AN724" i="44"/>
  <c r="AM724" i="44"/>
  <c r="AL724" i="44"/>
  <c r="AK724" i="44"/>
  <c r="AJ724" i="44"/>
  <c r="AI724" i="44"/>
  <c r="AH724" i="44"/>
  <c r="AG724" i="44"/>
  <c r="AF724" i="44"/>
  <c r="AE724" i="44"/>
  <c r="AD724" i="44"/>
  <c r="AC724" i="44"/>
  <c r="AB724" i="44"/>
  <c r="AA724" i="44"/>
  <c r="Z724" i="44"/>
  <c r="Y724" i="44"/>
  <c r="X724" i="44"/>
  <c r="W724" i="44"/>
  <c r="V724" i="44"/>
  <c r="U724" i="44"/>
  <c r="T724" i="44"/>
  <c r="S724" i="44"/>
  <c r="R724" i="44"/>
  <c r="Q724" i="44"/>
  <c r="P724" i="44"/>
  <c r="O724" i="44"/>
  <c r="N724" i="44"/>
  <c r="M724" i="44"/>
  <c r="L724" i="44"/>
  <c r="K724" i="44"/>
  <c r="J724" i="44"/>
  <c r="I724" i="44"/>
  <c r="H724" i="44"/>
  <c r="CC724" i="44" s="1"/>
  <c r="CB723" i="44"/>
  <c r="CA723" i="44"/>
  <c r="BZ723" i="44"/>
  <c r="BY723" i="44"/>
  <c r="BX723" i="44"/>
  <c r="BW723" i="44"/>
  <c r="BV723" i="44"/>
  <c r="BU723" i="44"/>
  <c r="BT723" i="44"/>
  <c r="BS723" i="44"/>
  <c r="BR723" i="44"/>
  <c r="BQ723" i="44"/>
  <c r="BP723" i="44"/>
  <c r="BO723" i="44"/>
  <c r="BN723" i="44"/>
  <c r="BM723" i="44"/>
  <c r="BL723" i="44"/>
  <c r="BK723" i="44"/>
  <c r="BJ723" i="44"/>
  <c r="BI723" i="44"/>
  <c r="BH723" i="44"/>
  <c r="BG723" i="44"/>
  <c r="BF723" i="44"/>
  <c r="BE723" i="44"/>
  <c r="BD723" i="44"/>
  <c r="BC723" i="44"/>
  <c r="BB723" i="44"/>
  <c r="BA723" i="44"/>
  <c r="AZ723" i="44"/>
  <c r="AY723" i="44"/>
  <c r="AX723" i="44"/>
  <c r="AW723" i="44"/>
  <c r="AV723" i="44"/>
  <c r="AU723" i="44"/>
  <c r="AT723" i="44"/>
  <c r="AS723" i="44"/>
  <c r="AR723" i="44"/>
  <c r="AQ723" i="44"/>
  <c r="AP723" i="44"/>
  <c r="AO723" i="44"/>
  <c r="AN723" i="44"/>
  <c r="AM723" i="44"/>
  <c r="AL723" i="44"/>
  <c r="AK723" i="44"/>
  <c r="AJ723" i="44"/>
  <c r="AI723" i="44"/>
  <c r="AH723" i="44"/>
  <c r="AG723" i="44"/>
  <c r="AF723" i="44"/>
  <c r="AE723" i="44"/>
  <c r="AD723" i="44"/>
  <c r="AC723" i="44"/>
  <c r="AB723" i="44"/>
  <c r="AA723" i="44"/>
  <c r="Z723" i="44"/>
  <c r="Y723" i="44"/>
  <c r="X723" i="44"/>
  <c r="W723" i="44"/>
  <c r="V723" i="44"/>
  <c r="U723" i="44"/>
  <c r="T723" i="44"/>
  <c r="S723" i="44"/>
  <c r="R723" i="44"/>
  <c r="Q723" i="44"/>
  <c r="P723" i="44"/>
  <c r="O723" i="44"/>
  <c r="N723" i="44"/>
  <c r="M723" i="44"/>
  <c r="L723" i="44"/>
  <c r="K723" i="44"/>
  <c r="J723" i="44"/>
  <c r="I723" i="44"/>
  <c r="CC723" i="44" s="1"/>
  <c r="H723" i="44"/>
  <c r="CB722" i="44"/>
  <c r="CA722" i="44"/>
  <c r="BZ722" i="44"/>
  <c r="BY722" i="44"/>
  <c r="BX722" i="44"/>
  <c r="BW722" i="44"/>
  <c r="BV722" i="44"/>
  <c r="BU722" i="44"/>
  <c r="BT722" i="44"/>
  <c r="BS722" i="44"/>
  <c r="BR722" i="44"/>
  <c r="BQ722" i="44"/>
  <c r="BP722" i="44"/>
  <c r="BO722" i="44"/>
  <c r="BN722" i="44"/>
  <c r="BM722" i="44"/>
  <c r="BL722" i="44"/>
  <c r="BK722" i="44"/>
  <c r="BJ722" i="44"/>
  <c r="BI722" i="44"/>
  <c r="BH722" i="44"/>
  <c r="BG722" i="44"/>
  <c r="BF722" i="44"/>
  <c r="BE722" i="44"/>
  <c r="BD722" i="44"/>
  <c r="BC722" i="44"/>
  <c r="BB722" i="44"/>
  <c r="BA722" i="44"/>
  <c r="AZ722" i="44"/>
  <c r="AY722" i="44"/>
  <c r="AX722" i="44"/>
  <c r="AW722" i="44"/>
  <c r="AV722" i="44"/>
  <c r="AU722" i="44"/>
  <c r="AT722" i="44"/>
  <c r="AS722" i="44"/>
  <c r="AR722" i="44"/>
  <c r="AQ722" i="44"/>
  <c r="AP722" i="44"/>
  <c r="AO722" i="44"/>
  <c r="AN722" i="44"/>
  <c r="AM722" i="44"/>
  <c r="AL722" i="44"/>
  <c r="AK722" i="44"/>
  <c r="AJ722" i="44"/>
  <c r="AI722" i="44"/>
  <c r="AH722" i="44"/>
  <c r="AG722" i="44"/>
  <c r="AF722" i="44"/>
  <c r="AE722" i="44"/>
  <c r="AD722" i="44"/>
  <c r="AC722" i="44"/>
  <c r="AB722" i="44"/>
  <c r="AA722" i="44"/>
  <c r="Z722" i="44"/>
  <c r="Y722" i="44"/>
  <c r="X722" i="44"/>
  <c r="W722" i="44"/>
  <c r="V722" i="44"/>
  <c r="U722" i="44"/>
  <c r="T722" i="44"/>
  <c r="S722" i="44"/>
  <c r="R722" i="44"/>
  <c r="Q722" i="44"/>
  <c r="P722" i="44"/>
  <c r="O722" i="44"/>
  <c r="N722" i="44"/>
  <c r="M722" i="44"/>
  <c r="L722" i="44"/>
  <c r="K722" i="44"/>
  <c r="J722" i="44"/>
  <c r="I722" i="44"/>
  <c r="CC722" i="44" s="1"/>
  <c r="H722" i="44"/>
  <c r="CB721" i="44"/>
  <c r="CA721" i="44"/>
  <c r="BZ721" i="44"/>
  <c r="BY721" i="44"/>
  <c r="BX721" i="44"/>
  <c r="BW721" i="44"/>
  <c r="BV721" i="44"/>
  <c r="BU721" i="44"/>
  <c r="BT721" i="44"/>
  <c r="BS721" i="44"/>
  <c r="BR721" i="44"/>
  <c r="BQ721" i="44"/>
  <c r="BP721" i="44"/>
  <c r="BO721" i="44"/>
  <c r="BN721" i="44"/>
  <c r="BM721" i="44"/>
  <c r="BL721" i="44"/>
  <c r="BK721" i="44"/>
  <c r="BJ721" i="44"/>
  <c r="BI721" i="44"/>
  <c r="BH721" i="44"/>
  <c r="BG721" i="44"/>
  <c r="BF721" i="44"/>
  <c r="BE721" i="44"/>
  <c r="BD721" i="44"/>
  <c r="BC721" i="44"/>
  <c r="BB721" i="44"/>
  <c r="BA721" i="44"/>
  <c r="AZ721" i="44"/>
  <c r="AY721" i="44"/>
  <c r="AX721" i="44"/>
  <c r="AW721" i="44"/>
  <c r="AV721" i="44"/>
  <c r="AU721" i="44"/>
  <c r="AT721" i="44"/>
  <c r="AS721" i="44"/>
  <c r="AR721" i="44"/>
  <c r="AQ721" i="44"/>
  <c r="AP721" i="44"/>
  <c r="AO721" i="44"/>
  <c r="AN721" i="44"/>
  <c r="AM721" i="44"/>
  <c r="AL721" i="44"/>
  <c r="AK721" i="44"/>
  <c r="AJ721" i="44"/>
  <c r="AI721" i="44"/>
  <c r="AH721" i="44"/>
  <c r="AG721" i="44"/>
  <c r="AF721" i="44"/>
  <c r="AE721" i="44"/>
  <c r="AD721" i="44"/>
  <c r="AC721" i="44"/>
  <c r="AB721" i="44"/>
  <c r="AA721" i="44"/>
  <c r="Z721" i="44"/>
  <c r="Y721" i="44"/>
  <c r="X721" i="44"/>
  <c r="W721" i="44"/>
  <c r="V721" i="44"/>
  <c r="U721" i="44"/>
  <c r="T721" i="44"/>
  <c r="S721" i="44"/>
  <c r="R721" i="44"/>
  <c r="Q721" i="44"/>
  <c r="P721" i="44"/>
  <c r="O721" i="44"/>
  <c r="N721" i="44"/>
  <c r="M721" i="44"/>
  <c r="L721" i="44"/>
  <c r="K721" i="44"/>
  <c r="J721" i="44"/>
  <c r="I721" i="44"/>
  <c r="H721" i="44"/>
  <c r="CC721" i="44" s="1"/>
  <c r="CB720" i="44"/>
  <c r="CA720" i="44"/>
  <c r="BZ720" i="44"/>
  <c r="BY720" i="44"/>
  <c r="BX720" i="44"/>
  <c r="BW720" i="44"/>
  <c r="BV720" i="44"/>
  <c r="BU720" i="44"/>
  <c r="BT720" i="44"/>
  <c r="BS720" i="44"/>
  <c r="BR720" i="44"/>
  <c r="BQ720" i="44"/>
  <c r="BP720" i="44"/>
  <c r="BO720" i="44"/>
  <c r="BN720" i="44"/>
  <c r="BM720" i="44"/>
  <c r="BL720" i="44"/>
  <c r="BK720" i="44"/>
  <c r="BJ720" i="44"/>
  <c r="BI720" i="44"/>
  <c r="BH720" i="44"/>
  <c r="BG720" i="44"/>
  <c r="BF720" i="44"/>
  <c r="BE720" i="44"/>
  <c r="BD720" i="44"/>
  <c r="BC720" i="44"/>
  <c r="BB720" i="44"/>
  <c r="BA720" i="44"/>
  <c r="AZ720" i="44"/>
  <c r="AY720" i="44"/>
  <c r="AX720" i="44"/>
  <c r="AW720" i="44"/>
  <c r="AV720" i="44"/>
  <c r="AU720" i="44"/>
  <c r="AT720" i="44"/>
  <c r="AS720" i="44"/>
  <c r="AR720" i="44"/>
  <c r="AQ720" i="44"/>
  <c r="AP720" i="44"/>
  <c r="AO720" i="44"/>
  <c r="AN720" i="44"/>
  <c r="AM720" i="44"/>
  <c r="AL720" i="44"/>
  <c r="AK720" i="44"/>
  <c r="AJ720" i="44"/>
  <c r="AI720" i="44"/>
  <c r="AH720" i="44"/>
  <c r="AG720" i="44"/>
  <c r="AF720" i="44"/>
  <c r="AE720" i="44"/>
  <c r="AD720" i="44"/>
  <c r="AC720" i="44"/>
  <c r="AB720" i="44"/>
  <c r="AA720" i="44"/>
  <c r="Z720" i="44"/>
  <c r="Y720" i="44"/>
  <c r="X720" i="44"/>
  <c r="W720" i="44"/>
  <c r="V720" i="44"/>
  <c r="U720" i="44"/>
  <c r="T720" i="44"/>
  <c r="S720" i="44"/>
  <c r="R720" i="44"/>
  <c r="Q720" i="44"/>
  <c r="P720" i="44"/>
  <c r="O720" i="44"/>
  <c r="N720" i="44"/>
  <c r="M720" i="44"/>
  <c r="L720" i="44"/>
  <c r="K720" i="44"/>
  <c r="J720" i="44"/>
  <c r="I720" i="44"/>
  <c r="CC720" i="44" s="1"/>
  <c r="H720" i="44"/>
  <c r="CB719" i="44"/>
  <c r="CA719" i="44"/>
  <c r="BZ719" i="44"/>
  <c r="BY719" i="44"/>
  <c r="BX719" i="44"/>
  <c r="BW719" i="44"/>
  <c r="BV719" i="44"/>
  <c r="BU719" i="44"/>
  <c r="BT719" i="44"/>
  <c r="BS719" i="44"/>
  <c r="BR719" i="44"/>
  <c r="BQ719" i="44"/>
  <c r="BP719" i="44"/>
  <c r="BO719" i="44"/>
  <c r="BN719" i="44"/>
  <c r="BM719" i="44"/>
  <c r="BL719" i="44"/>
  <c r="BK719" i="44"/>
  <c r="BJ719" i="44"/>
  <c r="BI719" i="44"/>
  <c r="BH719" i="44"/>
  <c r="BG719" i="44"/>
  <c r="BF719" i="44"/>
  <c r="BE719" i="44"/>
  <c r="BD719" i="44"/>
  <c r="BC719" i="44"/>
  <c r="BB719" i="44"/>
  <c r="BA719" i="44"/>
  <c r="AZ719" i="44"/>
  <c r="AY719" i="44"/>
  <c r="AX719" i="44"/>
  <c r="AW719" i="44"/>
  <c r="AV719" i="44"/>
  <c r="AU719" i="44"/>
  <c r="AT719" i="44"/>
  <c r="AS719" i="44"/>
  <c r="AR719" i="44"/>
  <c r="AQ719" i="44"/>
  <c r="AP719" i="44"/>
  <c r="AO719" i="44"/>
  <c r="AN719" i="44"/>
  <c r="AM719" i="44"/>
  <c r="AL719" i="44"/>
  <c r="AK719" i="44"/>
  <c r="AJ719" i="44"/>
  <c r="AI719" i="44"/>
  <c r="AH719" i="44"/>
  <c r="AG719" i="44"/>
  <c r="AF719" i="44"/>
  <c r="AE719" i="44"/>
  <c r="AD719" i="44"/>
  <c r="AC719" i="44"/>
  <c r="AB719" i="44"/>
  <c r="AA719" i="44"/>
  <c r="Z719" i="44"/>
  <c r="Y719" i="44"/>
  <c r="X719" i="44"/>
  <c r="W719" i="44"/>
  <c r="V719" i="44"/>
  <c r="U719" i="44"/>
  <c r="T719" i="44"/>
  <c r="S719" i="44"/>
  <c r="R719" i="44"/>
  <c r="Q719" i="44"/>
  <c r="P719" i="44"/>
  <c r="O719" i="44"/>
  <c r="N719" i="44"/>
  <c r="M719" i="44"/>
  <c r="L719" i="44"/>
  <c r="K719" i="44"/>
  <c r="J719" i="44"/>
  <c r="I719" i="44"/>
  <c r="CC719" i="44" s="1"/>
  <c r="H719" i="44"/>
  <c r="CB718" i="44"/>
  <c r="CA718" i="44"/>
  <c r="BZ718" i="44"/>
  <c r="BY718" i="44"/>
  <c r="BX718" i="44"/>
  <c r="BW718" i="44"/>
  <c r="BV718" i="44"/>
  <c r="BU718" i="44"/>
  <c r="BT718" i="44"/>
  <c r="BS718" i="44"/>
  <c r="BR718" i="44"/>
  <c r="BQ718" i="44"/>
  <c r="BP718" i="44"/>
  <c r="BO718" i="44"/>
  <c r="BN718" i="44"/>
  <c r="BM718" i="44"/>
  <c r="BL718" i="44"/>
  <c r="BK718" i="44"/>
  <c r="BJ718" i="44"/>
  <c r="BI718" i="44"/>
  <c r="BH718" i="44"/>
  <c r="BG718" i="44"/>
  <c r="BF718" i="44"/>
  <c r="BE718" i="44"/>
  <c r="BD718" i="44"/>
  <c r="BC718" i="44"/>
  <c r="BB718" i="44"/>
  <c r="BA718" i="44"/>
  <c r="AZ718" i="44"/>
  <c r="AY718" i="44"/>
  <c r="AX718" i="44"/>
  <c r="AW718" i="44"/>
  <c r="AV718" i="44"/>
  <c r="AU718" i="44"/>
  <c r="AT718" i="44"/>
  <c r="AS718" i="44"/>
  <c r="AR718" i="44"/>
  <c r="AQ718" i="44"/>
  <c r="AP718" i="44"/>
  <c r="AO718" i="44"/>
  <c r="AN718" i="44"/>
  <c r="AM718" i="44"/>
  <c r="AL718" i="44"/>
  <c r="AK718" i="44"/>
  <c r="AJ718" i="44"/>
  <c r="AI718" i="44"/>
  <c r="AH718" i="44"/>
  <c r="AG718" i="44"/>
  <c r="AF718" i="44"/>
  <c r="AE718" i="44"/>
  <c r="AD718" i="44"/>
  <c r="AC718" i="44"/>
  <c r="AB718" i="44"/>
  <c r="AA718" i="44"/>
  <c r="Z718" i="44"/>
  <c r="Y718" i="44"/>
  <c r="X718" i="44"/>
  <c r="W718" i="44"/>
  <c r="V718" i="44"/>
  <c r="U718" i="44"/>
  <c r="T718" i="44"/>
  <c r="S718" i="44"/>
  <c r="R718" i="44"/>
  <c r="Q718" i="44"/>
  <c r="P718" i="44"/>
  <c r="O718" i="44"/>
  <c r="N718" i="44"/>
  <c r="M718" i="44"/>
  <c r="L718" i="44"/>
  <c r="K718" i="44"/>
  <c r="J718" i="44"/>
  <c r="I718" i="44"/>
  <c r="H718" i="44"/>
  <c r="CC718" i="44" s="1"/>
  <c r="CB717" i="44"/>
  <c r="CA717" i="44"/>
  <c r="BZ717" i="44"/>
  <c r="BY717" i="44"/>
  <c r="BX717" i="44"/>
  <c r="BW717" i="44"/>
  <c r="BV717" i="44"/>
  <c r="BU717" i="44"/>
  <c r="BT717" i="44"/>
  <c r="BS717" i="44"/>
  <c r="BR717" i="44"/>
  <c r="BQ717" i="44"/>
  <c r="BP717" i="44"/>
  <c r="BO717" i="44"/>
  <c r="BN717" i="44"/>
  <c r="BM717" i="44"/>
  <c r="BL717" i="44"/>
  <c r="BK717" i="44"/>
  <c r="BJ717" i="44"/>
  <c r="BI717" i="44"/>
  <c r="BH717" i="44"/>
  <c r="BG717" i="44"/>
  <c r="BF717" i="44"/>
  <c r="BE717" i="44"/>
  <c r="BD717" i="44"/>
  <c r="BC717" i="44"/>
  <c r="BB717" i="44"/>
  <c r="BA717" i="44"/>
  <c r="AZ717" i="44"/>
  <c r="AY717" i="44"/>
  <c r="AX717" i="44"/>
  <c r="AW717" i="44"/>
  <c r="AV717" i="44"/>
  <c r="AU717" i="44"/>
  <c r="AT717" i="44"/>
  <c r="AS717" i="44"/>
  <c r="AR717" i="44"/>
  <c r="AQ717" i="44"/>
  <c r="AP717" i="44"/>
  <c r="AO717" i="44"/>
  <c r="AN717" i="44"/>
  <c r="AM717" i="44"/>
  <c r="AL717" i="44"/>
  <c r="AK717" i="44"/>
  <c r="AJ717" i="44"/>
  <c r="AI717" i="44"/>
  <c r="AH717" i="44"/>
  <c r="AG717" i="44"/>
  <c r="AF717" i="44"/>
  <c r="AE717" i="44"/>
  <c r="AD717" i="44"/>
  <c r="AC717" i="44"/>
  <c r="AB717" i="44"/>
  <c r="AA717" i="44"/>
  <c r="Z717" i="44"/>
  <c r="Y717" i="44"/>
  <c r="X717" i="44"/>
  <c r="W717" i="44"/>
  <c r="V717" i="44"/>
  <c r="U717" i="44"/>
  <c r="T717" i="44"/>
  <c r="S717" i="44"/>
  <c r="R717" i="44"/>
  <c r="Q717" i="44"/>
  <c r="P717" i="44"/>
  <c r="O717" i="44"/>
  <c r="N717" i="44"/>
  <c r="M717" i="44"/>
  <c r="L717" i="44"/>
  <c r="K717" i="44"/>
  <c r="J717" i="44"/>
  <c r="I717" i="44"/>
  <c r="CC717" i="44" s="1"/>
  <c r="H717" i="44"/>
  <c r="CB716" i="44"/>
  <c r="CA716" i="44"/>
  <c r="BZ716" i="44"/>
  <c r="BY716" i="44"/>
  <c r="BX716" i="44"/>
  <c r="BW716" i="44"/>
  <c r="BV716" i="44"/>
  <c r="BU716" i="44"/>
  <c r="BT716" i="44"/>
  <c r="BS716" i="44"/>
  <c r="BR716" i="44"/>
  <c r="BQ716" i="44"/>
  <c r="BP716" i="44"/>
  <c r="BO716" i="44"/>
  <c r="BN716" i="44"/>
  <c r="BM716" i="44"/>
  <c r="BL716" i="44"/>
  <c r="BK716" i="44"/>
  <c r="BJ716" i="44"/>
  <c r="BI716" i="44"/>
  <c r="BH716" i="44"/>
  <c r="BG716" i="44"/>
  <c r="BF716" i="44"/>
  <c r="BE716" i="44"/>
  <c r="BD716" i="44"/>
  <c r="BC716" i="44"/>
  <c r="BB716" i="44"/>
  <c r="BA716" i="44"/>
  <c r="AZ716" i="44"/>
  <c r="AY716" i="44"/>
  <c r="AX716" i="44"/>
  <c r="AW716" i="44"/>
  <c r="AV716" i="44"/>
  <c r="AU716" i="44"/>
  <c r="AT716" i="44"/>
  <c r="AS716" i="44"/>
  <c r="AR716" i="44"/>
  <c r="AQ716" i="44"/>
  <c r="AP716" i="44"/>
  <c r="AO716" i="44"/>
  <c r="AN716" i="44"/>
  <c r="AM716" i="44"/>
  <c r="AL716" i="44"/>
  <c r="AK716" i="44"/>
  <c r="AJ716" i="44"/>
  <c r="AI716" i="44"/>
  <c r="AH716" i="44"/>
  <c r="AG716" i="44"/>
  <c r="AF716" i="44"/>
  <c r="AE716" i="44"/>
  <c r="AD716" i="44"/>
  <c r="AC716" i="44"/>
  <c r="AB716" i="44"/>
  <c r="AA716" i="44"/>
  <c r="Z716" i="44"/>
  <c r="Y716" i="44"/>
  <c r="X716" i="44"/>
  <c r="W716" i="44"/>
  <c r="V716" i="44"/>
  <c r="U716" i="44"/>
  <c r="T716" i="44"/>
  <c r="S716" i="44"/>
  <c r="R716" i="44"/>
  <c r="Q716" i="44"/>
  <c r="P716" i="44"/>
  <c r="O716" i="44"/>
  <c r="N716" i="44"/>
  <c r="M716" i="44"/>
  <c r="L716" i="44"/>
  <c r="K716" i="44"/>
  <c r="J716" i="44"/>
  <c r="I716" i="44"/>
  <c r="CC716" i="44" s="1"/>
  <c r="H716" i="44"/>
  <c r="CB715" i="44"/>
  <c r="CB805" i="44" s="1"/>
  <c r="CA715" i="44"/>
  <c r="CA805" i="44" s="1"/>
  <c r="BZ715" i="44"/>
  <c r="BZ805" i="44" s="1"/>
  <c r="BY715" i="44"/>
  <c r="BY805" i="44" s="1"/>
  <c r="BX715" i="44"/>
  <c r="BX805" i="44" s="1"/>
  <c r="BW715" i="44"/>
  <c r="BW805" i="44" s="1"/>
  <c r="BV715" i="44"/>
  <c r="BV805" i="44" s="1"/>
  <c r="BU715" i="44"/>
  <c r="BU805" i="44" s="1"/>
  <c r="BT715" i="44"/>
  <c r="BT805" i="44" s="1"/>
  <c r="BS715" i="44"/>
  <c r="BS805" i="44" s="1"/>
  <c r="BR715" i="44"/>
  <c r="BR805" i="44" s="1"/>
  <c r="BQ715" i="44"/>
  <c r="BQ805" i="44" s="1"/>
  <c r="BP715" i="44"/>
  <c r="BP805" i="44" s="1"/>
  <c r="BO715" i="44"/>
  <c r="BO805" i="44" s="1"/>
  <c r="BN715" i="44"/>
  <c r="BN805" i="44" s="1"/>
  <c r="BM715" i="44"/>
  <c r="BM805" i="44" s="1"/>
  <c r="BL715" i="44"/>
  <c r="BL805" i="44" s="1"/>
  <c r="BK715" i="44"/>
  <c r="BK805" i="44" s="1"/>
  <c r="BJ715" i="44"/>
  <c r="BJ805" i="44" s="1"/>
  <c r="BI715" i="44"/>
  <c r="BI805" i="44" s="1"/>
  <c r="BH715" i="44"/>
  <c r="BH805" i="44" s="1"/>
  <c r="BG715" i="44"/>
  <c r="BG805" i="44" s="1"/>
  <c r="BF715" i="44"/>
  <c r="BF805" i="44" s="1"/>
  <c r="BE715" i="44"/>
  <c r="BE805" i="44" s="1"/>
  <c r="BD715" i="44"/>
  <c r="BD805" i="44" s="1"/>
  <c r="BC715" i="44"/>
  <c r="BC805" i="44" s="1"/>
  <c r="BB715" i="44"/>
  <c r="BB805" i="44" s="1"/>
  <c r="BA715" i="44"/>
  <c r="BA805" i="44" s="1"/>
  <c r="AZ715" i="44"/>
  <c r="AZ805" i="44" s="1"/>
  <c r="AY715" i="44"/>
  <c r="AY805" i="44" s="1"/>
  <c r="AX715" i="44"/>
  <c r="AX805" i="44" s="1"/>
  <c r="AW715" i="44"/>
  <c r="AW805" i="44" s="1"/>
  <c r="AV715" i="44"/>
  <c r="AV805" i="44" s="1"/>
  <c r="AU715" i="44"/>
  <c r="AU805" i="44" s="1"/>
  <c r="AT715" i="44"/>
  <c r="AT805" i="44" s="1"/>
  <c r="AS715" i="44"/>
  <c r="AS805" i="44" s="1"/>
  <c r="AR715" i="44"/>
  <c r="AR805" i="44" s="1"/>
  <c r="AQ715" i="44"/>
  <c r="AQ805" i="44" s="1"/>
  <c r="AP715" i="44"/>
  <c r="AP805" i="44" s="1"/>
  <c r="AO715" i="44"/>
  <c r="AO805" i="44" s="1"/>
  <c r="AN715" i="44"/>
  <c r="AN805" i="44" s="1"/>
  <c r="AM715" i="44"/>
  <c r="AM805" i="44" s="1"/>
  <c r="AL715" i="44"/>
  <c r="AL805" i="44" s="1"/>
  <c r="AK715" i="44"/>
  <c r="AK805" i="44" s="1"/>
  <c r="AJ715" i="44"/>
  <c r="AJ805" i="44" s="1"/>
  <c r="AI715" i="44"/>
  <c r="AI805" i="44" s="1"/>
  <c r="AH715" i="44"/>
  <c r="AH805" i="44" s="1"/>
  <c r="AG715" i="44"/>
  <c r="AG805" i="44" s="1"/>
  <c r="AF715" i="44"/>
  <c r="AF805" i="44" s="1"/>
  <c r="AE715" i="44"/>
  <c r="AE805" i="44" s="1"/>
  <c r="AD715" i="44"/>
  <c r="AD805" i="44" s="1"/>
  <c r="AC715" i="44"/>
  <c r="AC805" i="44" s="1"/>
  <c r="AB715" i="44"/>
  <c r="AB805" i="44" s="1"/>
  <c r="AA715" i="44"/>
  <c r="AA805" i="44" s="1"/>
  <c r="Z715" i="44"/>
  <c r="Z805" i="44" s="1"/>
  <c r="Y715" i="44"/>
  <c r="Y805" i="44" s="1"/>
  <c r="X715" i="44"/>
  <c r="X805" i="44" s="1"/>
  <c r="W715" i="44"/>
  <c r="W805" i="44" s="1"/>
  <c r="V715" i="44"/>
  <c r="V805" i="44" s="1"/>
  <c r="U715" i="44"/>
  <c r="U805" i="44" s="1"/>
  <c r="T715" i="44"/>
  <c r="T805" i="44" s="1"/>
  <c r="S715" i="44"/>
  <c r="S805" i="44" s="1"/>
  <c r="R715" i="44"/>
  <c r="R805" i="44" s="1"/>
  <c r="Q715" i="44"/>
  <c r="Q805" i="44" s="1"/>
  <c r="P715" i="44"/>
  <c r="P805" i="44" s="1"/>
  <c r="O715" i="44"/>
  <c r="O805" i="44" s="1"/>
  <c r="N715" i="44"/>
  <c r="N805" i="44" s="1"/>
  <c r="M715" i="44"/>
  <c r="M805" i="44" s="1"/>
  <c r="L715" i="44"/>
  <c r="L805" i="44" s="1"/>
  <c r="K715" i="44"/>
  <c r="K805" i="44" s="1"/>
  <c r="J715" i="44"/>
  <c r="J805" i="44" s="1"/>
  <c r="I715" i="44"/>
  <c r="I805" i="44" s="1"/>
  <c r="H715" i="44"/>
  <c r="H805" i="44" s="1"/>
  <c r="CA714" i="44"/>
  <c r="CA806" i="44" s="1"/>
  <c r="BO714" i="44"/>
  <c r="BC714" i="44"/>
  <c r="BC806" i="44" s="1"/>
  <c r="AQ714" i="44"/>
  <c r="AQ806" i="44" s="1"/>
  <c r="AE714" i="44"/>
  <c r="S714" i="44"/>
  <c r="S806" i="44" s="1"/>
  <c r="CC713" i="44"/>
  <c r="CB712" i="44"/>
  <c r="CA712" i="44"/>
  <c r="BZ712" i="44"/>
  <c r="BY712" i="44"/>
  <c r="BX712" i="44"/>
  <c r="BW712" i="44"/>
  <c r="BV712" i="44"/>
  <c r="BU712" i="44"/>
  <c r="BT712" i="44"/>
  <c r="BS712" i="44"/>
  <c r="BR712" i="44"/>
  <c r="BQ712" i="44"/>
  <c r="BP712" i="44"/>
  <c r="BO712" i="44"/>
  <c r="BN712" i="44"/>
  <c r="BM712" i="44"/>
  <c r="BL712" i="44"/>
  <c r="BK712" i="44"/>
  <c r="BJ712" i="44"/>
  <c r="BI712" i="44"/>
  <c r="BH712" i="44"/>
  <c r="BG712" i="44"/>
  <c r="BF712" i="44"/>
  <c r="BE712" i="44"/>
  <c r="BD712" i="44"/>
  <c r="BC712" i="44"/>
  <c r="BB712" i="44"/>
  <c r="BA712" i="44"/>
  <c r="AZ712" i="44"/>
  <c r="AY712" i="44"/>
  <c r="AX712" i="44"/>
  <c r="AW712" i="44"/>
  <c r="AV712" i="44"/>
  <c r="AU712" i="44"/>
  <c r="AT712" i="44"/>
  <c r="AS712" i="44"/>
  <c r="AR712" i="44"/>
  <c r="AQ712" i="44"/>
  <c r="AP712" i="44"/>
  <c r="AO712" i="44"/>
  <c r="AN712" i="44"/>
  <c r="AM712" i="44"/>
  <c r="AL712" i="44"/>
  <c r="AK712" i="44"/>
  <c r="AJ712" i="44"/>
  <c r="AI712" i="44"/>
  <c r="AH712" i="44"/>
  <c r="AG712" i="44"/>
  <c r="AF712" i="44"/>
  <c r="AE712" i="44"/>
  <c r="AD712" i="44"/>
  <c r="AC712" i="44"/>
  <c r="AB712" i="44"/>
  <c r="AA712" i="44"/>
  <c r="Z712" i="44"/>
  <c r="Y712" i="44"/>
  <c r="X712" i="44"/>
  <c r="W712" i="44"/>
  <c r="V712" i="44"/>
  <c r="U712" i="44"/>
  <c r="T712" i="44"/>
  <c r="S712" i="44"/>
  <c r="R712" i="44"/>
  <c r="Q712" i="44"/>
  <c r="P712" i="44"/>
  <c r="O712" i="44"/>
  <c r="N712" i="44"/>
  <c r="M712" i="44"/>
  <c r="L712" i="44"/>
  <c r="K712" i="44"/>
  <c r="J712" i="44"/>
  <c r="I712" i="44"/>
  <c r="CC712" i="44" s="1"/>
  <c r="H712" i="44"/>
  <c r="CB711" i="44"/>
  <c r="CA711" i="44"/>
  <c r="BZ711" i="44"/>
  <c r="BY711" i="44"/>
  <c r="BX711" i="44"/>
  <c r="BW711" i="44"/>
  <c r="BV711" i="44"/>
  <c r="BU711" i="44"/>
  <c r="BT711" i="44"/>
  <c r="BS711" i="44"/>
  <c r="BR711" i="44"/>
  <c r="BQ711" i="44"/>
  <c r="BP711" i="44"/>
  <c r="BO711" i="44"/>
  <c r="BN711" i="44"/>
  <c r="BM711" i="44"/>
  <c r="BL711" i="44"/>
  <c r="BK711" i="44"/>
  <c r="BJ711" i="44"/>
  <c r="BI711" i="44"/>
  <c r="BH711" i="44"/>
  <c r="BG711" i="44"/>
  <c r="BF711" i="44"/>
  <c r="BE711" i="44"/>
  <c r="BD711" i="44"/>
  <c r="BC711" i="44"/>
  <c r="BB711" i="44"/>
  <c r="BA711" i="44"/>
  <c r="AZ711" i="44"/>
  <c r="AY711" i="44"/>
  <c r="AX711" i="44"/>
  <c r="AW711" i="44"/>
  <c r="AV711" i="44"/>
  <c r="AU711" i="44"/>
  <c r="AT711" i="44"/>
  <c r="AS711" i="44"/>
  <c r="AR711" i="44"/>
  <c r="AQ711" i="44"/>
  <c r="AP711" i="44"/>
  <c r="AO711" i="44"/>
  <c r="AN711" i="44"/>
  <c r="AM711" i="44"/>
  <c r="AL711" i="44"/>
  <c r="AK711" i="44"/>
  <c r="AJ711" i="44"/>
  <c r="AI711" i="44"/>
  <c r="AH711" i="44"/>
  <c r="AG711" i="44"/>
  <c r="AF711" i="44"/>
  <c r="AE711" i="44"/>
  <c r="AD711" i="44"/>
  <c r="AC711" i="44"/>
  <c r="AB711" i="44"/>
  <c r="AA711" i="44"/>
  <c r="Z711" i="44"/>
  <c r="Y711" i="44"/>
  <c r="X711" i="44"/>
  <c r="W711" i="44"/>
  <c r="V711" i="44"/>
  <c r="U711" i="44"/>
  <c r="T711" i="44"/>
  <c r="S711" i="44"/>
  <c r="R711" i="44"/>
  <c r="Q711" i="44"/>
  <c r="P711" i="44"/>
  <c r="O711" i="44"/>
  <c r="N711" i="44"/>
  <c r="M711" i="44"/>
  <c r="L711" i="44"/>
  <c r="K711" i="44"/>
  <c r="J711" i="44"/>
  <c r="I711" i="44"/>
  <c r="CC711" i="44" s="1"/>
  <c r="H711" i="44"/>
  <c r="CB710" i="44"/>
  <c r="CA710" i="44"/>
  <c r="BZ710" i="44"/>
  <c r="BY710" i="44"/>
  <c r="BX710" i="44"/>
  <c r="BW710" i="44"/>
  <c r="BV710" i="44"/>
  <c r="BU710" i="44"/>
  <c r="BT710" i="44"/>
  <c r="BS710" i="44"/>
  <c r="BR710" i="44"/>
  <c r="BQ710" i="44"/>
  <c r="BP710" i="44"/>
  <c r="BO710" i="44"/>
  <c r="BN710" i="44"/>
  <c r="BM710" i="44"/>
  <c r="BL710" i="44"/>
  <c r="BK710" i="44"/>
  <c r="BJ710" i="44"/>
  <c r="BI710" i="44"/>
  <c r="BH710" i="44"/>
  <c r="BG710" i="44"/>
  <c r="BF710" i="44"/>
  <c r="BE710" i="44"/>
  <c r="BD710" i="44"/>
  <c r="BC710" i="44"/>
  <c r="BB710" i="44"/>
  <c r="BA710" i="44"/>
  <c r="AZ710" i="44"/>
  <c r="AY710" i="44"/>
  <c r="AX710" i="44"/>
  <c r="AW710" i="44"/>
  <c r="AV710" i="44"/>
  <c r="AU710" i="44"/>
  <c r="AT710" i="44"/>
  <c r="AS710" i="44"/>
  <c r="AR710" i="44"/>
  <c r="AQ710" i="44"/>
  <c r="AP710" i="44"/>
  <c r="AO710" i="44"/>
  <c r="AN710" i="44"/>
  <c r="AM710" i="44"/>
  <c r="AL710" i="44"/>
  <c r="AK710" i="44"/>
  <c r="AJ710" i="44"/>
  <c r="AI710" i="44"/>
  <c r="AH710" i="44"/>
  <c r="AG710" i="44"/>
  <c r="AF710" i="44"/>
  <c r="AE710" i="44"/>
  <c r="AD710" i="44"/>
  <c r="AC710" i="44"/>
  <c r="AB710" i="44"/>
  <c r="AA710" i="44"/>
  <c r="Z710" i="44"/>
  <c r="Y710" i="44"/>
  <c r="X710" i="44"/>
  <c r="W710" i="44"/>
  <c r="V710" i="44"/>
  <c r="U710" i="44"/>
  <c r="T710" i="44"/>
  <c r="S710" i="44"/>
  <c r="R710" i="44"/>
  <c r="Q710" i="44"/>
  <c r="P710" i="44"/>
  <c r="O710" i="44"/>
  <c r="N710" i="44"/>
  <c r="M710" i="44"/>
  <c r="L710" i="44"/>
  <c r="K710" i="44"/>
  <c r="J710" i="44"/>
  <c r="I710" i="44"/>
  <c r="H710" i="44"/>
  <c r="CC710" i="44" s="1"/>
  <c r="CB709" i="44"/>
  <c r="CA709" i="44"/>
  <c r="BZ709" i="44"/>
  <c r="BY709" i="44"/>
  <c r="BX709" i="44"/>
  <c r="BW709" i="44"/>
  <c r="BV709" i="44"/>
  <c r="BU709" i="44"/>
  <c r="BT709" i="44"/>
  <c r="BS709" i="44"/>
  <c r="BR709" i="44"/>
  <c r="BQ709" i="44"/>
  <c r="BP709" i="44"/>
  <c r="BO709" i="44"/>
  <c r="BN709" i="44"/>
  <c r="BM709" i="44"/>
  <c r="BL709" i="44"/>
  <c r="BK709" i="44"/>
  <c r="BJ709" i="44"/>
  <c r="BI709" i="44"/>
  <c r="BH709" i="44"/>
  <c r="BG709" i="44"/>
  <c r="BF709" i="44"/>
  <c r="BE709" i="44"/>
  <c r="BD709" i="44"/>
  <c r="BC709" i="44"/>
  <c r="BB709" i="44"/>
  <c r="BA709" i="44"/>
  <c r="AZ709" i="44"/>
  <c r="AY709" i="44"/>
  <c r="AX709" i="44"/>
  <c r="AW709" i="44"/>
  <c r="AV709" i="44"/>
  <c r="AU709" i="44"/>
  <c r="AT709" i="44"/>
  <c r="AS709" i="44"/>
  <c r="AR709" i="44"/>
  <c r="AQ709" i="44"/>
  <c r="AP709" i="44"/>
  <c r="AO709" i="44"/>
  <c r="AN709" i="44"/>
  <c r="AM709" i="44"/>
  <c r="AL709" i="44"/>
  <c r="AK709" i="44"/>
  <c r="AJ709" i="44"/>
  <c r="AI709" i="44"/>
  <c r="AH709" i="44"/>
  <c r="AG709" i="44"/>
  <c r="AF709" i="44"/>
  <c r="AE709" i="44"/>
  <c r="AD709" i="44"/>
  <c r="AC709" i="44"/>
  <c r="AB709" i="44"/>
  <c r="AA709" i="44"/>
  <c r="Z709" i="44"/>
  <c r="Y709" i="44"/>
  <c r="X709" i="44"/>
  <c r="W709" i="44"/>
  <c r="V709" i="44"/>
  <c r="U709" i="44"/>
  <c r="T709" i="44"/>
  <c r="S709" i="44"/>
  <c r="R709" i="44"/>
  <c r="Q709" i="44"/>
  <c r="P709" i="44"/>
  <c r="O709" i="44"/>
  <c r="N709" i="44"/>
  <c r="M709" i="44"/>
  <c r="L709" i="44"/>
  <c r="K709" i="44"/>
  <c r="J709" i="44"/>
  <c r="I709" i="44"/>
  <c r="H709" i="44"/>
  <c r="CC709" i="44" s="1"/>
  <c r="CB708" i="44"/>
  <c r="CA708" i="44"/>
  <c r="BZ708" i="44"/>
  <c r="BY708" i="44"/>
  <c r="BX708" i="44"/>
  <c r="BW708" i="44"/>
  <c r="BV708" i="44"/>
  <c r="BU708" i="44"/>
  <c r="BT708" i="44"/>
  <c r="BS708" i="44"/>
  <c r="BR708" i="44"/>
  <c r="BQ708" i="44"/>
  <c r="BP708" i="44"/>
  <c r="BO708" i="44"/>
  <c r="BN708" i="44"/>
  <c r="BM708" i="44"/>
  <c r="BL708" i="44"/>
  <c r="BK708" i="44"/>
  <c r="BJ708" i="44"/>
  <c r="BI708" i="44"/>
  <c r="BH708" i="44"/>
  <c r="BG708" i="44"/>
  <c r="BF708" i="44"/>
  <c r="BE708" i="44"/>
  <c r="BD708" i="44"/>
  <c r="BC708" i="44"/>
  <c r="BB708" i="44"/>
  <c r="BA708" i="44"/>
  <c r="AZ708" i="44"/>
  <c r="AY708" i="44"/>
  <c r="AX708" i="44"/>
  <c r="AW708" i="44"/>
  <c r="AV708" i="44"/>
  <c r="AU708" i="44"/>
  <c r="AT708" i="44"/>
  <c r="AS708" i="44"/>
  <c r="AR708" i="44"/>
  <c r="AQ708" i="44"/>
  <c r="AP708" i="44"/>
  <c r="AO708" i="44"/>
  <c r="AN708" i="44"/>
  <c r="AM708" i="44"/>
  <c r="AL708" i="44"/>
  <c r="AK708" i="44"/>
  <c r="AJ708" i="44"/>
  <c r="AI708" i="44"/>
  <c r="AH708" i="44"/>
  <c r="AG708" i="44"/>
  <c r="AF708" i="44"/>
  <c r="AE708" i="44"/>
  <c r="AD708" i="44"/>
  <c r="AC708" i="44"/>
  <c r="AB708" i="44"/>
  <c r="AA708" i="44"/>
  <c r="Z708" i="44"/>
  <c r="Y708" i="44"/>
  <c r="X708" i="44"/>
  <c r="W708" i="44"/>
  <c r="V708" i="44"/>
  <c r="U708" i="44"/>
  <c r="T708" i="44"/>
  <c r="S708" i="44"/>
  <c r="R708" i="44"/>
  <c r="Q708" i="44"/>
  <c r="P708" i="44"/>
  <c r="O708" i="44"/>
  <c r="N708" i="44"/>
  <c r="M708" i="44"/>
  <c r="L708" i="44"/>
  <c r="K708" i="44"/>
  <c r="J708" i="44"/>
  <c r="I708" i="44"/>
  <c r="CC708" i="44" s="1"/>
  <c r="H708" i="44"/>
  <c r="CB707" i="44"/>
  <c r="CA707" i="44"/>
  <c r="BZ707" i="44"/>
  <c r="BY707" i="44"/>
  <c r="BX707" i="44"/>
  <c r="BW707" i="44"/>
  <c r="BV707" i="44"/>
  <c r="BU707" i="44"/>
  <c r="BT707" i="44"/>
  <c r="BS707" i="44"/>
  <c r="BR707" i="44"/>
  <c r="BQ707" i="44"/>
  <c r="BP707" i="44"/>
  <c r="BO707" i="44"/>
  <c r="BN707" i="44"/>
  <c r="BM707" i="44"/>
  <c r="BL707" i="44"/>
  <c r="BK707" i="44"/>
  <c r="BJ707" i="44"/>
  <c r="BI707" i="44"/>
  <c r="BH707" i="44"/>
  <c r="BG707" i="44"/>
  <c r="BF707" i="44"/>
  <c r="BE707" i="44"/>
  <c r="BD707" i="44"/>
  <c r="BC707" i="44"/>
  <c r="BB707" i="44"/>
  <c r="BA707" i="44"/>
  <c r="AZ707" i="44"/>
  <c r="AY707" i="44"/>
  <c r="AX707" i="44"/>
  <c r="AW707" i="44"/>
  <c r="AV707" i="44"/>
  <c r="AU707" i="44"/>
  <c r="AT707" i="44"/>
  <c r="AS707" i="44"/>
  <c r="AR707" i="44"/>
  <c r="AQ707" i="44"/>
  <c r="AP707" i="44"/>
  <c r="AO707" i="44"/>
  <c r="AN707" i="44"/>
  <c r="AM707" i="44"/>
  <c r="AL707" i="44"/>
  <c r="AK707" i="44"/>
  <c r="AJ707" i="44"/>
  <c r="AI707" i="44"/>
  <c r="AH707" i="44"/>
  <c r="AG707" i="44"/>
  <c r="AF707" i="44"/>
  <c r="AE707" i="44"/>
  <c r="AD707" i="44"/>
  <c r="AC707" i="44"/>
  <c r="AB707" i="44"/>
  <c r="AA707" i="44"/>
  <c r="Z707" i="44"/>
  <c r="Y707" i="44"/>
  <c r="X707" i="44"/>
  <c r="W707" i="44"/>
  <c r="V707" i="44"/>
  <c r="U707" i="44"/>
  <c r="T707" i="44"/>
  <c r="S707" i="44"/>
  <c r="R707" i="44"/>
  <c r="Q707" i="44"/>
  <c r="P707" i="44"/>
  <c r="O707" i="44"/>
  <c r="N707" i="44"/>
  <c r="M707" i="44"/>
  <c r="L707" i="44"/>
  <c r="K707" i="44"/>
  <c r="J707" i="44"/>
  <c r="I707" i="44"/>
  <c r="H707" i="44"/>
  <c r="CC707" i="44" s="1"/>
  <c r="CB706" i="44"/>
  <c r="CA706" i="44"/>
  <c r="BZ706" i="44"/>
  <c r="BY706" i="44"/>
  <c r="BX706" i="44"/>
  <c r="BW706" i="44"/>
  <c r="BV706" i="44"/>
  <c r="BU706" i="44"/>
  <c r="BT706" i="44"/>
  <c r="BS706" i="44"/>
  <c r="BR706" i="44"/>
  <c r="BQ706" i="44"/>
  <c r="BP706" i="44"/>
  <c r="BO706" i="44"/>
  <c r="BN706" i="44"/>
  <c r="BM706" i="44"/>
  <c r="BL706" i="44"/>
  <c r="BK706" i="44"/>
  <c r="BJ706" i="44"/>
  <c r="BI706" i="44"/>
  <c r="BH706" i="44"/>
  <c r="BG706" i="44"/>
  <c r="BF706" i="44"/>
  <c r="BE706" i="44"/>
  <c r="BD706" i="44"/>
  <c r="BC706" i="44"/>
  <c r="BB706" i="44"/>
  <c r="BA706" i="44"/>
  <c r="AZ706" i="44"/>
  <c r="AY706" i="44"/>
  <c r="AX706" i="44"/>
  <c r="AW706" i="44"/>
  <c r="AV706" i="44"/>
  <c r="AU706" i="44"/>
  <c r="AT706" i="44"/>
  <c r="AS706" i="44"/>
  <c r="AR706" i="44"/>
  <c r="AQ706" i="44"/>
  <c r="AP706" i="44"/>
  <c r="AO706" i="44"/>
  <c r="AN706" i="44"/>
  <c r="AM706" i="44"/>
  <c r="AL706" i="44"/>
  <c r="AK706" i="44"/>
  <c r="AJ706" i="44"/>
  <c r="AI706" i="44"/>
  <c r="AH706" i="44"/>
  <c r="AG706" i="44"/>
  <c r="AF706" i="44"/>
  <c r="AE706" i="44"/>
  <c r="AD706" i="44"/>
  <c r="AC706" i="44"/>
  <c r="AB706" i="44"/>
  <c r="AA706" i="44"/>
  <c r="Z706" i="44"/>
  <c r="Y706" i="44"/>
  <c r="X706" i="44"/>
  <c r="W706" i="44"/>
  <c r="V706" i="44"/>
  <c r="U706" i="44"/>
  <c r="T706" i="44"/>
  <c r="S706" i="44"/>
  <c r="R706" i="44"/>
  <c r="Q706" i="44"/>
  <c r="P706" i="44"/>
  <c r="O706" i="44"/>
  <c r="N706" i="44"/>
  <c r="M706" i="44"/>
  <c r="L706" i="44"/>
  <c r="K706" i="44"/>
  <c r="J706" i="44"/>
  <c r="I706" i="44"/>
  <c r="CC706" i="44" s="1"/>
  <c r="H706" i="44"/>
  <c r="CB705" i="44"/>
  <c r="CA705" i="44"/>
  <c r="BZ705" i="44"/>
  <c r="BY705" i="44"/>
  <c r="BX705" i="44"/>
  <c r="BW705" i="44"/>
  <c r="BV705" i="44"/>
  <c r="BU705" i="44"/>
  <c r="BT705" i="44"/>
  <c r="BS705" i="44"/>
  <c r="BR705" i="44"/>
  <c r="BQ705" i="44"/>
  <c r="BP705" i="44"/>
  <c r="BO705" i="44"/>
  <c r="BN705" i="44"/>
  <c r="BM705" i="44"/>
  <c r="BL705" i="44"/>
  <c r="BK705" i="44"/>
  <c r="BJ705" i="44"/>
  <c r="BI705" i="44"/>
  <c r="BH705" i="44"/>
  <c r="BG705" i="44"/>
  <c r="BF705" i="44"/>
  <c r="BE705" i="44"/>
  <c r="BD705" i="44"/>
  <c r="BC705" i="44"/>
  <c r="BB705" i="44"/>
  <c r="BA705" i="44"/>
  <c r="AZ705" i="44"/>
  <c r="AY705" i="44"/>
  <c r="AX705" i="44"/>
  <c r="AW705" i="44"/>
  <c r="AV705" i="44"/>
  <c r="AU705" i="44"/>
  <c r="AT705" i="44"/>
  <c r="AS705" i="44"/>
  <c r="AR705" i="44"/>
  <c r="AQ705" i="44"/>
  <c r="AP705" i="44"/>
  <c r="AO705" i="44"/>
  <c r="AN705" i="44"/>
  <c r="AM705" i="44"/>
  <c r="AL705" i="44"/>
  <c r="AK705" i="44"/>
  <c r="AJ705" i="44"/>
  <c r="AI705" i="44"/>
  <c r="AH705" i="44"/>
  <c r="AG705" i="44"/>
  <c r="AF705" i="44"/>
  <c r="AE705" i="44"/>
  <c r="AD705" i="44"/>
  <c r="AC705" i="44"/>
  <c r="AB705" i="44"/>
  <c r="AA705" i="44"/>
  <c r="Z705" i="44"/>
  <c r="Y705" i="44"/>
  <c r="X705" i="44"/>
  <c r="W705" i="44"/>
  <c r="V705" i="44"/>
  <c r="U705" i="44"/>
  <c r="T705" i="44"/>
  <c r="S705" i="44"/>
  <c r="R705" i="44"/>
  <c r="Q705" i="44"/>
  <c r="P705" i="44"/>
  <c r="O705" i="44"/>
  <c r="N705" i="44"/>
  <c r="M705" i="44"/>
  <c r="L705" i="44"/>
  <c r="K705" i="44"/>
  <c r="J705" i="44"/>
  <c r="I705" i="44"/>
  <c r="CC705" i="44" s="1"/>
  <c r="H705" i="44"/>
  <c r="CB704" i="44"/>
  <c r="CA704" i="44"/>
  <c r="BZ704" i="44"/>
  <c r="BY704" i="44"/>
  <c r="BX704" i="44"/>
  <c r="BW704" i="44"/>
  <c r="BV704" i="44"/>
  <c r="BU704" i="44"/>
  <c r="BT704" i="44"/>
  <c r="BS704" i="44"/>
  <c r="BR704" i="44"/>
  <c r="BQ704" i="44"/>
  <c r="BP704" i="44"/>
  <c r="BO704" i="44"/>
  <c r="BN704" i="44"/>
  <c r="BM704" i="44"/>
  <c r="BL704" i="44"/>
  <c r="BK704" i="44"/>
  <c r="BJ704" i="44"/>
  <c r="BI704" i="44"/>
  <c r="BH704" i="44"/>
  <c r="BG704" i="44"/>
  <c r="BF704" i="44"/>
  <c r="BE704" i="44"/>
  <c r="BD704" i="44"/>
  <c r="BC704" i="44"/>
  <c r="BB704" i="44"/>
  <c r="BA704" i="44"/>
  <c r="AZ704" i="44"/>
  <c r="AY704" i="44"/>
  <c r="AX704" i="44"/>
  <c r="AW704" i="44"/>
  <c r="AV704" i="44"/>
  <c r="AU704" i="44"/>
  <c r="AT704" i="44"/>
  <c r="AS704" i="44"/>
  <c r="AR704" i="44"/>
  <c r="AQ704" i="44"/>
  <c r="AP704" i="44"/>
  <c r="AO704" i="44"/>
  <c r="AN704" i="44"/>
  <c r="AM704" i="44"/>
  <c r="AL704" i="44"/>
  <c r="AK704" i="44"/>
  <c r="AJ704" i="44"/>
  <c r="AI704" i="44"/>
  <c r="AH704" i="44"/>
  <c r="AG704" i="44"/>
  <c r="AF704" i="44"/>
  <c r="AE704" i="44"/>
  <c r="AD704" i="44"/>
  <c r="AC704" i="44"/>
  <c r="AB704" i="44"/>
  <c r="AA704" i="44"/>
  <c r="Z704" i="44"/>
  <c r="Y704" i="44"/>
  <c r="X704" i="44"/>
  <c r="W704" i="44"/>
  <c r="V704" i="44"/>
  <c r="U704" i="44"/>
  <c r="T704" i="44"/>
  <c r="S704" i="44"/>
  <c r="R704" i="44"/>
  <c r="Q704" i="44"/>
  <c r="P704" i="44"/>
  <c r="O704" i="44"/>
  <c r="N704" i="44"/>
  <c r="M704" i="44"/>
  <c r="L704" i="44"/>
  <c r="K704" i="44"/>
  <c r="J704" i="44"/>
  <c r="I704" i="44"/>
  <c r="H704" i="44"/>
  <c r="CC704" i="44" s="1"/>
  <c r="CB703" i="44"/>
  <c r="CA703" i="44"/>
  <c r="BZ703" i="44"/>
  <c r="BY703" i="44"/>
  <c r="BX703" i="44"/>
  <c r="BX714" i="44" s="1"/>
  <c r="BX806" i="44" s="1"/>
  <c r="BW703" i="44"/>
  <c r="BV703" i="44"/>
  <c r="BU703" i="44"/>
  <c r="BT703" i="44"/>
  <c r="BS703" i="44"/>
  <c r="BR703" i="44"/>
  <c r="BQ703" i="44"/>
  <c r="BP703" i="44"/>
  <c r="BO703" i="44"/>
  <c r="BN703" i="44"/>
  <c r="BM703" i="44"/>
  <c r="BL703" i="44"/>
  <c r="BL714" i="44" s="1"/>
  <c r="BL806" i="44" s="1"/>
  <c r="BK703" i="44"/>
  <c r="BJ703" i="44"/>
  <c r="BI703" i="44"/>
  <c r="BH703" i="44"/>
  <c r="BG703" i="44"/>
  <c r="BF703" i="44"/>
  <c r="BE703" i="44"/>
  <c r="BD703" i="44"/>
  <c r="BC703" i="44"/>
  <c r="BB703" i="44"/>
  <c r="BA703" i="44"/>
  <c r="AZ703" i="44"/>
  <c r="AZ714" i="44" s="1"/>
  <c r="AZ806" i="44" s="1"/>
  <c r="AY703" i="44"/>
  <c r="AX703" i="44"/>
  <c r="AW703" i="44"/>
  <c r="AV703" i="44"/>
  <c r="AU703" i="44"/>
  <c r="AT703" i="44"/>
  <c r="AS703" i="44"/>
  <c r="AR703" i="44"/>
  <c r="AQ703" i="44"/>
  <c r="AP703" i="44"/>
  <c r="AO703" i="44"/>
  <c r="AN703" i="44"/>
  <c r="AN714" i="44" s="1"/>
  <c r="AN806" i="44" s="1"/>
  <c r="AM703" i="44"/>
  <c r="AL703" i="44"/>
  <c r="AK703" i="44"/>
  <c r="AJ703" i="44"/>
  <c r="AI703" i="44"/>
  <c r="AH703" i="44"/>
  <c r="AG703" i="44"/>
  <c r="AF703" i="44"/>
  <c r="AE703" i="44"/>
  <c r="AD703" i="44"/>
  <c r="AC703" i="44"/>
  <c r="AB703" i="44"/>
  <c r="AB714" i="44" s="1"/>
  <c r="AA703" i="44"/>
  <c r="Z703" i="44"/>
  <c r="Y703" i="44"/>
  <c r="X703" i="44"/>
  <c r="W703" i="44"/>
  <c r="V703" i="44"/>
  <c r="U703" i="44"/>
  <c r="T703" i="44"/>
  <c r="S703" i="44"/>
  <c r="R703" i="44"/>
  <c r="Q703" i="44"/>
  <c r="P703" i="44"/>
  <c r="P714" i="44" s="1"/>
  <c r="O703" i="44"/>
  <c r="N703" i="44"/>
  <c r="M703" i="44"/>
  <c r="L703" i="44"/>
  <c r="K703" i="44"/>
  <c r="J703" i="44"/>
  <c r="I703" i="44"/>
  <c r="H703" i="44"/>
  <c r="CC703" i="44" s="1"/>
  <c r="CB702" i="44"/>
  <c r="CA702" i="44"/>
  <c r="BZ702" i="44"/>
  <c r="BY702" i="44"/>
  <c r="BX702" i="44"/>
  <c r="BW702" i="44"/>
  <c r="BW714" i="44" s="1"/>
  <c r="BW806" i="44" s="1"/>
  <c r="BV702" i="44"/>
  <c r="BU702" i="44"/>
  <c r="BT702" i="44"/>
  <c r="BS702" i="44"/>
  <c r="BR702" i="44"/>
  <c r="BQ702" i="44"/>
  <c r="BP702" i="44"/>
  <c r="BO702" i="44"/>
  <c r="BN702" i="44"/>
  <c r="BM702" i="44"/>
  <c r="BL702" i="44"/>
  <c r="BK702" i="44"/>
  <c r="BK714" i="44" s="1"/>
  <c r="BK806" i="44" s="1"/>
  <c r="BJ702" i="44"/>
  <c r="BI702" i="44"/>
  <c r="BH702" i="44"/>
  <c r="BG702" i="44"/>
  <c r="BF702" i="44"/>
  <c r="BE702" i="44"/>
  <c r="BD702" i="44"/>
  <c r="BC702" i="44"/>
  <c r="BB702" i="44"/>
  <c r="BA702" i="44"/>
  <c r="AZ702" i="44"/>
  <c r="AY702" i="44"/>
  <c r="AY714" i="44" s="1"/>
  <c r="AY806" i="44" s="1"/>
  <c r="AX702" i="44"/>
  <c r="AW702" i="44"/>
  <c r="AV702" i="44"/>
  <c r="AU702" i="44"/>
  <c r="AT702" i="44"/>
  <c r="AS702" i="44"/>
  <c r="AR702" i="44"/>
  <c r="AQ702" i="44"/>
  <c r="AP702" i="44"/>
  <c r="AO702" i="44"/>
  <c r="AN702" i="44"/>
  <c r="AM702" i="44"/>
  <c r="AM714" i="44" s="1"/>
  <c r="AM806" i="44" s="1"/>
  <c r="AL702" i="44"/>
  <c r="AK702" i="44"/>
  <c r="AJ702" i="44"/>
  <c r="AI702" i="44"/>
  <c r="AH702" i="44"/>
  <c r="AG702" i="44"/>
  <c r="AF702" i="44"/>
  <c r="AE702" i="44"/>
  <c r="AD702" i="44"/>
  <c r="AC702" i="44"/>
  <c r="AB702" i="44"/>
  <c r="AA702" i="44"/>
  <c r="AA714" i="44" s="1"/>
  <c r="AA806" i="44" s="1"/>
  <c r="Z702" i="44"/>
  <c r="Y702" i="44"/>
  <c r="X702" i="44"/>
  <c r="W702" i="44"/>
  <c r="V702" i="44"/>
  <c r="U702" i="44"/>
  <c r="T702" i="44"/>
  <c r="S702" i="44"/>
  <c r="R702" i="44"/>
  <c r="Q702" i="44"/>
  <c r="P702" i="44"/>
  <c r="O702" i="44"/>
  <c r="O714" i="44" s="1"/>
  <c r="O806" i="44" s="1"/>
  <c r="N702" i="44"/>
  <c r="M702" i="44"/>
  <c r="L702" i="44"/>
  <c r="K702" i="44"/>
  <c r="J702" i="44"/>
  <c r="I702" i="44"/>
  <c r="CC702" i="44" s="1"/>
  <c r="H702" i="44"/>
  <c r="CB701" i="44"/>
  <c r="CA701" i="44"/>
  <c r="BZ701" i="44"/>
  <c r="BY701" i="44"/>
  <c r="BY714" i="44" s="1"/>
  <c r="BY806" i="44" s="1"/>
  <c r="BX701" i="44"/>
  <c r="BW701" i="44"/>
  <c r="BV701" i="44"/>
  <c r="BU701" i="44"/>
  <c r="BT701" i="44"/>
  <c r="BS701" i="44"/>
  <c r="BS714" i="44" s="1"/>
  <c r="BS806" i="44" s="1"/>
  <c r="BR701" i="44"/>
  <c r="BQ701" i="44"/>
  <c r="BP701" i="44"/>
  <c r="BO701" i="44"/>
  <c r="BN701" i="44"/>
  <c r="BM701" i="44"/>
  <c r="BM714" i="44" s="1"/>
  <c r="BM806" i="44" s="1"/>
  <c r="BL701" i="44"/>
  <c r="BK701" i="44"/>
  <c r="BJ701" i="44"/>
  <c r="BI701" i="44"/>
  <c r="BH701" i="44"/>
  <c r="BG701" i="44"/>
  <c r="BG714" i="44" s="1"/>
  <c r="BG806" i="44" s="1"/>
  <c r="BF701" i="44"/>
  <c r="BE701" i="44"/>
  <c r="BD701" i="44"/>
  <c r="BC701" i="44"/>
  <c r="BB701" i="44"/>
  <c r="BA701" i="44"/>
  <c r="BA714" i="44" s="1"/>
  <c r="BA806" i="44" s="1"/>
  <c r="AZ701" i="44"/>
  <c r="AY701" i="44"/>
  <c r="AX701" i="44"/>
  <c r="AW701" i="44"/>
  <c r="AV701" i="44"/>
  <c r="AU701" i="44"/>
  <c r="AU714" i="44" s="1"/>
  <c r="AU806" i="44" s="1"/>
  <c r="AT701" i="44"/>
  <c r="AS701" i="44"/>
  <c r="AR701" i="44"/>
  <c r="AQ701" i="44"/>
  <c r="AP701" i="44"/>
  <c r="AO701" i="44"/>
  <c r="AO714" i="44" s="1"/>
  <c r="AO806" i="44" s="1"/>
  <c r="AN701" i="44"/>
  <c r="AM701" i="44"/>
  <c r="AL701" i="44"/>
  <c r="AK701" i="44"/>
  <c r="AJ701" i="44"/>
  <c r="AI701" i="44"/>
  <c r="AI714" i="44" s="1"/>
  <c r="AI806" i="44" s="1"/>
  <c r="AH701" i="44"/>
  <c r="AG701" i="44"/>
  <c r="AF701" i="44"/>
  <c r="AE701" i="44"/>
  <c r="AD701" i="44"/>
  <c r="AC701" i="44"/>
  <c r="AC714" i="44" s="1"/>
  <c r="AC806" i="44" s="1"/>
  <c r="AB701" i="44"/>
  <c r="AA701" i="44"/>
  <c r="Z701" i="44"/>
  <c r="Y701" i="44"/>
  <c r="X701" i="44"/>
  <c r="W701" i="44"/>
  <c r="W714" i="44" s="1"/>
  <c r="W806" i="44" s="1"/>
  <c r="V701" i="44"/>
  <c r="U701" i="44"/>
  <c r="T701" i="44"/>
  <c r="S701" i="44"/>
  <c r="R701" i="44"/>
  <c r="Q701" i="44"/>
  <c r="Q714" i="44" s="1"/>
  <c r="Q806" i="44" s="1"/>
  <c r="P701" i="44"/>
  <c r="O701" i="44"/>
  <c r="N701" i="44"/>
  <c r="M701" i="44"/>
  <c r="L701" i="44"/>
  <c r="K701" i="44"/>
  <c r="K714" i="44" s="1"/>
  <c r="K806" i="44" s="1"/>
  <c r="J701" i="44"/>
  <c r="I701" i="44"/>
  <c r="H701" i="44"/>
  <c r="CC701" i="44" s="1"/>
  <c r="CB700" i="44"/>
  <c r="CB714" i="44" s="1"/>
  <c r="CA700" i="44"/>
  <c r="BZ700" i="44"/>
  <c r="BZ714" i="44" s="1"/>
  <c r="BZ806" i="44" s="1"/>
  <c r="BY700" i="44"/>
  <c r="BX700" i="44"/>
  <c r="BW700" i="44"/>
  <c r="BV700" i="44"/>
  <c r="BV714" i="44" s="1"/>
  <c r="BU700" i="44"/>
  <c r="BU714" i="44" s="1"/>
  <c r="BU806" i="44" s="1"/>
  <c r="BT700" i="44"/>
  <c r="BT714" i="44" s="1"/>
  <c r="BT806" i="44" s="1"/>
  <c r="BS700" i="44"/>
  <c r="BR700" i="44"/>
  <c r="BR714" i="44" s="1"/>
  <c r="BR806" i="44" s="1"/>
  <c r="BQ700" i="44"/>
  <c r="BQ714" i="44" s="1"/>
  <c r="BP700" i="44"/>
  <c r="BP714" i="44" s="1"/>
  <c r="BO700" i="44"/>
  <c r="BN700" i="44"/>
  <c r="BN714" i="44" s="1"/>
  <c r="BN806" i="44" s="1"/>
  <c r="BM700" i="44"/>
  <c r="BL700" i="44"/>
  <c r="BK700" i="44"/>
  <c r="BJ700" i="44"/>
  <c r="BJ714" i="44" s="1"/>
  <c r="BI700" i="44"/>
  <c r="BI714" i="44" s="1"/>
  <c r="BI806" i="44" s="1"/>
  <c r="BH700" i="44"/>
  <c r="BH714" i="44" s="1"/>
  <c r="BH806" i="44" s="1"/>
  <c r="BG700" i="44"/>
  <c r="BF700" i="44"/>
  <c r="BF714" i="44" s="1"/>
  <c r="BF806" i="44" s="1"/>
  <c r="BE700" i="44"/>
  <c r="BE714" i="44" s="1"/>
  <c r="BD700" i="44"/>
  <c r="BD714" i="44" s="1"/>
  <c r="BC700" i="44"/>
  <c r="BB700" i="44"/>
  <c r="BB714" i="44" s="1"/>
  <c r="BB806" i="44" s="1"/>
  <c r="BA700" i="44"/>
  <c r="AZ700" i="44"/>
  <c r="AY700" i="44"/>
  <c r="AX700" i="44"/>
  <c r="AX714" i="44" s="1"/>
  <c r="AW700" i="44"/>
  <c r="AW714" i="44" s="1"/>
  <c r="AW806" i="44" s="1"/>
  <c r="AV700" i="44"/>
  <c r="AV714" i="44" s="1"/>
  <c r="AV806" i="44" s="1"/>
  <c r="AU700" i="44"/>
  <c r="AT700" i="44"/>
  <c r="AT714" i="44" s="1"/>
  <c r="AT806" i="44" s="1"/>
  <c r="AS700" i="44"/>
  <c r="AS714" i="44" s="1"/>
  <c r="AR700" i="44"/>
  <c r="AR714" i="44" s="1"/>
  <c r="AQ700" i="44"/>
  <c r="AP700" i="44"/>
  <c r="AP714" i="44" s="1"/>
  <c r="AP806" i="44" s="1"/>
  <c r="AO700" i="44"/>
  <c r="AN700" i="44"/>
  <c r="AM700" i="44"/>
  <c r="AL700" i="44"/>
  <c r="AL714" i="44" s="1"/>
  <c r="AK700" i="44"/>
  <c r="AK714" i="44" s="1"/>
  <c r="AK806" i="44" s="1"/>
  <c r="AJ700" i="44"/>
  <c r="AJ714" i="44" s="1"/>
  <c r="AJ806" i="44" s="1"/>
  <c r="AI700" i="44"/>
  <c r="AH700" i="44"/>
  <c r="AH714" i="44" s="1"/>
  <c r="AG700" i="44"/>
  <c r="AG714" i="44" s="1"/>
  <c r="AF700" i="44"/>
  <c r="AF714" i="44" s="1"/>
  <c r="AE700" i="44"/>
  <c r="AD700" i="44"/>
  <c r="AD714" i="44" s="1"/>
  <c r="AD806" i="44" s="1"/>
  <c r="AC700" i="44"/>
  <c r="AB700" i="44"/>
  <c r="AA700" i="44"/>
  <c r="Z700" i="44"/>
  <c r="Z714" i="44" s="1"/>
  <c r="Y700" i="44"/>
  <c r="Y714" i="44" s="1"/>
  <c r="Y806" i="44" s="1"/>
  <c r="X700" i="44"/>
  <c r="X714" i="44" s="1"/>
  <c r="X806" i="44" s="1"/>
  <c r="W700" i="44"/>
  <c r="V700" i="44"/>
  <c r="V714" i="44" s="1"/>
  <c r="U700" i="44"/>
  <c r="U714" i="44" s="1"/>
  <c r="T700" i="44"/>
  <c r="T714" i="44" s="1"/>
  <c r="S700" i="44"/>
  <c r="R700" i="44"/>
  <c r="R714" i="44" s="1"/>
  <c r="R806" i="44" s="1"/>
  <c r="Q700" i="44"/>
  <c r="P700" i="44"/>
  <c r="O700" i="44"/>
  <c r="N700" i="44"/>
  <c r="N714" i="44" s="1"/>
  <c r="M700" i="44"/>
  <c r="M714" i="44" s="1"/>
  <c r="M806" i="44" s="1"/>
  <c r="L700" i="44"/>
  <c r="L714" i="44" s="1"/>
  <c r="L806" i="44" s="1"/>
  <c r="K700" i="44"/>
  <c r="J700" i="44"/>
  <c r="J714" i="44" s="1"/>
  <c r="I700" i="44"/>
  <c r="I714" i="44" s="1"/>
  <c r="H700" i="44"/>
  <c r="H714" i="44" s="1"/>
  <c r="CB699" i="44"/>
  <c r="BW699" i="44"/>
  <c r="BT699" i="44"/>
  <c r="BQ699" i="44"/>
  <c r="BP699" i="44"/>
  <c r="BK699" i="44"/>
  <c r="BH699" i="44"/>
  <c r="BE699" i="44"/>
  <c r="BD699" i="44"/>
  <c r="AY699" i="44"/>
  <c r="AV699" i="44"/>
  <c r="AS699" i="44"/>
  <c r="AR699" i="44"/>
  <c r="AM699" i="44"/>
  <c r="AJ699" i="44"/>
  <c r="AG699" i="44"/>
  <c r="AF699" i="44"/>
  <c r="AA699" i="44"/>
  <c r="X699" i="44"/>
  <c r="U699" i="44"/>
  <c r="T699" i="44"/>
  <c r="O699" i="44"/>
  <c r="L699" i="44"/>
  <c r="I699" i="44"/>
  <c r="H699" i="44"/>
  <c r="CB698" i="44"/>
  <c r="CA698" i="44"/>
  <c r="BZ698" i="44"/>
  <c r="BY698" i="44"/>
  <c r="BY699" i="44" s="1"/>
  <c r="BX698" i="44"/>
  <c r="BW698" i="44"/>
  <c r="BV698" i="44"/>
  <c r="BU698" i="44"/>
  <c r="BT698" i="44"/>
  <c r="BS698" i="44"/>
  <c r="BS699" i="44" s="1"/>
  <c r="BR698" i="44"/>
  <c r="BQ698" i="44"/>
  <c r="BP698" i="44"/>
  <c r="BO698" i="44"/>
  <c r="BN698" i="44"/>
  <c r="BM698" i="44"/>
  <c r="BM699" i="44" s="1"/>
  <c r="BL698" i="44"/>
  <c r="BK698" i="44"/>
  <c r="BJ698" i="44"/>
  <c r="BI698" i="44"/>
  <c r="BH698" i="44"/>
  <c r="BG698" i="44"/>
  <c r="BG699" i="44" s="1"/>
  <c r="BF698" i="44"/>
  <c r="BE698" i="44"/>
  <c r="BD698" i="44"/>
  <c r="BC698" i="44"/>
  <c r="BB698" i="44"/>
  <c r="BA698" i="44"/>
  <c r="BA699" i="44" s="1"/>
  <c r="AZ698" i="44"/>
  <c r="AY698" i="44"/>
  <c r="AX698" i="44"/>
  <c r="AW698" i="44"/>
  <c r="AV698" i="44"/>
  <c r="AU698" i="44"/>
  <c r="AU699" i="44" s="1"/>
  <c r="AT698" i="44"/>
  <c r="AS698" i="44"/>
  <c r="AR698" i="44"/>
  <c r="AQ698" i="44"/>
  <c r="AP698" i="44"/>
  <c r="AO698" i="44"/>
  <c r="AO699" i="44" s="1"/>
  <c r="AN698" i="44"/>
  <c r="AM698" i="44"/>
  <c r="AL698" i="44"/>
  <c r="AK698" i="44"/>
  <c r="AJ698" i="44"/>
  <c r="AI698" i="44"/>
  <c r="AI699" i="44" s="1"/>
  <c r="AH698" i="44"/>
  <c r="AG698" i="44"/>
  <c r="AF698" i="44"/>
  <c r="AE698" i="44"/>
  <c r="AD698" i="44"/>
  <c r="AC698" i="44"/>
  <c r="AC699" i="44" s="1"/>
  <c r="AB698" i="44"/>
  <c r="AA698" i="44"/>
  <c r="Z698" i="44"/>
  <c r="Y698" i="44"/>
  <c r="X698" i="44"/>
  <c r="W698" i="44"/>
  <c r="W699" i="44" s="1"/>
  <c r="V698" i="44"/>
  <c r="U698" i="44"/>
  <c r="T698" i="44"/>
  <c r="S698" i="44"/>
  <c r="R698" i="44"/>
  <c r="Q698" i="44"/>
  <c r="Q699" i="44" s="1"/>
  <c r="P698" i="44"/>
  <c r="O698" i="44"/>
  <c r="N698" i="44"/>
  <c r="M698" i="44"/>
  <c r="L698" i="44"/>
  <c r="K698" i="44"/>
  <c r="K699" i="44" s="1"/>
  <c r="J698" i="44"/>
  <c r="I698" i="44"/>
  <c r="H698" i="44"/>
  <c r="CC697" i="44"/>
  <c r="CC696" i="44"/>
  <c r="CC695" i="44"/>
  <c r="CC694" i="44"/>
  <c r="CC693" i="44"/>
  <c r="CC692" i="44"/>
  <c r="CC691" i="44"/>
  <c r="CC690" i="44"/>
  <c r="CC689" i="44"/>
  <c r="CC688" i="44"/>
  <c r="CC687" i="44"/>
  <c r="CC686" i="44"/>
  <c r="CC685" i="44"/>
  <c r="CC684" i="44"/>
  <c r="CC683" i="44"/>
  <c r="CC682" i="44"/>
  <c r="CC681" i="44"/>
  <c r="CC680" i="44"/>
  <c r="CC679" i="44"/>
  <c r="CC678" i="44"/>
  <c r="CC677" i="44"/>
  <c r="CC676" i="44"/>
  <c r="CC675" i="44"/>
  <c r="CC674" i="44"/>
  <c r="CC673" i="44"/>
  <c r="CC672" i="44"/>
  <c r="CC671" i="44"/>
  <c r="CC670" i="44"/>
  <c r="CC669" i="44"/>
  <c r="CC668" i="44"/>
  <c r="CC667" i="44"/>
  <c r="CC666" i="44"/>
  <c r="CC665" i="44"/>
  <c r="CC664" i="44"/>
  <c r="CC663" i="44"/>
  <c r="CC662" i="44"/>
  <c r="CC661" i="44"/>
  <c r="CC660" i="44"/>
  <c r="CC659" i="44"/>
  <c r="CC658" i="44"/>
  <c r="CC657" i="44"/>
  <c r="CC656" i="44"/>
  <c r="CC655" i="44"/>
  <c r="CC654" i="44"/>
  <c r="CC653" i="44"/>
  <c r="CC652" i="44"/>
  <c r="CC651" i="44"/>
  <c r="CC650" i="44"/>
  <c r="CC649" i="44"/>
  <c r="CC648" i="44"/>
  <c r="CC647" i="44"/>
  <c r="CC646" i="44"/>
  <c r="CC645" i="44"/>
  <c r="CC644" i="44"/>
  <c r="CC643" i="44"/>
  <c r="CC642" i="44"/>
  <c r="CC641" i="44"/>
  <c r="CC640" i="44"/>
  <c r="CC639" i="44"/>
  <c r="CC638" i="44"/>
  <c r="CC637" i="44"/>
  <c r="CC636" i="44"/>
  <c r="CC635" i="44"/>
  <c r="CC634" i="44"/>
  <c r="CC633" i="44"/>
  <c r="CC632" i="44"/>
  <c r="CC631" i="44"/>
  <c r="CC630" i="44"/>
  <c r="CC629" i="44"/>
  <c r="CC628" i="44"/>
  <c r="CC627" i="44"/>
  <c r="CC626" i="44"/>
  <c r="CC625" i="44"/>
  <c r="CC624" i="44"/>
  <c r="CC623" i="44"/>
  <c r="CC622" i="44"/>
  <c r="CC621" i="44"/>
  <c r="CC620" i="44"/>
  <c r="CC619" i="44"/>
  <c r="CC618" i="44"/>
  <c r="CC617" i="44"/>
  <c r="CC616" i="44"/>
  <c r="CC615" i="44"/>
  <c r="CC614" i="44"/>
  <c r="CC613" i="44"/>
  <c r="CC612" i="44"/>
  <c r="CC611" i="44"/>
  <c r="CC610" i="44"/>
  <c r="CC609" i="44"/>
  <c r="CC608" i="44"/>
  <c r="CC607" i="44"/>
  <c r="CC606" i="44"/>
  <c r="CC605" i="44"/>
  <c r="CC604" i="44"/>
  <c r="CC603" i="44"/>
  <c r="CC602" i="44"/>
  <c r="CC698" i="44" s="1"/>
  <c r="CB601" i="44"/>
  <c r="CA601" i="44"/>
  <c r="CA699" i="44" s="1"/>
  <c r="BZ601" i="44"/>
  <c r="BZ699" i="44" s="1"/>
  <c r="BY601" i="44"/>
  <c r="BX601" i="44"/>
  <c r="BX699" i="44" s="1"/>
  <c r="BW601" i="44"/>
  <c r="BV601" i="44"/>
  <c r="BV699" i="44" s="1"/>
  <c r="BU601" i="44"/>
  <c r="BU699" i="44" s="1"/>
  <c r="BT601" i="44"/>
  <c r="BS601" i="44"/>
  <c r="BR601" i="44"/>
  <c r="BR699" i="44" s="1"/>
  <c r="BQ601" i="44"/>
  <c r="BP601" i="44"/>
  <c r="BO601" i="44"/>
  <c r="BO699" i="44" s="1"/>
  <c r="BN601" i="44"/>
  <c r="BN699" i="44" s="1"/>
  <c r="BM601" i="44"/>
  <c r="BL601" i="44"/>
  <c r="BL699" i="44" s="1"/>
  <c r="BK601" i="44"/>
  <c r="BJ601" i="44"/>
  <c r="BJ699" i="44" s="1"/>
  <c r="BI601" i="44"/>
  <c r="BI699" i="44" s="1"/>
  <c r="BH601" i="44"/>
  <c r="BG601" i="44"/>
  <c r="BF601" i="44"/>
  <c r="BF699" i="44" s="1"/>
  <c r="BE601" i="44"/>
  <c r="BD601" i="44"/>
  <c r="BC601" i="44"/>
  <c r="BC699" i="44" s="1"/>
  <c r="BB601" i="44"/>
  <c r="BB699" i="44" s="1"/>
  <c r="BA601" i="44"/>
  <c r="AZ601" i="44"/>
  <c r="AZ699" i="44" s="1"/>
  <c r="AY601" i="44"/>
  <c r="AX601" i="44"/>
  <c r="AX699" i="44" s="1"/>
  <c r="AW601" i="44"/>
  <c r="AW699" i="44" s="1"/>
  <c r="AV601" i="44"/>
  <c r="AU601" i="44"/>
  <c r="AT601" i="44"/>
  <c r="AT699" i="44" s="1"/>
  <c r="AS601" i="44"/>
  <c r="AR601" i="44"/>
  <c r="AQ601" i="44"/>
  <c r="AQ699" i="44" s="1"/>
  <c r="AP601" i="44"/>
  <c r="AP699" i="44" s="1"/>
  <c r="AO601" i="44"/>
  <c r="AN601" i="44"/>
  <c r="AN699" i="44" s="1"/>
  <c r="AM601" i="44"/>
  <c r="AL601" i="44"/>
  <c r="AL699" i="44" s="1"/>
  <c r="AK601" i="44"/>
  <c r="AK699" i="44" s="1"/>
  <c r="AJ601" i="44"/>
  <c r="AI601" i="44"/>
  <c r="AH601" i="44"/>
  <c r="AH699" i="44" s="1"/>
  <c r="AG601" i="44"/>
  <c r="AF601" i="44"/>
  <c r="AE601" i="44"/>
  <c r="AE699" i="44" s="1"/>
  <c r="AD601" i="44"/>
  <c r="AD699" i="44" s="1"/>
  <c r="AC601" i="44"/>
  <c r="AB601" i="44"/>
  <c r="AB699" i="44" s="1"/>
  <c r="AA601" i="44"/>
  <c r="Z601" i="44"/>
  <c r="Z699" i="44" s="1"/>
  <c r="Y601" i="44"/>
  <c r="Y699" i="44" s="1"/>
  <c r="X601" i="44"/>
  <c r="W601" i="44"/>
  <c r="V601" i="44"/>
  <c r="V699" i="44" s="1"/>
  <c r="U601" i="44"/>
  <c r="T601" i="44"/>
  <c r="S601" i="44"/>
  <c r="S699" i="44" s="1"/>
  <c r="R601" i="44"/>
  <c r="R699" i="44" s="1"/>
  <c r="Q601" i="44"/>
  <c r="P601" i="44"/>
  <c r="P699" i="44" s="1"/>
  <c r="O601" i="44"/>
  <c r="N601" i="44"/>
  <c r="N699" i="44" s="1"/>
  <c r="M601" i="44"/>
  <c r="M699" i="44" s="1"/>
  <c r="L601" i="44"/>
  <c r="K601" i="44"/>
  <c r="J601" i="44"/>
  <c r="J699" i="44" s="1"/>
  <c r="I601" i="44"/>
  <c r="H601" i="44"/>
  <c r="CC600" i="44"/>
  <c r="CC599" i="44"/>
  <c r="CC598" i="44"/>
  <c r="CC597" i="44"/>
  <c r="CC596" i="44"/>
  <c r="CC595" i="44"/>
  <c r="CC594" i="44"/>
  <c r="CC593" i="44"/>
  <c r="CC592" i="44"/>
  <c r="CC591" i="44"/>
  <c r="CC590" i="44"/>
  <c r="CC589" i="44"/>
  <c r="CC588" i="44"/>
  <c r="CC587" i="44"/>
  <c r="CC586" i="44"/>
  <c r="CC585" i="44"/>
  <c r="CC584" i="44"/>
  <c r="CC583" i="44"/>
  <c r="CC582" i="44"/>
  <c r="CC581" i="44"/>
  <c r="CC580" i="44"/>
  <c r="CC579" i="44"/>
  <c r="CC578" i="44"/>
  <c r="CC577" i="44"/>
  <c r="CC576" i="44"/>
  <c r="CC575" i="44"/>
  <c r="CC574" i="44"/>
  <c r="CC573" i="44"/>
  <c r="CC572" i="44"/>
  <c r="CC571" i="44"/>
  <c r="CC570" i="44"/>
  <c r="CC569" i="44"/>
  <c r="CC568" i="44"/>
  <c r="CC567" i="44"/>
  <c r="CC566" i="44"/>
  <c r="CC565" i="44"/>
  <c r="CC564" i="44"/>
  <c r="CC563" i="44"/>
  <c r="CC562" i="44"/>
  <c r="CC561" i="44"/>
  <c r="CC560" i="44"/>
  <c r="CC559" i="44"/>
  <c r="CC558" i="44"/>
  <c r="CC557" i="44"/>
  <c r="CC556" i="44"/>
  <c r="CC555" i="44"/>
  <c r="CC554" i="44"/>
  <c r="CC553" i="44"/>
  <c r="CC552" i="44"/>
  <c r="CC551" i="44"/>
  <c r="CC550" i="44"/>
  <c r="CC549" i="44"/>
  <c r="CC548" i="44"/>
  <c r="CC547" i="44"/>
  <c r="CC546" i="44"/>
  <c r="CC545" i="44"/>
  <c r="CC544" i="44"/>
  <c r="CC543" i="44"/>
  <c r="CC542" i="44"/>
  <c r="CC541" i="44"/>
  <c r="CC540" i="44"/>
  <c r="CC539" i="44"/>
  <c r="CC538" i="44"/>
  <c r="CC537" i="44"/>
  <c r="CC536" i="44"/>
  <c r="CC535" i="44"/>
  <c r="CC534" i="44"/>
  <c r="CC533" i="44"/>
  <c r="CC532" i="44"/>
  <c r="CC531" i="44"/>
  <c r="CC530" i="44"/>
  <c r="CC529" i="44"/>
  <c r="CC528" i="44"/>
  <c r="CC527" i="44"/>
  <c r="CC526" i="44"/>
  <c r="CC525" i="44"/>
  <c r="CC524" i="44"/>
  <c r="CC523" i="44"/>
  <c r="CC522" i="44"/>
  <c r="CC521" i="44"/>
  <c r="CC520" i="44"/>
  <c r="CC519" i="44"/>
  <c r="CC518" i="44"/>
  <c r="CC517" i="44"/>
  <c r="CC516" i="44"/>
  <c r="CC515" i="44"/>
  <c r="CC514" i="44"/>
  <c r="CC513" i="44"/>
  <c r="CC512" i="44"/>
  <c r="CC511" i="44"/>
  <c r="CC510" i="44"/>
  <c r="CC509" i="44"/>
  <c r="CC508" i="44"/>
  <c r="CC507" i="44"/>
  <c r="CC506" i="44"/>
  <c r="CC505" i="44"/>
  <c r="CC504" i="44"/>
  <c r="CC503" i="44"/>
  <c r="CC502" i="44"/>
  <c r="CC501" i="44"/>
  <c r="CC500" i="44"/>
  <c r="CC499" i="44"/>
  <c r="CC498" i="44"/>
  <c r="CC497" i="44"/>
  <c r="CC496" i="44"/>
  <c r="CC495" i="44"/>
  <c r="CC494" i="44"/>
  <c r="CC493" i="44"/>
  <c r="CC492" i="44"/>
  <c r="CC491" i="44"/>
  <c r="CC490" i="44"/>
  <c r="CC489" i="44"/>
  <c r="CC488" i="44"/>
  <c r="CC487" i="44"/>
  <c r="CC486" i="44"/>
  <c r="CC485" i="44"/>
  <c r="CC484" i="44"/>
  <c r="CC483" i="44"/>
  <c r="CC482" i="44"/>
  <c r="CC481" i="44"/>
  <c r="CC480" i="44"/>
  <c r="CC479" i="44"/>
  <c r="CC601" i="44" s="1"/>
  <c r="CC478" i="44"/>
  <c r="CB470" i="44"/>
  <c r="CB471" i="44" s="1"/>
  <c r="CA470" i="44"/>
  <c r="BZ470" i="44"/>
  <c r="BZ471" i="44" s="1"/>
  <c r="BY470" i="44"/>
  <c r="BY471" i="44" s="1"/>
  <c r="BX470" i="44"/>
  <c r="BW470" i="44"/>
  <c r="BW471" i="44" s="1"/>
  <c r="BV470" i="44"/>
  <c r="BV471" i="44" s="1"/>
  <c r="BU470" i="44"/>
  <c r="BT470" i="44"/>
  <c r="BT471" i="44" s="1"/>
  <c r="BS470" i="44"/>
  <c r="BS471" i="44" s="1"/>
  <c r="BR470" i="44"/>
  <c r="BQ470" i="44"/>
  <c r="BP470" i="44"/>
  <c r="BP471" i="44" s="1"/>
  <c r="BO470" i="44"/>
  <c r="BN470" i="44"/>
  <c r="BN471" i="44" s="1"/>
  <c r="BM470" i="44"/>
  <c r="BM471" i="44" s="1"/>
  <c r="BL470" i="44"/>
  <c r="BK470" i="44"/>
  <c r="BK471" i="44" s="1"/>
  <c r="BJ470" i="44"/>
  <c r="BJ471" i="44" s="1"/>
  <c r="BI470" i="44"/>
  <c r="BH470" i="44"/>
  <c r="BH471" i="44" s="1"/>
  <c r="BG470" i="44"/>
  <c r="BG471" i="44" s="1"/>
  <c r="BF470" i="44"/>
  <c r="BE470" i="44"/>
  <c r="BD470" i="44"/>
  <c r="BD471" i="44" s="1"/>
  <c r="BC470" i="44"/>
  <c r="BB470" i="44"/>
  <c r="BB471" i="44" s="1"/>
  <c r="BA470" i="44"/>
  <c r="BA471" i="44" s="1"/>
  <c r="AZ470" i="44"/>
  <c r="AY470" i="44"/>
  <c r="AY471" i="44" s="1"/>
  <c r="AX470" i="44"/>
  <c r="AX471" i="44" s="1"/>
  <c r="AW470" i="44"/>
  <c r="AV470" i="44"/>
  <c r="AV471" i="44" s="1"/>
  <c r="AU470" i="44"/>
  <c r="AU471" i="44" s="1"/>
  <c r="AT470" i="44"/>
  <c r="AS470" i="44"/>
  <c r="AR470" i="44"/>
  <c r="AR471" i="44" s="1"/>
  <c r="AQ470" i="44"/>
  <c r="AP470" i="44"/>
  <c r="AP471" i="44" s="1"/>
  <c r="AO470" i="44"/>
  <c r="AO471" i="44" s="1"/>
  <c r="AN470" i="44"/>
  <c r="AM470" i="44"/>
  <c r="AM471" i="44" s="1"/>
  <c r="AL470" i="44"/>
  <c r="AL471" i="44" s="1"/>
  <c r="AK470" i="44"/>
  <c r="AJ470" i="44"/>
  <c r="AJ471" i="44" s="1"/>
  <c r="AI470" i="44"/>
  <c r="AI471" i="44" s="1"/>
  <c r="AH470" i="44"/>
  <c r="AG470" i="44"/>
  <c r="AF470" i="44"/>
  <c r="AF471" i="44" s="1"/>
  <c r="AE470" i="44"/>
  <c r="AD470" i="44"/>
  <c r="AD471" i="44" s="1"/>
  <c r="AC470" i="44"/>
  <c r="AC471" i="44" s="1"/>
  <c r="AB470" i="44"/>
  <c r="AA470" i="44"/>
  <c r="AA471" i="44" s="1"/>
  <c r="Z470" i="44"/>
  <c r="Z471" i="44" s="1"/>
  <c r="Y470" i="44"/>
  <c r="X470" i="44"/>
  <c r="X471" i="44" s="1"/>
  <c r="W470" i="44"/>
  <c r="W471" i="44" s="1"/>
  <c r="V470" i="44"/>
  <c r="U470" i="44"/>
  <c r="T470" i="44"/>
  <c r="T471" i="44" s="1"/>
  <c r="S470" i="44"/>
  <c r="R470" i="44"/>
  <c r="R471" i="44" s="1"/>
  <c r="Q470" i="44"/>
  <c r="Q471" i="44" s="1"/>
  <c r="P470" i="44"/>
  <c r="O470" i="44"/>
  <c r="O471" i="44" s="1"/>
  <c r="N470" i="44"/>
  <c r="N471" i="44" s="1"/>
  <c r="M470" i="44"/>
  <c r="L470" i="44"/>
  <c r="L471" i="44" s="1"/>
  <c r="K470" i="44"/>
  <c r="K471" i="44" s="1"/>
  <c r="J470" i="44"/>
  <c r="I470" i="44"/>
  <c r="H470" i="44"/>
  <c r="H471" i="44" s="1"/>
  <c r="CC469" i="44"/>
  <c r="CC468" i="44"/>
  <c r="CC467" i="44"/>
  <c r="CC466" i="44"/>
  <c r="CC465" i="44"/>
  <c r="CC464" i="44"/>
  <c r="CC463" i="44"/>
  <c r="CC462" i="44"/>
  <c r="CC470" i="44" s="1"/>
  <c r="CB461" i="44"/>
  <c r="CA461" i="44"/>
  <c r="CA471" i="44" s="1"/>
  <c r="BZ461" i="44"/>
  <c r="BY461" i="44"/>
  <c r="BX461" i="44"/>
  <c r="BX471" i="44" s="1"/>
  <c r="BW461" i="44"/>
  <c r="BV461" i="44"/>
  <c r="BU461" i="44"/>
  <c r="BU471" i="44" s="1"/>
  <c r="BT461" i="44"/>
  <c r="BS461" i="44"/>
  <c r="BR461" i="44"/>
  <c r="BR471" i="44" s="1"/>
  <c r="BQ461" i="44"/>
  <c r="BQ471" i="44" s="1"/>
  <c r="BP461" i="44"/>
  <c r="BO461" i="44"/>
  <c r="BO471" i="44" s="1"/>
  <c r="BN461" i="44"/>
  <c r="BM461" i="44"/>
  <c r="BL461" i="44"/>
  <c r="BL471" i="44" s="1"/>
  <c r="BK461" i="44"/>
  <c r="BJ461" i="44"/>
  <c r="BI461" i="44"/>
  <c r="BI471" i="44" s="1"/>
  <c r="BH461" i="44"/>
  <c r="BG461" i="44"/>
  <c r="BF461" i="44"/>
  <c r="BF471" i="44" s="1"/>
  <c r="BE461" i="44"/>
  <c r="BE471" i="44" s="1"/>
  <c r="BD461" i="44"/>
  <c r="BC461" i="44"/>
  <c r="BC471" i="44" s="1"/>
  <c r="BB461" i="44"/>
  <c r="BA461" i="44"/>
  <c r="AZ461" i="44"/>
  <c r="AZ471" i="44" s="1"/>
  <c r="AY461" i="44"/>
  <c r="AX461" i="44"/>
  <c r="AW461" i="44"/>
  <c r="AW471" i="44" s="1"/>
  <c r="AV461" i="44"/>
  <c r="AU461" i="44"/>
  <c r="AT461" i="44"/>
  <c r="AT471" i="44" s="1"/>
  <c r="AS461" i="44"/>
  <c r="AS471" i="44" s="1"/>
  <c r="AR461" i="44"/>
  <c r="AQ461" i="44"/>
  <c r="AQ471" i="44" s="1"/>
  <c r="AP461" i="44"/>
  <c r="AO461" i="44"/>
  <c r="AN461" i="44"/>
  <c r="AN471" i="44" s="1"/>
  <c r="AM461" i="44"/>
  <c r="AL461" i="44"/>
  <c r="AK461" i="44"/>
  <c r="AK471" i="44" s="1"/>
  <c r="AJ461" i="44"/>
  <c r="AI461" i="44"/>
  <c r="AH461" i="44"/>
  <c r="AH471" i="44" s="1"/>
  <c r="AG461" i="44"/>
  <c r="AG471" i="44" s="1"/>
  <c r="AF461" i="44"/>
  <c r="AE461" i="44"/>
  <c r="AE471" i="44" s="1"/>
  <c r="AD461" i="44"/>
  <c r="AC461" i="44"/>
  <c r="AB461" i="44"/>
  <c r="AB471" i="44" s="1"/>
  <c r="AA461" i="44"/>
  <c r="Z461" i="44"/>
  <c r="Y461" i="44"/>
  <c r="Y471" i="44" s="1"/>
  <c r="X461" i="44"/>
  <c r="W461" i="44"/>
  <c r="V461" i="44"/>
  <c r="V471" i="44" s="1"/>
  <c r="U461" i="44"/>
  <c r="U471" i="44" s="1"/>
  <c r="T461" i="44"/>
  <c r="S461" i="44"/>
  <c r="S471" i="44" s="1"/>
  <c r="R461" i="44"/>
  <c r="Q461" i="44"/>
  <c r="P461" i="44"/>
  <c r="P471" i="44" s="1"/>
  <c r="O461" i="44"/>
  <c r="N461" i="44"/>
  <c r="M461" i="44"/>
  <c r="M471" i="44" s="1"/>
  <c r="L461" i="44"/>
  <c r="K461" i="44"/>
  <c r="J461" i="44"/>
  <c r="J471" i="44" s="1"/>
  <c r="I461" i="44"/>
  <c r="I471" i="44" s="1"/>
  <c r="H461" i="44"/>
  <c r="CC460" i="44"/>
  <c r="CC459" i="44"/>
  <c r="CC458" i="44"/>
  <c r="CC457" i="44"/>
  <c r="CC456" i="44"/>
  <c r="CC455" i="44"/>
  <c r="CC454" i="44"/>
  <c r="CC453" i="44"/>
  <c r="CC452" i="44"/>
  <c r="CC451" i="44"/>
  <c r="CC450" i="44"/>
  <c r="CC449" i="44"/>
  <c r="CC448" i="44"/>
  <c r="CC447" i="44"/>
  <c r="CC446" i="44"/>
  <c r="CC445" i="44"/>
  <c r="CC444" i="44"/>
  <c r="CC443" i="44"/>
  <c r="CC442" i="44"/>
  <c r="CC441" i="44"/>
  <c r="CC440" i="44"/>
  <c r="CC439" i="44"/>
  <c r="CC438" i="44"/>
  <c r="CC437" i="44"/>
  <c r="CC436" i="44"/>
  <c r="CC435" i="44"/>
  <c r="CC434" i="44"/>
  <c r="CC433" i="44"/>
  <c r="CC432" i="44"/>
  <c r="CC431" i="44"/>
  <c r="CC430" i="44"/>
  <c r="CC429" i="44"/>
  <c r="CC428" i="44"/>
  <c r="CC427" i="44"/>
  <c r="CC426" i="44"/>
  <c r="CC425" i="44"/>
  <c r="CC424" i="44"/>
  <c r="CC423" i="44"/>
  <c r="CC422" i="44"/>
  <c r="CC421" i="44"/>
  <c r="CC420" i="44"/>
  <c r="CC419" i="44"/>
  <c r="CC418" i="44"/>
  <c r="CC417" i="44"/>
  <c r="CC416" i="44"/>
  <c r="CC415" i="44"/>
  <c r="CC414" i="44"/>
  <c r="CC461" i="44" s="1"/>
  <c r="CC413" i="44"/>
  <c r="CB412" i="44"/>
  <c r="CA412" i="44"/>
  <c r="BZ412" i="44"/>
  <c r="BY412" i="44"/>
  <c r="BX412" i="44"/>
  <c r="BW412" i="44"/>
  <c r="BV412" i="44"/>
  <c r="BU412" i="44"/>
  <c r="BT412" i="44"/>
  <c r="BS412" i="44"/>
  <c r="BR412" i="44"/>
  <c r="BQ412" i="44"/>
  <c r="BP412" i="44"/>
  <c r="BO412" i="44"/>
  <c r="BN412" i="44"/>
  <c r="BM412" i="44"/>
  <c r="BL412" i="44"/>
  <c r="BK412" i="44"/>
  <c r="BJ412" i="44"/>
  <c r="BI412" i="44"/>
  <c r="BH412" i="44"/>
  <c r="BG412" i="44"/>
  <c r="BF412" i="44"/>
  <c r="BE412" i="44"/>
  <c r="BD412" i="44"/>
  <c r="BC412" i="44"/>
  <c r="BB412" i="44"/>
  <c r="BA412" i="44"/>
  <c r="AZ412" i="44"/>
  <c r="AY412" i="44"/>
  <c r="AX412" i="44"/>
  <c r="AW412" i="44"/>
  <c r="AV412" i="44"/>
  <c r="AU412" i="44"/>
  <c r="AT412" i="44"/>
  <c r="AS412" i="44"/>
  <c r="AR412" i="44"/>
  <c r="AQ412" i="44"/>
  <c r="AP412" i="44"/>
  <c r="AO412" i="44"/>
  <c r="AN412" i="44"/>
  <c r="AM412" i="44"/>
  <c r="AL412" i="44"/>
  <c r="AK412" i="44"/>
  <c r="AJ412" i="44"/>
  <c r="AI412" i="44"/>
  <c r="AH412" i="44"/>
  <c r="AG412" i="44"/>
  <c r="AF412" i="44"/>
  <c r="AE412" i="44"/>
  <c r="AD412" i="44"/>
  <c r="AC412" i="44"/>
  <c r="AB412" i="44"/>
  <c r="AA412" i="44"/>
  <c r="Z412" i="44"/>
  <c r="Y412" i="44"/>
  <c r="X412" i="44"/>
  <c r="W412" i="44"/>
  <c r="V412" i="44"/>
  <c r="U412" i="44"/>
  <c r="T412" i="44"/>
  <c r="S412" i="44"/>
  <c r="R412" i="44"/>
  <c r="Q412" i="44"/>
  <c r="P412" i="44"/>
  <c r="O412" i="44"/>
  <c r="N412" i="44"/>
  <c r="M412" i="44"/>
  <c r="L412" i="44"/>
  <c r="K412" i="44"/>
  <c r="J412" i="44"/>
  <c r="I412" i="44"/>
  <c r="H412" i="44"/>
  <c r="CC411" i="44"/>
  <c r="CC410" i="44"/>
  <c r="CC409" i="44"/>
  <c r="CC408" i="44"/>
  <c r="CC407" i="44"/>
  <c r="CC406" i="44"/>
  <c r="CC405" i="44"/>
  <c r="CC404" i="44"/>
  <c r="CC403" i="44"/>
  <c r="CC402" i="44"/>
  <c r="CC401" i="44"/>
  <c r="CC400" i="44"/>
  <c r="CC399" i="44"/>
  <c r="CC398" i="44"/>
  <c r="CC412" i="44" s="1"/>
  <c r="CC397" i="44"/>
  <c r="CB396" i="44"/>
  <c r="CA396" i="44"/>
  <c r="BZ396" i="44"/>
  <c r="BY396" i="44"/>
  <c r="BX396" i="44"/>
  <c r="BW396" i="44"/>
  <c r="BV396" i="44"/>
  <c r="BU396" i="44"/>
  <c r="BT396" i="44"/>
  <c r="BS396" i="44"/>
  <c r="BR396" i="44"/>
  <c r="BQ396" i="44"/>
  <c r="BP396" i="44"/>
  <c r="BO396" i="44"/>
  <c r="BN396" i="44"/>
  <c r="BM396" i="44"/>
  <c r="BL396" i="44"/>
  <c r="BK396" i="44"/>
  <c r="BJ396" i="44"/>
  <c r="BI396" i="44"/>
  <c r="BH396" i="44"/>
  <c r="BG396" i="44"/>
  <c r="BF396" i="44"/>
  <c r="BE396" i="44"/>
  <c r="BD396" i="44"/>
  <c r="BC396" i="44"/>
  <c r="BB396" i="44"/>
  <c r="BA396" i="44"/>
  <c r="AZ396" i="44"/>
  <c r="AY396" i="44"/>
  <c r="AX396" i="44"/>
  <c r="AW396" i="44"/>
  <c r="AV396" i="44"/>
  <c r="AU396" i="44"/>
  <c r="AT396" i="44"/>
  <c r="AS396" i="44"/>
  <c r="AR396" i="44"/>
  <c r="AQ396" i="44"/>
  <c r="AP396" i="44"/>
  <c r="AO396" i="44"/>
  <c r="AN396" i="44"/>
  <c r="AM396" i="44"/>
  <c r="AL396" i="44"/>
  <c r="AK396" i="44"/>
  <c r="AJ396" i="44"/>
  <c r="AI396" i="44"/>
  <c r="AH396" i="44"/>
  <c r="AG396" i="44"/>
  <c r="AF396" i="44"/>
  <c r="AE396" i="44"/>
  <c r="AD396" i="44"/>
  <c r="AC396" i="44"/>
  <c r="AB396" i="44"/>
  <c r="AA396" i="44"/>
  <c r="Z396" i="44"/>
  <c r="Y396" i="44"/>
  <c r="X396" i="44"/>
  <c r="W396" i="44"/>
  <c r="V396" i="44"/>
  <c r="U396" i="44"/>
  <c r="T396" i="44"/>
  <c r="S396" i="44"/>
  <c r="R396" i="44"/>
  <c r="Q396" i="44"/>
  <c r="P396" i="44"/>
  <c r="O396" i="44"/>
  <c r="N396" i="44"/>
  <c r="M396" i="44"/>
  <c r="L396" i="44"/>
  <c r="K396" i="44"/>
  <c r="J396" i="44"/>
  <c r="I396" i="44"/>
  <c r="H396" i="44"/>
  <c r="CC395" i="44"/>
  <c r="CC394" i="44"/>
  <c r="CC393" i="44"/>
  <c r="CC392" i="44"/>
  <c r="CC391" i="44"/>
  <c r="CC390" i="44"/>
  <c r="CC389" i="44"/>
  <c r="CC388" i="44"/>
  <c r="CC387" i="44"/>
  <c r="CC386" i="44"/>
  <c r="CC385" i="44"/>
  <c r="CC384" i="44"/>
  <c r="CC383" i="44"/>
  <c r="CC382" i="44"/>
  <c r="CC381" i="44"/>
  <c r="CC380" i="44"/>
  <c r="CC379" i="44"/>
  <c r="CC378" i="44"/>
  <c r="CC377" i="44"/>
  <c r="CC376" i="44"/>
  <c r="CC375" i="44"/>
  <c r="CC374" i="44"/>
  <c r="CC373" i="44"/>
  <c r="CC372" i="44"/>
  <c r="CC371" i="44"/>
  <c r="CC370" i="44"/>
  <c r="CC369" i="44"/>
  <c r="CC368" i="44"/>
  <c r="CC367" i="44"/>
  <c r="CC366" i="44"/>
  <c r="CC365" i="44"/>
  <c r="CC364" i="44"/>
  <c r="CC363" i="44"/>
  <c r="CC362" i="44"/>
  <c r="CC361" i="44"/>
  <c r="CC360" i="44"/>
  <c r="CC359" i="44"/>
  <c r="CC358" i="44"/>
  <c r="CC357" i="44"/>
  <c r="CC356" i="44"/>
  <c r="CC355" i="44"/>
  <c r="CC354" i="44"/>
  <c r="CC353" i="44"/>
  <c r="CC352" i="44"/>
  <c r="CC351" i="44"/>
  <c r="CC350" i="44"/>
  <c r="CC349" i="44"/>
  <c r="CC348" i="44"/>
  <c r="CC347" i="44"/>
  <c r="CC346" i="44"/>
  <c r="CC396" i="44" s="1"/>
  <c r="CB345" i="44"/>
  <c r="CA345" i="44"/>
  <c r="BZ345" i="44"/>
  <c r="BY345" i="44"/>
  <c r="BX345" i="44"/>
  <c r="BW345" i="44"/>
  <c r="BV345" i="44"/>
  <c r="BU345" i="44"/>
  <c r="BT345" i="44"/>
  <c r="BS345" i="44"/>
  <c r="BR345" i="44"/>
  <c r="BQ345" i="44"/>
  <c r="BP345" i="44"/>
  <c r="BO345" i="44"/>
  <c r="BN345" i="44"/>
  <c r="BM345" i="44"/>
  <c r="BL345" i="44"/>
  <c r="BK345" i="44"/>
  <c r="BJ345" i="44"/>
  <c r="BI345" i="44"/>
  <c r="BH345" i="44"/>
  <c r="BG345" i="44"/>
  <c r="BF345" i="44"/>
  <c r="BE345" i="44"/>
  <c r="BD345" i="44"/>
  <c r="BC345" i="44"/>
  <c r="BB345" i="44"/>
  <c r="BA345" i="44"/>
  <c r="AZ345" i="44"/>
  <c r="AY345" i="44"/>
  <c r="AX345" i="44"/>
  <c r="AW345" i="44"/>
  <c r="AV345" i="44"/>
  <c r="AU345" i="44"/>
  <c r="AT345" i="44"/>
  <c r="AS345" i="44"/>
  <c r="AR345" i="44"/>
  <c r="AQ345" i="44"/>
  <c r="AP345" i="44"/>
  <c r="AO345" i="44"/>
  <c r="AN345" i="44"/>
  <c r="AM345" i="44"/>
  <c r="AL345" i="44"/>
  <c r="AK345" i="44"/>
  <c r="AJ345" i="44"/>
  <c r="AI345" i="44"/>
  <c r="AH345" i="44"/>
  <c r="AG345" i="44"/>
  <c r="AF345" i="44"/>
  <c r="AE345" i="44"/>
  <c r="AD345" i="44"/>
  <c r="AC345" i="44"/>
  <c r="AB345" i="44"/>
  <c r="AA345" i="44"/>
  <c r="Z345" i="44"/>
  <c r="Y345" i="44"/>
  <c r="X345" i="44"/>
  <c r="W345" i="44"/>
  <c r="V345" i="44"/>
  <c r="U345" i="44"/>
  <c r="T345" i="44"/>
  <c r="S345" i="44"/>
  <c r="R345" i="44"/>
  <c r="Q345" i="44"/>
  <c r="P345" i="44"/>
  <c r="O345" i="44"/>
  <c r="N345" i="44"/>
  <c r="M345" i="44"/>
  <c r="L345" i="44"/>
  <c r="K345" i="44"/>
  <c r="J345" i="44"/>
  <c r="I345" i="44"/>
  <c r="H345" i="44"/>
  <c r="CC344" i="44"/>
  <c r="CC343" i="44"/>
  <c r="CC342" i="44"/>
  <c r="CC341" i="44"/>
  <c r="CC340" i="44"/>
  <c r="CC339" i="44"/>
  <c r="CC338" i="44"/>
  <c r="CC337" i="44"/>
  <c r="CC336" i="44"/>
  <c r="CC335" i="44"/>
  <c r="CC334" i="44"/>
  <c r="CC345" i="44" s="1"/>
  <c r="CC333" i="44"/>
  <c r="CC332" i="44"/>
  <c r="CB331" i="44"/>
  <c r="CA331" i="44"/>
  <c r="BZ331" i="44"/>
  <c r="BY331" i="44"/>
  <c r="BX331" i="44"/>
  <c r="BW331" i="44"/>
  <c r="BV331" i="44"/>
  <c r="BU331" i="44"/>
  <c r="BT331" i="44"/>
  <c r="BS331" i="44"/>
  <c r="BR331" i="44"/>
  <c r="BQ331" i="44"/>
  <c r="BP331" i="44"/>
  <c r="BO331" i="44"/>
  <c r="BN331" i="44"/>
  <c r="BM331" i="44"/>
  <c r="BL331" i="44"/>
  <c r="BK331" i="44"/>
  <c r="BJ331" i="44"/>
  <c r="BI331" i="44"/>
  <c r="BH331" i="44"/>
  <c r="BG331" i="44"/>
  <c r="BF331" i="44"/>
  <c r="BE331" i="44"/>
  <c r="BD331" i="44"/>
  <c r="BC331" i="44"/>
  <c r="BB331" i="44"/>
  <c r="BA331" i="44"/>
  <c r="AZ331" i="44"/>
  <c r="AY331" i="44"/>
  <c r="AX331" i="44"/>
  <c r="AW331" i="44"/>
  <c r="AV331" i="44"/>
  <c r="AU331" i="44"/>
  <c r="AT331" i="44"/>
  <c r="AS331" i="44"/>
  <c r="AR331" i="44"/>
  <c r="AQ331" i="44"/>
  <c r="AP331" i="44"/>
  <c r="AO331" i="44"/>
  <c r="AN331" i="44"/>
  <c r="AM331" i="44"/>
  <c r="AL331" i="44"/>
  <c r="AK331" i="44"/>
  <c r="AJ331" i="44"/>
  <c r="AI331" i="44"/>
  <c r="AH331" i="44"/>
  <c r="AG331" i="44"/>
  <c r="AF331" i="44"/>
  <c r="AE331" i="44"/>
  <c r="AD331" i="44"/>
  <c r="AC331" i="44"/>
  <c r="AB331" i="44"/>
  <c r="AA331" i="44"/>
  <c r="Z331" i="44"/>
  <c r="Y331" i="44"/>
  <c r="X331" i="44"/>
  <c r="W331" i="44"/>
  <c r="V331" i="44"/>
  <c r="U331" i="44"/>
  <c r="T331" i="44"/>
  <c r="S331" i="44"/>
  <c r="R331" i="44"/>
  <c r="Q331" i="44"/>
  <c r="P331" i="44"/>
  <c r="O331" i="44"/>
  <c r="N331" i="44"/>
  <c r="M331" i="44"/>
  <c r="L331" i="44"/>
  <c r="K331" i="44"/>
  <c r="J331" i="44"/>
  <c r="I331" i="44"/>
  <c r="H331" i="44"/>
  <c r="CC330" i="44"/>
  <c r="CC329" i="44"/>
  <c r="CC328" i="44"/>
  <c r="CC327" i="44"/>
  <c r="CC326" i="44"/>
  <c r="CC331" i="44" s="1"/>
  <c r="CB325" i="44"/>
  <c r="CA325" i="44"/>
  <c r="BZ325" i="44"/>
  <c r="BY325" i="44"/>
  <c r="BX325" i="44"/>
  <c r="BW325" i="44"/>
  <c r="BV325" i="44"/>
  <c r="BU325" i="44"/>
  <c r="BT325" i="44"/>
  <c r="BS325" i="44"/>
  <c r="BR325" i="44"/>
  <c r="BQ325" i="44"/>
  <c r="BP325" i="44"/>
  <c r="BO325" i="44"/>
  <c r="BN325" i="44"/>
  <c r="BM325" i="44"/>
  <c r="BL325" i="44"/>
  <c r="BK325" i="44"/>
  <c r="BJ325" i="44"/>
  <c r="BI325" i="44"/>
  <c r="BH325" i="44"/>
  <c r="BG325" i="44"/>
  <c r="BF325" i="44"/>
  <c r="BE325" i="44"/>
  <c r="BD325" i="44"/>
  <c r="BC325" i="44"/>
  <c r="BB325" i="44"/>
  <c r="BA325" i="44"/>
  <c r="AZ325" i="44"/>
  <c r="AY325" i="44"/>
  <c r="AX325" i="44"/>
  <c r="AW325" i="44"/>
  <c r="AV325" i="44"/>
  <c r="AU325" i="44"/>
  <c r="AT325" i="44"/>
  <c r="AS325" i="44"/>
  <c r="AR325" i="44"/>
  <c r="AQ325" i="44"/>
  <c r="AP325" i="44"/>
  <c r="AO325" i="44"/>
  <c r="AN325" i="44"/>
  <c r="AM325" i="44"/>
  <c r="AL325" i="44"/>
  <c r="AK325" i="44"/>
  <c r="AJ325" i="44"/>
  <c r="AI325" i="44"/>
  <c r="AH325" i="44"/>
  <c r="AG325" i="44"/>
  <c r="AF325" i="44"/>
  <c r="AE325" i="44"/>
  <c r="AD325" i="44"/>
  <c r="AC325" i="44"/>
  <c r="AB325" i="44"/>
  <c r="AA325" i="44"/>
  <c r="Z325" i="44"/>
  <c r="Y325" i="44"/>
  <c r="X325" i="44"/>
  <c r="W325" i="44"/>
  <c r="V325" i="44"/>
  <c r="U325" i="44"/>
  <c r="T325" i="44"/>
  <c r="S325" i="44"/>
  <c r="R325" i="44"/>
  <c r="Q325" i="44"/>
  <c r="P325" i="44"/>
  <c r="O325" i="44"/>
  <c r="N325" i="44"/>
  <c r="M325" i="44"/>
  <c r="L325" i="44"/>
  <c r="K325" i="44"/>
  <c r="J325" i="44"/>
  <c r="I325" i="44"/>
  <c r="H325" i="44"/>
  <c r="CC324" i="44"/>
  <c r="CC323" i="44"/>
  <c r="CC322" i="44"/>
  <c r="CC321" i="44"/>
  <c r="CC320" i="44"/>
  <c r="CC319" i="44"/>
  <c r="CC318" i="44"/>
  <c r="CC317" i="44"/>
  <c r="CC316" i="44"/>
  <c r="CC315" i="44"/>
  <c r="CC314" i="44"/>
  <c r="CC313" i="44"/>
  <c r="CC312" i="44"/>
  <c r="CC311" i="44"/>
  <c r="CC310" i="44"/>
  <c r="CC309" i="44"/>
  <c r="CC308" i="44"/>
  <c r="CC307" i="44"/>
  <c r="CC306" i="44"/>
  <c r="CC305" i="44"/>
  <c r="CC304" i="44"/>
  <c r="CC303" i="44"/>
  <c r="CC302" i="44"/>
  <c r="CC301" i="44"/>
  <c r="CC300" i="44"/>
  <c r="CC299" i="44"/>
  <c r="CC298" i="44"/>
  <c r="CC297" i="44"/>
  <c r="CC296" i="44"/>
  <c r="CC295" i="44"/>
  <c r="CC294" i="44"/>
  <c r="CC293" i="44"/>
  <c r="CC292" i="44"/>
  <c r="CC291" i="44"/>
  <c r="CC290" i="44"/>
  <c r="CC289" i="44"/>
  <c r="CC288" i="44"/>
  <c r="CC287" i="44"/>
  <c r="CC286" i="44"/>
  <c r="CC285" i="44"/>
  <c r="CC284" i="44"/>
  <c r="CC325" i="44" s="1"/>
  <c r="CB283" i="44"/>
  <c r="CA283" i="44"/>
  <c r="BZ283" i="44"/>
  <c r="BY283" i="44"/>
  <c r="BX283" i="44"/>
  <c r="BW283" i="44"/>
  <c r="BV283" i="44"/>
  <c r="BU283" i="44"/>
  <c r="BT283" i="44"/>
  <c r="BS283" i="44"/>
  <c r="BR283" i="44"/>
  <c r="BQ283" i="44"/>
  <c r="BP283" i="44"/>
  <c r="BO283" i="44"/>
  <c r="BN283" i="44"/>
  <c r="BM283" i="44"/>
  <c r="BL283" i="44"/>
  <c r="BK283" i="44"/>
  <c r="BJ283" i="44"/>
  <c r="BI283" i="44"/>
  <c r="BH283" i="44"/>
  <c r="BG283" i="44"/>
  <c r="BF283" i="44"/>
  <c r="BE283" i="44"/>
  <c r="BD283" i="44"/>
  <c r="BC283" i="44"/>
  <c r="BB283" i="44"/>
  <c r="BA283" i="44"/>
  <c r="AZ283" i="44"/>
  <c r="AY283" i="44"/>
  <c r="AX283" i="44"/>
  <c r="AW283" i="44"/>
  <c r="AV283" i="44"/>
  <c r="AU283" i="44"/>
  <c r="AT283" i="44"/>
  <c r="AS283" i="44"/>
  <c r="AR283" i="44"/>
  <c r="AQ283" i="44"/>
  <c r="AP283" i="44"/>
  <c r="AO283" i="44"/>
  <c r="AN283" i="44"/>
  <c r="AM283" i="44"/>
  <c r="AL283" i="44"/>
  <c r="AK283" i="44"/>
  <c r="AJ283" i="44"/>
  <c r="AI283" i="44"/>
  <c r="AH283" i="44"/>
  <c r="AG283" i="44"/>
  <c r="AF283" i="44"/>
  <c r="AE283" i="44"/>
  <c r="AD283" i="44"/>
  <c r="AC283" i="44"/>
  <c r="AB283" i="44"/>
  <c r="AA283" i="44"/>
  <c r="Z283" i="44"/>
  <c r="Y283" i="44"/>
  <c r="X283" i="44"/>
  <c r="W283" i="44"/>
  <c r="V283" i="44"/>
  <c r="U283" i="44"/>
  <c r="T283" i="44"/>
  <c r="S283" i="44"/>
  <c r="R283" i="44"/>
  <c r="Q283" i="44"/>
  <c r="P283" i="44"/>
  <c r="O283" i="44"/>
  <c r="N283" i="44"/>
  <c r="M283" i="44"/>
  <c r="L283" i="44"/>
  <c r="K283" i="44"/>
  <c r="J283" i="44"/>
  <c r="I283" i="44"/>
  <c r="H283" i="44"/>
  <c r="CC282" i="44"/>
  <c r="CC281" i="44"/>
  <c r="CC280" i="44"/>
  <c r="CC279" i="44"/>
  <c r="CC278" i="44"/>
  <c r="CC277" i="44"/>
  <c r="CC276" i="44"/>
  <c r="CC275" i="44"/>
  <c r="CC274" i="44"/>
  <c r="CC273" i="44"/>
  <c r="CC272" i="44"/>
  <c r="CC271" i="44"/>
  <c r="CC270" i="44"/>
  <c r="CC269" i="44"/>
  <c r="CC268" i="44"/>
  <c r="CC267" i="44"/>
  <c r="CC266" i="44"/>
  <c r="CC265" i="44"/>
  <c r="CC264" i="44"/>
  <c r="CC263" i="44"/>
  <c r="CC262" i="44"/>
  <c r="CC261" i="44"/>
  <c r="CC260" i="44"/>
  <c r="CC259" i="44"/>
  <c r="CC258" i="44"/>
  <c r="CC257" i="44"/>
  <c r="CC256" i="44"/>
  <c r="CC255" i="44"/>
  <c r="CC254" i="44"/>
  <c r="CC253" i="44"/>
  <c r="CC252" i="44"/>
  <c r="CC283" i="44" s="1"/>
  <c r="CB251" i="44"/>
  <c r="CA251" i="44"/>
  <c r="BZ251" i="44"/>
  <c r="BY251" i="44"/>
  <c r="BX251" i="44"/>
  <c r="BW251" i="44"/>
  <c r="BV251" i="44"/>
  <c r="BU251" i="44"/>
  <c r="BT251" i="44"/>
  <c r="BS251" i="44"/>
  <c r="BR251" i="44"/>
  <c r="BQ251" i="44"/>
  <c r="BP251" i="44"/>
  <c r="BO251" i="44"/>
  <c r="BN251" i="44"/>
  <c r="BM251" i="44"/>
  <c r="BL251" i="44"/>
  <c r="BK251" i="44"/>
  <c r="BJ251" i="44"/>
  <c r="BI251" i="44"/>
  <c r="BH251" i="44"/>
  <c r="BG251" i="44"/>
  <c r="BF251" i="44"/>
  <c r="BE251" i="44"/>
  <c r="BD251" i="44"/>
  <c r="BC251" i="44"/>
  <c r="BB251" i="44"/>
  <c r="BA251" i="44"/>
  <c r="AZ251" i="44"/>
  <c r="AY251" i="44"/>
  <c r="AX251" i="44"/>
  <c r="AW251" i="44"/>
  <c r="AV251" i="44"/>
  <c r="AU251" i="44"/>
  <c r="AT251" i="44"/>
  <c r="AS251" i="44"/>
  <c r="AR251" i="44"/>
  <c r="AQ251" i="44"/>
  <c r="AP251" i="44"/>
  <c r="AO251" i="44"/>
  <c r="AN251" i="44"/>
  <c r="AM251" i="44"/>
  <c r="AL251" i="44"/>
  <c r="AK251" i="44"/>
  <c r="AJ251" i="44"/>
  <c r="AI251" i="44"/>
  <c r="AH251" i="44"/>
  <c r="AG251" i="44"/>
  <c r="AF251" i="44"/>
  <c r="AE251" i="44"/>
  <c r="AD251" i="44"/>
  <c r="AC251" i="44"/>
  <c r="AB251" i="44"/>
  <c r="AA251" i="44"/>
  <c r="Z251" i="44"/>
  <c r="Y251" i="44"/>
  <c r="X251" i="44"/>
  <c r="W251" i="44"/>
  <c r="V251" i="44"/>
  <c r="U251" i="44"/>
  <c r="T251" i="44"/>
  <c r="S251" i="44"/>
  <c r="R251" i="44"/>
  <c r="Q251" i="44"/>
  <c r="P251" i="44"/>
  <c r="O251" i="44"/>
  <c r="N251" i="44"/>
  <c r="M251" i="44"/>
  <c r="L251" i="44"/>
  <c r="K251" i="44"/>
  <c r="J251" i="44"/>
  <c r="I251" i="44"/>
  <c r="H251" i="44"/>
  <c r="CC250" i="44"/>
  <c r="CC249" i="44"/>
  <c r="CC248" i="44"/>
  <c r="CC247" i="44"/>
  <c r="CC246" i="44"/>
  <c r="CC245" i="44"/>
  <c r="CC244" i="44"/>
  <c r="CC243" i="44"/>
  <c r="CC242" i="44"/>
  <c r="CC241" i="44"/>
  <c r="CC240" i="44"/>
  <c r="CC239" i="44"/>
  <c r="CC238" i="44"/>
  <c r="CC237" i="44"/>
  <c r="CC236" i="44"/>
  <c r="CC235" i="44"/>
  <c r="CC234" i="44"/>
  <c r="CC233" i="44"/>
  <c r="CC232" i="44"/>
  <c r="CC231" i="44"/>
  <c r="CC230" i="44"/>
  <c r="CC229" i="44"/>
  <c r="CC228" i="44"/>
  <c r="CC227" i="44"/>
  <c r="CC226" i="44"/>
  <c r="CC225" i="44"/>
  <c r="CC251" i="44" s="1"/>
  <c r="CB224" i="44"/>
  <c r="CA224" i="44"/>
  <c r="BZ224" i="44"/>
  <c r="BY224" i="44"/>
  <c r="BX224" i="44"/>
  <c r="BW224" i="44"/>
  <c r="BV224" i="44"/>
  <c r="BU224" i="44"/>
  <c r="BT224" i="44"/>
  <c r="BS224" i="44"/>
  <c r="BR224" i="44"/>
  <c r="BQ224" i="44"/>
  <c r="BP224" i="44"/>
  <c r="BO224" i="44"/>
  <c r="BN224" i="44"/>
  <c r="BM224" i="44"/>
  <c r="BL224" i="44"/>
  <c r="BK224" i="44"/>
  <c r="BJ224" i="44"/>
  <c r="BI224" i="44"/>
  <c r="BH224" i="44"/>
  <c r="BG224" i="44"/>
  <c r="BF224" i="44"/>
  <c r="BE224" i="44"/>
  <c r="BD224" i="44"/>
  <c r="BC224" i="44"/>
  <c r="BB224" i="44"/>
  <c r="BA224" i="44"/>
  <c r="AZ224" i="44"/>
  <c r="AY224" i="44"/>
  <c r="AX224" i="44"/>
  <c r="AW224" i="44"/>
  <c r="AV224" i="44"/>
  <c r="AU224" i="44"/>
  <c r="AT224" i="44"/>
  <c r="AS224" i="44"/>
  <c r="AR224" i="44"/>
  <c r="AQ224" i="44"/>
  <c r="AP224" i="44"/>
  <c r="AO224" i="44"/>
  <c r="AN224" i="44"/>
  <c r="AM224" i="44"/>
  <c r="AL224" i="44"/>
  <c r="AK224" i="44"/>
  <c r="AJ224" i="44"/>
  <c r="AI224" i="44"/>
  <c r="AH224" i="44"/>
  <c r="AG224" i="44"/>
  <c r="AF224" i="44"/>
  <c r="AE224" i="44"/>
  <c r="AD224" i="44"/>
  <c r="AC224" i="44"/>
  <c r="AB224" i="44"/>
  <c r="AA224" i="44"/>
  <c r="Z224" i="44"/>
  <c r="Y224" i="44"/>
  <c r="X224" i="44"/>
  <c r="W224" i="44"/>
  <c r="V224" i="44"/>
  <c r="U224" i="44"/>
  <c r="T224" i="44"/>
  <c r="S224" i="44"/>
  <c r="R224" i="44"/>
  <c r="Q224" i="44"/>
  <c r="P224" i="44"/>
  <c r="O224" i="44"/>
  <c r="N224" i="44"/>
  <c r="M224" i="44"/>
  <c r="L224" i="44"/>
  <c r="K224" i="44"/>
  <c r="J224" i="44"/>
  <c r="I224" i="44"/>
  <c r="H224" i="44"/>
  <c r="CC223" i="44"/>
  <c r="CC222" i="44"/>
  <c r="CC221" i="44"/>
  <c r="CC220" i="44"/>
  <c r="CC219" i="44"/>
  <c r="CC224" i="44" s="1"/>
  <c r="CC218" i="44"/>
  <c r="CB217" i="44"/>
  <c r="CA217" i="44"/>
  <c r="BZ217" i="44"/>
  <c r="BY217" i="44"/>
  <c r="BX217" i="44"/>
  <c r="BW217" i="44"/>
  <c r="BV217" i="44"/>
  <c r="BU217" i="44"/>
  <c r="BT217" i="44"/>
  <c r="BS217" i="44"/>
  <c r="BR217" i="44"/>
  <c r="BQ217" i="44"/>
  <c r="BP217" i="44"/>
  <c r="BO217" i="44"/>
  <c r="BN217" i="44"/>
  <c r="BM217" i="44"/>
  <c r="BL217" i="44"/>
  <c r="BK217" i="44"/>
  <c r="BJ217" i="44"/>
  <c r="BI217" i="44"/>
  <c r="BH217" i="44"/>
  <c r="BG217" i="44"/>
  <c r="BF217" i="44"/>
  <c r="BE217" i="44"/>
  <c r="BD217" i="44"/>
  <c r="BC217" i="44"/>
  <c r="BB217" i="44"/>
  <c r="BA217" i="44"/>
  <c r="AZ217" i="44"/>
  <c r="AY217" i="44"/>
  <c r="AX217" i="44"/>
  <c r="AW217" i="44"/>
  <c r="AV217" i="44"/>
  <c r="AU217" i="44"/>
  <c r="AT217" i="44"/>
  <c r="AS217" i="44"/>
  <c r="AR217" i="44"/>
  <c r="AQ217" i="44"/>
  <c r="AP217" i="44"/>
  <c r="AO217" i="44"/>
  <c r="AN217" i="44"/>
  <c r="AM217" i="44"/>
  <c r="AL217" i="44"/>
  <c r="AK217" i="44"/>
  <c r="AJ217" i="44"/>
  <c r="AI217" i="44"/>
  <c r="AH217" i="44"/>
  <c r="AG217" i="44"/>
  <c r="AF217" i="44"/>
  <c r="AE217" i="44"/>
  <c r="AD217" i="44"/>
  <c r="AC217" i="44"/>
  <c r="AB217" i="44"/>
  <c r="AA217" i="44"/>
  <c r="Z217" i="44"/>
  <c r="Y217" i="44"/>
  <c r="X217" i="44"/>
  <c r="W217" i="44"/>
  <c r="V217" i="44"/>
  <c r="U217" i="44"/>
  <c r="T217" i="44"/>
  <c r="S217" i="44"/>
  <c r="R217" i="44"/>
  <c r="Q217" i="44"/>
  <c r="P217" i="44"/>
  <c r="O217" i="44"/>
  <c r="N217" i="44"/>
  <c r="M217" i="44"/>
  <c r="L217" i="44"/>
  <c r="K217" i="44"/>
  <c r="J217" i="44"/>
  <c r="I217" i="44"/>
  <c r="H217" i="44"/>
  <c r="CC216" i="44"/>
  <c r="CC215" i="44"/>
  <c r="CC214" i="44"/>
  <c r="CC213" i="44"/>
  <c r="CC212" i="44"/>
  <c r="CC211" i="44"/>
  <c r="CC210" i="44"/>
  <c r="CC209" i="44"/>
  <c r="CC208" i="44"/>
  <c r="CC207" i="44"/>
  <c r="CC206" i="44"/>
  <c r="CC205" i="44"/>
  <c r="CC204" i="44"/>
  <c r="CC203" i="44"/>
  <c r="CC202" i="44"/>
  <c r="CC201" i="44"/>
  <c r="CC200" i="44"/>
  <c r="CC199" i="44"/>
  <c r="CC198" i="44"/>
  <c r="CC197" i="44"/>
  <c r="CC196" i="44"/>
  <c r="CC217" i="44" s="1"/>
  <c r="CC195" i="44"/>
  <c r="CB195" i="44"/>
  <c r="CA195" i="44"/>
  <c r="BZ195" i="44"/>
  <c r="BY195" i="44"/>
  <c r="BX195" i="44"/>
  <c r="BW195" i="44"/>
  <c r="BV195" i="44"/>
  <c r="BU195" i="44"/>
  <c r="BT195" i="44"/>
  <c r="BS195" i="44"/>
  <c r="BR195" i="44"/>
  <c r="BQ195" i="44"/>
  <c r="BP195" i="44"/>
  <c r="BO195" i="44"/>
  <c r="BN195" i="44"/>
  <c r="BM195" i="44"/>
  <c r="BL195" i="44"/>
  <c r="BK195" i="44"/>
  <c r="BJ195" i="44"/>
  <c r="BI195" i="44"/>
  <c r="BH195" i="44"/>
  <c r="BG195" i="44"/>
  <c r="BF195" i="44"/>
  <c r="BE195" i="44"/>
  <c r="BD195" i="44"/>
  <c r="BC195" i="44"/>
  <c r="BB195" i="44"/>
  <c r="BA195" i="44"/>
  <c r="AZ195" i="44"/>
  <c r="AY195" i="44"/>
  <c r="AX195" i="44"/>
  <c r="AW195" i="44"/>
  <c r="AV195" i="44"/>
  <c r="AU195" i="44"/>
  <c r="AT195" i="44"/>
  <c r="AS195" i="44"/>
  <c r="AR195" i="44"/>
  <c r="AQ195" i="44"/>
  <c r="AP195" i="44"/>
  <c r="AO195" i="44"/>
  <c r="AN195" i="44"/>
  <c r="AM195" i="44"/>
  <c r="AL195" i="44"/>
  <c r="AK195" i="44"/>
  <c r="AJ195" i="44"/>
  <c r="AI195" i="44"/>
  <c r="AH195" i="44"/>
  <c r="AG195" i="44"/>
  <c r="AF195" i="44"/>
  <c r="AE195" i="44"/>
  <c r="AD195" i="44"/>
  <c r="AC195" i="44"/>
  <c r="AB195" i="44"/>
  <c r="AA195" i="44"/>
  <c r="Z195" i="44"/>
  <c r="Y195" i="44"/>
  <c r="X195" i="44"/>
  <c r="W195" i="44"/>
  <c r="V195" i="44"/>
  <c r="U195" i="44"/>
  <c r="T195" i="44"/>
  <c r="S195" i="44"/>
  <c r="R195" i="44"/>
  <c r="Q195" i="44"/>
  <c r="P195" i="44"/>
  <c r="O195" i="44"/>
  <c r="N195" i="44"/>
  <c r="M195" i="44"/>
  <c r="L195" i="44"/>
  <c r="K195" i="44"/>
  <c r="J195" i="44"/>
  <c r="I195" i="44"/>
  <c r="H195" i="44"/>
  <c r="CC194" i="44"/>
  <c r="CB193" i="44"/>
  <c r="CA193" i="44"/>
  <c r="BZ193" i="44"/>
  <c r="BY193" i="44"/>
  <c r="BX193" i="44"/>
  <c r="BW193" i="44"/>
  <c r="BV193" i="44"/>
  <c r="BU193" i="44"/>
  <c r="BT193" i="44"/>
  <c r="BS193" i="44"/>
  <c r="BR193" i="44"/>
  <c r="BQ193" i="44"/>
  <c r="BP193" i="44"/>
  <c r="BO193" i="44"/>
  <c r="BN193" i="44"/>
  <c r="BM193" i="44"/>
  <c r="BL193" i="44"/>
  <c r="BK193" i="44"/>
  <c r="BJ193" i="44"/>
  <c r="BI193" i="44"/>
  <c r="BH193" i="44"/>
  <c r="BG193" i="44"/>
  <c r="BF193" i="44"/>
  <c r="BE193" i="44"/>
  <c r="BD193" i="44"/>
  <c r="BC193" i="44"/>
  <c r="BB193" i="44"/>
  <c r="BA193" i="44"/>
  <c r="AZ193" i="44"/>
  <c r="AY193" i="44"/>
  <c r="AX193" i="44"/>
  <c r="AW193" i="44"/>
  <c r="AV193" i="44"/>
  <c r="AU193" i="44"/>
  <c r="AT193" i="44"/>
  <c r="AS193" i="44"/>
  <c r="AR193" i="44"/>
  <c r="AQ193" i="44"/>
  <c r="AP193" i="44"/>
  <c r="AO193" i="44"/>
  <c r="AN193" i="44"/>
  <c r="AM193" i="44"/>
  <c r="AL193" i="44"/>
  <c r="AK193" i="44"/>
  <c r="AJ193" i="44"/>
  <c r="AI193" i="44"/>
  <c r="AH193" i="44"/>
  <c r="AG193" i="44"/>
  <c r="AF193" i="44"/>
  <c r="AE193" i="44"/>
  <c r="AD193" i="44"/>
  <c r="AC193" i="44"/>
  <c r="AB193" i="44"/>
  <c r="AA193" i="44"/>
  <c r="Z193" i="44"/>
  <c r="Y193" i="44"/>
  <c r="X193" i="44"/>
  <c r="W193" i="44"/>
  <c r="V193" i="44"/>
  <c r="U193" i="44"/>
  <c r="T193" i="44"/>
  <c r="S193" i="44"/>
  <c r="R193" i="44"/>
  <c r="Q193" i="44"/>
  <c r="P193" i="44"/>
  <c r="O193" i="44"/>
  <c r="N193" i="44"/>
  <c r="M193" i="44"/>
  <c r="L193" i="44"/>
  <c r="K193" i="44"/>
  <c r="J193" i="44"/>
  <c r="I193" i="44"/>
  <c r="H193" i="44"/>
  <c r="CC192" i="44"/>
  <c r="CC193" i="44" s="1"/>
  <c r="CB191" i="44"/>
  <c r="CA191" i="44"/>
  <c r="BZ191" i="44"/>
  <c r="BY191" i="44"/>
  <c r="BX191" i="44"/>
  <c r="BW191" i="44"/>
  <c r="BV191" i="44"/>
  <c r="BU191" i="44"/>
  <c r="BT191" i="44"/>
  <c r="BS191" i="44"/>
  <c r="BR191" i="44"/>
  <c r="BQ191" i="44"/>
  <c r="BP191" i="44"/>
  <c r="BO191" i="44"/>
  <c r="BN191" i="44"/>
  <c r="BM191" i="44"/>
  <c r="BL191" i="44"/>
  <c r="BK191" i="44"/>
  <c r="BJ191" i="44"/>
  <c r="BI191" i="44"/>
  <c r="BH191" i="44"/>
  <c r="BG191" i="44"/>
  <c r="BF191" i="44"/>
  <c r="BE191" i="44"/>
  <c r="BD191" i="44"/>
  <c r="BC191" i="44"/>
  <c r="BB191" i="44"/>
  <c r="BA191" i="44"/>
  <c r="AZ191" i="44"/>
  <c r="AY191" i="44"/>
  <c r="AX191" i="44"/>
  <c r="AW191" i="44"/>
  <c r="AV191" i="44"/>
  <c r="AU191" i="44"/>
  <c r="AT191" i="44"/>
  <c r="AS191" i="44"/>
  <c r="AR191" i="44"/>
  <c r="AQ191" i="44"/>
  <c r="AP191" i="44"/>
  <c r="AO191" i="44"/>
  <c r="AN191" i="44"/>
  <c r="AM191" i="44"/>
  <c r="AL191" i="44"/>
  <c r="AK191" i="44"/>
  <c r="AJ191" i="44"/>
  <c r="AI191" i="44"/>
  <c r="AH191" i="44"/>
  <c r="AG191" i="44"/>
  <c r="AF191" i="44"/>
  <c r="AE191" i="44"/>
  <c r="AD191" i="44"/>
  <c r="AC191" i="44"/>
  <c r="AB191" i="44"/>
  <c r="AA191" i="44"/>
  <c r="Z191" i="44"/>
  <c r="Y191" i="44"/>
  <c r="X191" i="44"/>
  <c r="W191" i="44"/>
  <c r="V191" i="44"/>
  <c r="U191" i="44"/>
  <c r="T191" i="44"/>
  <c r="S191" i="44"/>
  <c r="R191" i="44"/>
  <c r="Q191" i="44"/>
  <c r="P191" i="44"/>
  <c r="O191" i="44"/>
  <c r="N191" i="44"/>
  <c r="M191" i="44"/>
  <c r="L191" i="44"/>
  <c r="K191" i="44"/>
  <c r="J191" i="44"/>
  <c r="I191" i="44"/>
  <c r="H191" i="44"/>
  <c r="CC190" i="44"/>
  <c r="CC189" i="44"/>
  <c r="CC191" i="44" s="1"/>
  <c r="CC188" i="44"/>
  <c r="CC187" i="44"/>
  <c r="CB187" i="44"/>
  <c r="CA187" i="44"/>
  <c r="BZ187" i="44"/>
  <c r="BY187" i="44"/>
  <c r="BX187" i="44"/>
  <c r="BW187" i="44"/>
  <c r="BV187" i="44"/>
  <c r="BU187" i="44"/>
  <c r="BT187" i="44"/>
  <c r="BS187" i="44"/>
  <c r="BR187" i="44"/>
  <c r="BQ187" i="44"/>
  <c r="BP187" i="44"/>
  <c r="BO187" i="44"/>
  <c r="BN187" i="44"/>
  <c r="BM187" i="44"/>
  <c r="BL187" i="44"/>
  <c r="BK187" i="44"/>
  <c r="BJ187" i="44"/>
  <c r="BI187" i="44"/>
  <c r="BH187" i="44"/>
  <c r="BG187" i="44"/>
  <c r="BF187" i="44"/>
  <c r="BE187" i="44"/>
  <c r="BD187" i="44"/>
  <c r="BC187" i="44"/>
  <c r="BB187" i="44"/>
  <c r="BA187" i="44"/>
  <c r="AZ187" i="44"/>
  <c r="AY187" i="44"/>
  <c r="AX187" i="44"/>
  <c r="AW187" i="44"/>
  <c r="AV187" i="44"/>
  <c r="AU187" i="44"/>
  <c r="AT187" i="44"/>
  <c r="AS187" i="44"/>
  <c r="AR187" i="44"/>
  <c r="AQ187" i="44"/>
  <c r="AP187" i="44"/>
  <c r="AO187" i="44"/>
  <c r="AN187" i="44"/>
  <c r="AM187" i="44"/>
  <c r="AL187" i="44"/>
  <c r="AK187" i="44"/>
  <c r="AJ187" i="44"/>
  <c r="AI187" i="44"/>
  <c r="AH187" i="44"/>
  <c r="AG187" i="44"/>
  <c r="AF187" i="44"/>
  <c r="AE187" i="44"/>
  <c r="AD187" i="44"/>
  <c r="AC187" i="44"/>
  <c r="AB187" i="44"/>
  <c r="AA187" i="44"/>
  <c r="Z187" i="44"/>
  <c r="Y187" i="44"/>
  <c r="X187" i="44"/>
  <c r="W187" i="44"/>
  <c r="V187" i="44"/>
  <c r="U187" i="44"/>
  <c r="T187" i="44"/>
  <c r="S187" i="44"/>
  <c r="R187" i="44"/>
  <c r="Q187" i="44"/>
  <c r="P187" i="44"/>
  <c r="O187" i="44"/>
  <c r="N187" i="44"/>
  <c r="M187" i="44"/>
  <c r="L187" i="44"/>
  <c r="K187" i="44"/>
  <c r="J187" i="44"/>
  <c r="I187" i="44"/>
  <c r="H187" i="44"/>
  <c r="CC186" i="44"/>
  <c r="BW185" i="44"/>
  <c r="BW472" i="44" s="1"/>
  <c r="BW473" i="44" s="1"/>
  <c r="BK185" i="44"/>
  <c r="BK472" i="44" s="1"/>
  <c r="BK473" i="44" s="1"/>
  <c r="AY185" i="44"/>
  <c r="AY472" i="44" s="1"/>
  <c r="AY473" i="44" s="1"/>
  <c r="AM185" i="44"/>
  <c r="AM472" i="44" s="1"/>
  <c r="AM473" i="44" s="1"/>
  <c r="AA185" i="44"/>
  <c r="AA472" i="44" s="1"/>
  <c r="AA473" i="44" s="1"/>
  <c r="O185" i="44"/>
  <c r="O472" i="44" s="1"/>
  <c r="O473" i="44" s="1"/>
  <c r="CB184" i="44"/>
  <c r="CA184" i="44"/>
  <c r="CA185" i="44" s="1"/>
  <c r="CA472" i="44" s="1"/>
  <c r="CA473" i="44" s="1"/>
  <c r="BZ184" i="44"/>
  <c r="BY184" i="44"/>
  <c r="BX184" i="44"/>
  <c r="BW184" i="44"/>
  <c r="BV184" i="44"/>
  <c r="BU184" i="44"/>
  <c r="BU185" i="44" s="1"/>
  <c r="BU472" i="44" s="1"/>
  <c r="BU473" i="44" s="1"/>
  <c r="BT184" i="44"/>
  <c r="BS184" i="44"/>
  <c r="BR184" i="44"/>
  <c r="BQ184" i="44"/>
  <c r="BP184" i="44"/>
  <c r="BO184" i="44"/>
  <c r="BO185" i="44" s="1"/>
  <c r="BO472" i="44" s="1"/>
  <c r="BO473" i="44" s="1"/>
  <c r="BN184" i="44"/>
  <c r="BM184" i="44"/>
  <c r="BL184" i="44"/>
  <c r="BK184" i="44"/>
  <c r="BJ184" i="44"/>
  <c r="BI184" i="44"/>
  <c r="BI185" i="44" s="1"/>
  <c r="BI472" i="44" s="1"/>
  <c r="BI473" i="44" s="1"/>
  <c r="BH184" i="44"/>
  <c r="BG184" i="44"/>
  <c r="BF184" i="44"/>
  <c r="BE184" i="44"/>
  <c r="BD184" i="44"/>
  <c r="BC184" i="44"/>
  <c r="BC185" i="44" s="1"/>
  <c r="BC472" i="44" s="1"/>
  <c r="BC473" i="44" s="1"/>
  <c r="BB184" i="44"/>
  <c r="BA184" i="44"/>
  <c r="AZ184" i="44"/>
  <c r="AY184" i="44"/>
  <c r="AX184" i="44"/>
  <c r="AW184" i="44"/>
  <c r="AW185" i="44" s="1"/>
  <c r="AW472" i="44" s="1"/>
  <c r="AW473" i="44" s="1"/>
  <c r="AV184" i="44"/>
  <c r="AU184" i="44"/>
  <c r="AT184" i="44"/>
  <c r="AS184" i="44"/>
  <c r="AR184" i="44"/>
  <c r="AQ184" i="44"/>
  <c r="AQ185" i="44" s="1"/>
  <c r="AQ472" i="44" s="1"/>
  <c r="AQ473" i="44" s="1"/>
  <c r="AP184" i="44"/>
  <c r="AO184" i="44"/>
  <c r="AN184" i="44"/>
  <c r="AM184" i="44"/>
  <c r="AL184" i="44"/>
  <c r="AK184" i="44"/>
  <c r="AK185" i="44" s="1"/>
  <c r="AK472" i="44" s="1"/>
  <c r="AK473" i="44" s="1"/>
  <c r="AJ184" i="44"/>
  <c r="AI184" i="44"/>
  <c r="AH184" i="44"/>
  <c r="AG184" i="44"/>
  <c r="AF184" i="44"/>
  <c r="AE184" i="44"/>
  <c r="AE185" i="44" s="1"/>
  <c r="AE472" i="44" s="1"/>
  <c r="AE473" i="44" s="1"/>
  <c r="AD184" i="44"/>
  <c r="AC184" i="44"/>
  <c r="AB184" i="44"/>
  <c r="AA184" i="44"/>
  <c r="Z184" i="44"/>
  <c r="Y184" i="44"/>
  <c r="Y185" i="44" s="1"/>
  <c r="Y472" i="44" s="1"/>
  <c r="Y473" i="44" s="1"/>
  <c r="X184" i="44"/>
  <c r="W184" i="44"/>
  <c r="V184" i="44"/>
  <c r="U184" i="44"/>
  <c r="T184" i="44"/>
  <c r="S184" i="44"/>
  <c r="S185" i="44" s="1"/>
  <c r="S472" i="44" s="1"/>
  <c r="S473" i="44" s="1"/>
  <c r="R184" i="44"/>
  <c r="Q184" i="44"/>
  <c r="P184" i="44"/>
  <c r="O184" i="44"/>
  <c r="N184" i="44"/>
  <c r="M184" i="44"/>
  <c r="M185" i="44" s="1"/>
  <c r="M472" i="44" s="1"/>
  <c r="M473" i="44" s="1"/>
  <c r="L184" i="44"/>
  <c r="K184" i="44"/>
  <c r="J184" i="44"/>
  <c r="I184" i="44"/>
  <c r="H184" i="44"/>
  <c r="CC183" i="44"/>
  <c r="CC182" i="44"/>
  <c r="CC181" i="44"/>
  <c r="CC180" i="44"/>
  <c r="CC179" i="44"/>
  <c r="CC184" i="44" s="1"/>
  <c r="CB178" i="44"/>
  <c r="CB185" i="44" s="1"/>
  <c r="CA178" i="44"/>
  <c r="BZ178" i="44"/>
  <c r="BY178" i="44"/>
  <c r="BY185" i="44" s="1"/>
  <c r="BY472" i="44" s="1"/>
  <c r="BY473" i="44" s="1"/>
  <c r="BX178" i="44"/>
  <c r="BX185" i="44" s="1"/>
  <c r="BX472" i="44" s="1"/>
  <c r="BX473" i="44" s="1"/>
  <c r="BW178" i="44"/>
  <c r="BV178" i="44"/>
  <c r="BV185" i="44" s="1"/>
  <c r="BV472" i="44" s="1"/>
  <c r="BV473" i="44" s="1"/>
  <c r="BU178" i="44"/>
  <c r="BT178" i="44"/>
  <c r="BT185" i="44" s="1"/>
  <c r="BT472" i="44" s="1"/>
  <c r="BT473" i="44" s="1"/>
  <c r="BS178" i="44"/>
  <c r="BR178" i="44"/>
  <c r="BR185" i="44" s="1"/>
  <c r="BQ178" i="44"/>
  <c r="BQ185" i="44" s="1"/>
  <c r="BP178" i="44"/>
  <c r="BP185" i="44" s="1"/>
  <c r="BO178" i="44"/>
  <c r="BN178" i="44"/>
  <c r="BM178" i="44"/>
  <c r="BM185" i="44" s="1"/>
  <c r="BM472" i="44" s="1"/>
  <c r="BM473" i="44" s="1"/>
  <c r="BL178" i="44"/>
  <c r="BL185" i="44" s="1"/>
  <c r="BL472" i="44" s="1"/>
  <c r="BL473" i="44" s="1"/>
  <c r="BK178" i="44"/>
  <c r="BJ178" i="44"/>
  <c r="BJ185" i="44" s="1"/>
  <c r="BJ472" i="44" s="1"/>
  <c r="BJ473" i="44" s="1"/>
  <c r="BI178" i="44"/>
  <c r="BH178" i="44"/>
  <c r="BH185" i="44" s="1"/>
  <c r="BH472" i="44" s="1"/>
  <c r="BH473" i="44" s="1"/>
  <c r="BG178" i="44"/>
  <c r="BF178" i="44"/>
  <c r="BF185" i="44" s="1"/>
  <c r="BE178" i="44"/>
  <c r="BE185" i="44" s="1"/>
  <c r="BD178" i="44"/>
  <c r="BD185" i="44" s="1"/>
  <c r="BC178" i="44"/>
  <c r="BB178" i="44"/>
  <c r="BA178" i="44"/>
  <c r="BA185" i="44" s="1"/>
  <c r="BA472" i="44" s="1"/>
  <c r="BA473" i="44" s="1"/>
  <c r="AZ178" i="44"/>
  <c r="AZ185" i="44" s="1"/>
  <c r="AZ472" i="44" s="1"/>
  <c r="AZ473" i="44" s="1"/>
  <c r="AY178" i="44"/>
  <c r="AX178" i="44"/>
  <c r="AX185" i="44" s="1"/>
  <c r="AX472" i="44" s="1"/>
  <c r="AX473" i="44" s="1"/>
  <c r="AW178" i="44"/>
  <c r="AV178" i="44"/>
  <c r="AV185" i="44" s="1"/>
  <c r="AV472" i="44" s="1"/>
  <c r="AV473" i="44" s="1"/>
  <c r="AU178" i="44"/>
  <c r="AT178" i="44"/>
  <c r="AT185" i="44" s="1"/>
  <c r="AS178" i="44"/>
  <c r="AS185" i="44" s="1"/>
  <c r="AR178" i="44"/>
  <c r="AR185" i="44" s="1"/>
  <c r="AQ178" i="44"/>
  <c r="AP178" i="44"/>
  <c r="AO178" i="44"/>
  <c r="AO185" i="44" s="1"/>
  <c r="AO472" i="44" s="1"/>
  <c r="AO473" i="44" s="1"/>
  <c r="AN178" i="44"/>
  <c r="AN185" i="44" s="1"/>
  <c r="AN472" i="44" s="1"/>
  <c r="AN473" i="44" s="1"/>
  <c r="AM178" i="44"/>
  <c r="AL178" i="44"/>
  <c r="AL185" i="44" s="1"/>
  <c r="AL472" i="44" s="1"/>
  <c r="AL473" i="44" s="1"/>
  <c r="AK178" i="44"/>
  <c r="AJ178" i="44"/>
  <c r="AJ185" i="44" s="1"/>
  <c r="AJ472" i="44" s="1"/>
  <c r="AJ473" i="44" s="1"/>
  <c r="AI178" i="44"/>
  <c r="AH178" i="44"/>
  <c r="AH185" i="44" s="1"/>
  <c r="AG178" i="44"/>
  <c r="AG185" i="44" s="1"/>
  <c r="AF178" i="44"/>
  <c r="AF185" i="44" s="1"/>
  <c r="AE178" i="44"/>
  <c r="AD178" i="44"/>
  <c r="AC178" i="44"/>
  <c r="AC185" i="44" s="1"/>
  <c r="AC472" i="44" s="1"/>
  <c r="AC473" i="44" s="1"/>
  <c r="AB178" i="44"/>
  <c r="AB185" i="44" s="1"/>
  <c r="AB472" i="44" s="1"/>
  <c r="AB473" i="44" s="1"/>
  <c r="AA178" i="44"/>
  <c r="Z178" i="44"/>
  <c r="Z185" i="44" s="1"/>
  <c r="Z472" i="44" s="1"/>
  <c r="Z473" i="44" s="1"/>
  <c r="Y178" i="44"/>
  <c r="X178" i="44"/>
  <c r="X185" i="44" s="1"/>
  <c r="X472" i="44" s="1"/>
  <c r="X473" i="44" s="1"/>
  <c r="W178" i="44"/>
  <c r="V178" i="44"/>
  <c r="V185" i="44" s="1"/>
  <c r="U178" i="44"/>
  <c r="U185" i="44" s="1"/>
  <c r="T178" i="44"/>
  <c r="T185" i="44" s="1"/>
  <c r="S178" i="44"/>
  <c r="R178" i="44"/>
  <c r="Q178" i="44"/>
  <c r="Q185" i="44" s="1"/>
  <c r="Q472" i="44" s="1"/>
  <c r="Q473" i="44" s="1"/>
  <c r="P178" i="44"/>
  <c r="P185" i="44" s="1"/>
  <c r="P472" i="44" s="1"/>
  <c r="P473" i="44" s="1"/>
  <c r="O178" i="44"/>
  <c r="N178" i="44"/>
  <c r="N185" i="44" s="1"/>
  <c r="N472" i="44" s="1"/>
  <c r="N473" i="44" s="1"/>
  <c r="M178" i="44"/>
  <c r="L178" i="44"/>
  <c r="L185" i="44" s="1"/>
  <c r="L472" i="44" s="1"/>
  <c r="L473" i="44" s="1"/>
  <c r="K178" i="44"/>
  <c r="J178" i="44"/>
  <c r="J185" i="44" s="1"/>
  <c r="I178" i="44"/>
  <c r="I185" i="44" s="1"/>
  <c r="H178" i="44"/>
  <c r="H185" i="44" s="1"/>
  <c r="CC177" i="44"/>
  <c r="CC176" i="44"/>
  <c r="CC175" i="44"/>
  <c r="CC174" i="44"/>
  <c r="CC173" i="44"/>
  <c r="CC172" i="44"/>
  <c r="CC171" i="44"/>
  <c r="CC170" i="44"/>
  <c r="CC178" i="44" s="1"/>
  <c r="CB169" i="44"/>
  <c r="CA169" i="44"/>
  <c r="BZ169" i="44"/>
  <c r="BY169" i="44"/>
  <c r="BX169" i="44"/>
  <c r="BW169" i="44"/>
  <c r="BV169" i="44"/>
  <c r="BU169" i="44"/>
  <c r="BT169" i="44"/>
  <c r="BS169" i="44"/>
  <c r="BR169" i="44"/>
  <c r="BQ169" i="44"/>
  <c r="BP169" i="44"/>
  <c r="BO169" i="44"/>
  <c r="BN169" i="44"/>
  <c r="BM169" i="44"/>
  <c r="BL169" i="44"/>
  <c r="BK169" i="44"/>
  <c r="BJ169" i="44"/>
  <c r="BI169" i="44"/>
  <c r="BH169" i="44"/>
  <c r="BG169" i="44"/>
  <c r="BF169" i="44"/>
  <c r="BE169" i="44"/>
  <c r="BD169" i="44"/>
  <c r="BC169" i="44"/>
  <c r="BB169" i="44"/>
  <c r="BA169" i="44"/>
  <c r="AZ169" i="44"/>
  <c r="AY169" i="44"/>
  <c r="AX169" i="44"/>
  <c r="AW169" i="44"/>
  <c r="AV169" i="44"/>
  <c r="AU169" i="44"/>
  <c r="AT169" i="44"/>
  <c r="AS169" i="44"/>
  <c r="AR169" i="44"/>
  <c r="AQ169" i="44"/>
  <c r="AP169" i="44"/>
  <c r="AO169" i="44"/>
  <c r="AN169" i="44"/>
  <c r="AM169" i="44"/>
  <c r="AL169" i="44"/>
  <c r="AK169" i="44"/>
  <c r="AJ169" i="44"/>
  <c r="AI169" i="44"/>
  <c r="AH169" i="44"/>
  <c r="AG169" i="44"/>
  <c r="AF169" i="44"/>
  <c r="AE169" i="44"/>
  <c r="AD169" i="44"/>
  <c r="AC169" i="44"/>
  <c r="AB169" i="44"/>
  <c r="AA169" i="44"/>
  <c r="Z169" i="44"/>
  <c r="Y169" i="44"/>
  <c r="X169" i="44"/>
  <c r="W169" i="44"/>
  <c r="V169" i="44"/>
  <c r="U169" i="44"/>
  <c r="T169" i="44"/>
  <c r="S169" i="44"/>
  <c r="R169" i="44"/>
  <c r="Q169" i="44"/>
  <c r="P169" i="44"/>
  <c r="O169" i="44"/>
  <c r="N169" i="44"/>
  <c r="M169" i="44"/>
  <c r="L169" i="44"/>
  <c r="K169" i="44"/>
  <c r="J169" i="44"/>
  <c r="I169" i="44"/>
  <c r="H169" i="44"/>
  <c r="CC168" i="44"/>
  <c r="CC167" i="44"/>
  <c r="CC166" i="44"/>
  <c r="CC165" i="44"/>
  <c r="CC164" i="44"/>
  <c r="CC163" i="44"/>
  <c r="CC162" i="44"/>
  <c r="CC161" i="44"/>
  <c r="CC160" i="44"/>
  <c r="CC159" i="44"/>
  <c r="CC158" i="44"/>
  <c r="CC157" i="44"/>
  <c r="CC156" i="44"/>
  <c r="CC155" i="44"/>
  <c r="CC154" i="44"/>
  <c r="CC153" i="44"/>
  <c r="CC152" i="44"/>
  <c r="CC151" i="44"/>
  <c r="CC150" i="44"/>
  <c r="CC149" i="44"/>
  <c r="CC148" i="44"/>
  <c r="CC147" i="44"/>
  <c r="CC146" i="44"/>
  <c r="CC145" i="44"/>
  <c r="CC144" i="44"/>
  <c r="CC143" i="44"/>
  <c r="CC142" i="44"/>
  <c r="CC141" i="44"/>
  <c r="CC140" i="44"/>
  <c r="CC139" i="44"/>
  <c r="CC138" i="44"/>
  <c r="CC137" i="44"/>
  <c r="CC136" i="44"/>
  <c r="CC135" i="44"/>
  <c r="CC134" i="44"/>
  <c r="CC133" i="44"/>
  <c r="CC132" i="44"/>
  <c r="CC131" i="44"/>
  <c r="CC130" i="44"/>
  <c r="CC129" i="44"/>
  <c r="CC128" i="44"/>
  <c r="CC127" i="44"/>
  <c r="CC126" i="44"/>
  <c r="CC169" i="44" s="1"/>
  <c r="CB125" i="44"/>
  <c r="CA125" i="44"/>
  <c r="BZ125" i="44"/>
  <c r="BY125" i="44"/>
  <c r="BX125" i="44"/>
  <c r="BW125" i="44"/>
  <c r="BV125" i="44"/>
  <c r="BU125" i="44"/>
  <c r="BT125" i="44"/>
  <c r="BS125" i="44"/>
  <c r="BR125" i="44"/>
  <c r="BQ125" i="44"/>
  <c r="BP125" i="44"/>
  <c r="BO125" i="44"/>
  <c r="BN125" i="44"/>
  <c r="BM125" i="44"/>
  <c r="BL125" i="44"/>
  <c r="BK125" i="44"/>
  <c r="BJ125" i="44"/>
  <c r="BI125" i="44"/>
  <c r="BH125" i="44"/>
  <c r="BG125" i="44"/>
  <c r="BF125" i="44"/>
  <c r="BE125" i="44"/>
  <c r="BD125" i="44"/>
  <c r="BC125" i="44"/>
  <c r="BB125" i="44"/>
  <c r="BA125" i="44"/>
  <c r="AZ125" i="44"/>
  <c r="AY125" i="44"/>
  <c r="AX125" i="44"/>
  <c r="AW125" i="44"/>
  <c r="AV125" i="44"/>
  <c r="AU125" i="44"/>
  <c r="AT125" i="44"/>
  <c r="AS125" i="44"/>
  <c r="AR125" i="44"/>
  <c r="AQ125" i="44"/>
  <c r="AP125" i="44"/>
  <c r="AO125" i="44"/>
  <c r="AN125" i="44"/>
  <c r="AM125" i="44"/>
  <c r="AL125" i="44"/>
  <c r="AK125" i="44"/>
  <c r="AJ125" i="44"/>
  <c r="AI125" i="44"/>
  <c r="AH125" i="44"/>
  <c r="AG125" i="44"/>
  <c r="AF125" i="44"/>
  <c r="AE125" i="44"/>
  <c r="AD125" i="44"/>
  <c r="AC125" i="44"/>
  <c r="AB125" i="44"/>
  <c r="AA125" i="44"/>
  <c r="Z125" i="44"/>
  <c r="Y125" i="44"/>
  <c r="X125" i="44"/>
  <c r="W125" i="44"/>
  <c r="V125" i="44"/>
  <c r="U125" i="44"/>
  <c r="T125" i="44"/>
  <c r="S125" i="44"/>
  <c r="R125" i="44"/>
  <c r="Q125" i="44"/>
  <c r="P125" i="44"/>
  <c r="O125" i="44"/>
  <c r="N125" i="44"/>
  <c r="M125" i="44"/>
  <c r="L125" i="44"/>
  <c r="K125" i="44"/>
  <c r="J125" i="44"/>
  <c r="I125" i="44"/>
  <c r="H125" i="44"/>
  <c r="CC124" i="44"/>
  <c r="CC125" i="44" s="1"/>
  <c r="CB123" i="44"/>
  <c r="CA123" i="44"/>
  <c r="BZ123" i="44"/>
  <c r="BZ185" i="44" s="1"/>
  <c r="BZ472" i="44" s="1"/>
  <c r="BZ473" i="44" s="1"/>
  <c r="BY123" i="44"/>
  <c r="BX123" i="44"/>
  <c r="BW123" i="44"/>
  <c r="BV123" i="44"/>
  <c r="BU123" i="44"/>
  <c r="BT123" i="44"/>
  <c r="BS123" i="44"/>
  <c r="BR123" i="44"/>
  <c r="BQ123" i="44"/>
  <c r="BP123" i="44"/>
  <c r="BO123" i="44"/>
  <c r="BN123" i="44"/>
  <c r="BN185" i="44" s="1"/>
  <c r="BN472" i="44" s="1"/>
  <c r="BN473" i="44" s="1"/>
  <c r="BM123" i="44"/>
  <c r="BL123" i="44"/>
  <c r="BK123" i="44"/>
  <c r="BJ123" i="44"/>
  <c r="BI123" i="44"/>
  <c r="BH123" i="44"/>
  <c r="BG123" i="44"/>
  <c r="BF123" i="44"/>
  <c r="BE123" i="44"/>
  <c r="BD123" i="44"/>
  <c r="BC123" i="44"/>
  <c r="BB123" i="44"/>
  <c r="BB185" i="44" s="1"/>
  <c r="BB472" i="44" s="1"/>
  <c r="BB473" i="44" s="1"/>
  <c r="BA123" i="44"/>
  <c r="AZ123" i="44"/>
  <c r="AY123" i="44"/>
  <c r="AX123" i="44"/>
  <c r="AW123" i="44"/>
  <c r="AV123" i="44"/>
  <c r="AU123" i="44"/>
  <c r="AT123" i="44"/>
  <c r="AS123" i="44"/>
  <c r="AR123" i="44"/>
  <c r="AQ123" i="44"/>
  <c r="AP123" i="44"/>
  <c r="AP185" i="44" s="1"/>
  <c r="AP472" i="44" s="1"/>
  <c r="AP473" i="44" s="1"/>
  <c r="AO123" i="44"/>
  <c r="AN123" i="44"/>
  <c r="AM123" i="44"/>
  <c r="AL123" i="44"/>
  <c r="AK123" i="44"/>
  <c r="AJ123" i="44"/>
  <c r="AI123" i="44"/>
  <c r="AH123" i="44"/>
  <c r="AG123" i="44"/>
  <c r="AF123" i="44"/>
  <c r="AE123" i="44"/>
  <c r="AD123" i="44"/>
  <c r="AD185" i="44" s="1"/>
  <c r="AD472" i="44" s="1"/>
  <c r="AD473" i="44" s="1"/>
  <c r="AC123" i="44"/>
  <c r="AB123" i="44"/>
  <c r="AA123" i="44"/>
  <c r="Z123" i="44"/>
  <c r="Y123" i="44"/>
  <c r="X123" i="44"/>
  <c r="W123" i="44"/>
  <c r="V123" i="44"/>
  <c r="U123" i="44"/>
  <c r="T123" i="44"/>
  <c r="S123" i="44"/>
  <c r="R123" i="44"/>
  <c r="R185" i="44" s="1"/>
  <c r="R472" i="44" s="1"/>
  <c r="R473" i="44" s="1"/>
  <c r="Q123" i="44"/>
  <c r="P123" i="44"/>
  <c r="O123" i="44"/>
  <c r="N123" i="44"/>
  <c r="M123" i="44"/>
  <c r="L123" i="44"/>
  <c r="K123" i="44"/>
  <c r="J123" i="44"/>
  <c r="I123" i="44"/>
  <c r="H123" i="44"/>
  <c r="CC122" i="44"/>
  <c r="CC121" i="44"/>
  <c r="CC120" i="44"/>
  <c r="CC119" i="44"/>
  <c r="CC118" i="44"/>
  <c r="CC117" i="44"/>
  <c r="CC116" i="44"/>
  <c r="CC115" i="44"/>
  <c r="CC114" i="44"/>
  <c r="CC113" i="44"/>
  <c r="CC112" i="44"/>
  <c r="CC111" i="44"/>
  <c r="CC110" i="44"/>
  <c r="CC109" i="44"/>
  <c r="CC108" i="44"/>
  <c r="CC107" i="44"/>
  <c r="CC106" i="44"/>
  <c r="CC105" i="44"/>
  <c r="CC104" i="44"/>
  <c r="CC103" i="44"/>
  <c r="CC102" i="44"/>
  <c r="CC101" i="44"/>
  <c r="CC100" i="44"/>
  <c r="CC123" i="44" s="1"/>
  <c r="CB99" i="44"/>
  <c r="CA99" i="44"/>
  <c r="BZ99" i="44"/>
  <c r="BY99" i="44"/>
  <c r="BX99" i="44"/>
  <c r="BW99" i="44"/>
  <c r="BV99" i="44"/>
  <c r="BU99" i="44"/>
  <c r="BT99" i="44"/>
  <c r="BS99" i="44"/>
  <c r="BS185" i="44" s="1"/>
  <c r="BS472" i="44" s="1"/>
  <c r="BS473" i="44" s="1"/>
  <c r="BR99" i="44"/>
  <c r="BQ99" i="44"/>
  <c r="BP99" i="44"/>
  <c r="BO99" i="44"/>
  <c r="BN99" i="44"/>
  <c r="BM99" i="44"/>
  <c r="BL99" i="44"/>
  <c r="BK99" i="44"/>
  <c r="BJ99" i="44"/>
  <c r="BI99" i="44"/>
  <c r="BH99" i="44"/>
  <c r="BG99" i="44"/>
  <c r="BG185" i="44" s="1"/>
  <c r="BG472" i="44" s="1"/>
  <c r="BG473" i="44" s="1"/>
  <c r="BF99" i="44"/>
  <c r="BE99" i="44"/>
  <c r="BD99" i="44"/>
  <c r="BC99" i="44"/>
  <c r="BB99" i="44"/>
  <c r="BA99" i="44"/>
  <c r="AZ99" i="44"/>
  <c r="AY99" i="44"/>
  <c r="AX99" i="44"/>
  <c r="AW99" i="44"/>
  <c r="AV99" i="44"/>
  <c r="AU99" i="44"/>
  <c r="AU185" i="44" s="1"/>
  <c r="AU472" i="44" s="1"/>
  <c r="AU473" i="44" s="1"/>
  <c r="AT99" i="44"/>
  <c r="AS99" i="44"/>
  <c r="AR99" i="44"/>
  <c r="AQ99" i="44"/>
  <c r="AP99" i="44"/>
  <c r="AO99" i="44"/>
  <c r="AN99" i="44"/>
  <c r="AM99" i="44"/>
  <c r="AL99" i="44"/>
  <c r="AK99" i="44"/>
  <c r="AJ99" i="44"/>
  <c r="AI99" i="44"/>
  <c r="AI185" i="44" s="1"/>
  <c r="AI472" i="44" s="1"/>
  <c r="AI473" i="44" s="1"/>
  <c r="AH99" i="44"/>
  <c r="AG99" i="44"/>
  <c r="AF99" i="44"/>
  <c r="AE99" i="44"/>
  <c r="AD99" i="44"/>
  <c r="AC99" i="44"/>
  <c r="AB99" i="44"/>
  <c r="AA99" i="44"/>
  <c r="Z99" i="44"/>
  <c r="Y99" i="44"/>
  <c r="X99" i="44"/>
  <c r="W99" i="44"/>
  <c r="W185" i="44" s="1"/>
  <c r="W472" i="44" s="1"/>
  <c r="W473" i="44" s="1"/>
  <c r="V99" i="44"/>
  <c r="U99" i="44"/>
  <c r="T99" i="44"/>
  <c r="S99" i="44"/>
  <c r="R99" i="44"/>
  <c r="Q99" i="44"/>
  <c r="P99" i="44"/>
  <c r="O99" i="44"/>
  <c r="N99" i="44"/>
  <c r="M99" i="44"/>
  <c r="L99" i="44"/>
  <c r="K99" i="44"/>
  <c r="K185" i="44" s="1"/>
  <c r="K472" i="44" s="1"/>
  <c r="K473" i="44" s="1"/>
  <c r="J99" i="44"/>
  <c r="I99" i="44"/>
  <c r="H99" i="44"/>
  <c r="CC98" i="44"/>
  <c r="CC97" i="44"/>
  <c r="CC96" i="44"/>
  <c r="CC95" i="44"/>
  <c r="CC94" i="44"/>
  <c r="CC93" i="44"/>
  <c r="CC92" i="44"/>
  <c r="CC91" i="44"/>
  <c r="CC90" i="44"/>
  <c r="CC89" i="44"/>
  <c r="CC88" i="44"/>
  <c r="CC87" i="44"/>
  <c r="CC86" i="44"/>
  <c r="CC85" i="44"/>
  <c r="CC84" i="44"/>
  <c r="CC83" i="44"/>
  <c r="CC99" i="44" s="1"/>
  <c r="CB82" i="44"/>
  <c r="CA82" i="44"/>
  <c r="BZ82" i="44"/>
  <c r="BY82" i="44"/>
  <c r="BX82" i="44"/>
  <c r="BW82" i="44"/>
  <c r="BV82" i="44"/>
  <c r="BU82" i="44"/>
  <c r="BT82" i="44"/>
  <c r="BS82" i="44"/>
  <c r="BR82" i="44"/>
  <c r="BQ82" i="44"/>
  <c r="BP82" i="44"/>
  <c r="BO82" i="44"/>
  <c r="BN82" i="44"/>
  <c r="BM82" i="44"/>
  <c r="BL82" i="44"/>
  <c r="BK82" i="44"/>
  <c r="BJ82" i="44"/>
  <c r="BI82" i="44"/>
  <c r="BH82" i="44"/>
  <c r="BG82" i="44"/>
  <c r="BF82" i="44"/>
  <c r="BE82" i="44"/>
  <c r="BD82" i="44"/>
  <c r="BC82" i="44"/>
  <c r="BB82" i="44"/>
  <c r="BA82" i="44"/>
  <c r="AZ82" i="44"/>
  <c r="AY82" i="44"/>
  <c r="AX82" i="44"/>
  <c r="AW82" i="44"/>
  <c r="AV82" i="44"/>
  <c r="AU82" i="44"/>
  <c r="AT82" i="44"/>
  <c r="AS82" i="44"/>
  <c r="AR82" i="44"/>
  <c r="AQ82" i="44"/>
  <c r="AP82" i="44"/>
  <c r="AO82" i="44"/>
  <c r="AN82" i="44"/>
  <c r="AM82" i="44"/>
  <c r="AL82" i="44"/>
  <c r="AK82" i="44"/>
  <c r="AJ82" i="44"/>
  <c r="AI82" i="44"/>
  <c r="AH82" i="44"/>
  <c r="AG82" i="44"/>
  <c r="AF82" i="44"/>
  <c r="AE82" i="44"/>
  <c r="AD82" i="44"/>
  <c r="AC82" i="44"/>
  <c r="AB82" i="44"/>
  <c r="AA82" i="44"/>
  <c r="Z82" i="44"/>
  <c r="Y82" i="44"/>
  <c r="X82" i="44"/>
  <c r="W82" i="44"/>
  <c r="V82" i="44"/>
  <c r="U82" i="44"/>
  <c r="T82" i="44"/>
  <c r="S82" i="44"/>
  <c r="R82" i="44"/>
  <c r="Q82" i="44"/>
  <c r="P82" i="44"/>
  <c r="O82" i="44"/>
  <c r="N82" i="44"/>
  <c r="M82" i="44"/>
  <c r="L82" i="44"/>
  <c r="K82" i="44"/>
  <c r="J82" i="44"/>
  <c r="I82" i="44"/>
  <c r="H82" i="44"/>
  <c r="CC81" i="44"/>
  <c r="CC80" i="44"/>
  <c r="CC79" i="44"/>
  <c r="CC78" i="44"/>
  <c r="CC77" i="44"/>
  <c r="CC76" i="44"/>
  <c r="CC75" i="44"/>
  <c r="CC74" i="44"/>
  <c r="CC73" i="44"/>
  <c r="CC72" i="44"/>
  <c r="CC71" i="44"/>
  <c r="CC70" i="44"/>
  <c r="CC69" i="44"/>
  <c r="CC68" i="44"/>
  <c r="CC67" i="44"/>
  <c r="CC66" i="44"/>
  <c r="CC65" i="44"/>
  <c r="CC82" i="44" s="1"/>
  <c r="CC64" i="44"/>
  <c r="CB64" i="44"/>
  <c r="CA64" i="44"/>
  <c r="BZ64" i="44"/>
  <c r="BY64" i="44"/>
  <c r="BX64" i="44"/>
  <c r="BW64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J64" i="44"/>
  <c r="BI64" i="44"/>
  <c r="BH64" i="44"/>
  <c r="BG64" i="44"/>
  <c r="BF64" i="44"/>
  <c r="BE64" i="44"/>
  <c r="BD64" i="44"/>
  <c r="BC64" i="44"/>
  <c r="BB64" i="44"/>
  <c r="BA64" i="44"/>
  <c r="AZ64" i="44"/>
  <c r="AY64" i="44"/>
  <c r="AX64" i="44"/>
  <c r="AW64" i="44"/>
  <c r="AV64" i="44"/>
  <c r="AU64" i="44"/>
  <c r="AT64" i="44"/>
  <c r="AS64" i="44"/>
  <c r="AR64" i="44"/>
  <c r="AQ64" i="44"/>
  <c r="AP64" i="44"/>
  <c r="AO64" i="44"/>
  <c r="AN64" i="44"/>
  <c r="AM64" i="44"/>
  <c r="AL64" i="44"/>
  <c r="AK64" i="44"/>
  <c r="AJ64" i="44"/>
  <c r="AI64" i="44"/>
  <c r="AH64" i="44"/>
  <c r="AG64" i="44"/>
  <c r="AF64" i="44"/>
  <c r="AE64" i="44"/>
  <c r="AD64" i="44"/>
  <c r="AC64" i="44"/>
  <c r="AB64" i="44"/>
  <c r="AA64" i="44"/>
  <c r="Z64" i="44"/>
  <c r="Y64" i="44"/>
  <c r="X64" i="44"/>
  <c r="W64" i="44"/>
  <c r="V64" i="44"/>
  <c r="U64" i="44"/>
  <c r="T64" i="44"/>
  <c r="S64" i="44"/>
  <c r="R64" i="44"/>
  <c r="Q64" i="44"/>
  <c r="P64" i="44"/>
  <c r="O64" i="44"/>
  <c r="N64" i="44"/>
  <c r="M64" i="44"/>
  <c r="L64" i="44"/>
  <c r="K64" i="44"/>
  <c r="J64" i="44"/>
  <c r="I64" i="44"/>
  <c r="H64" i="44"/>
  <c r="CC63" i="44"/>
  <c r="CC62" i="44"/>
  <c r="CC61" i="44"/>
  <c r="CC60" i="44"/>
  <c r="CC59" i="44"/>
  <c r="CB58" i="44"/>
  <c r="CA58" i="44"/>
  <c r="BZ58" i="44"/>
  <c r="BY58" i="44"/>
  <c r="BX58" i="44"/>
  <c r="BW58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J58" i="44"/>
  <c r="BI58" i="44"/>
  <c r="BH58" i="44"/>
  <c r="BG58" i="44"/>
  <c r="BF58" i="44"/>
  <c r="BE58" i="44"/>
  <c r="BD58" i="44"/>
  <c r="BC58" i="44"/>
  <c r="BB58" i="44"/>
  <c r="BA58" i="44"/>
  <c r="AZ58" i="44"/>
  <c r="AY58" i="44"/>
  <c r="AX58" i="44"/>
  <c r="AW58" i="44"/>
  <c r="AV58" i="44"/>
  <c r="AU58" i="44"/>
  <c r="AT58" i="44"/>
  <c r="AS58" i="44"/>
  <c r="AR58" i="44"/>
  <c r="AQ58" i="44"/>
  <c r="AP58" i="44"/>
  <c r="AO58" i="44"/>
  <c r="AN58" i="44"/>
  <c r="AM58" i="44"/>
  <c r="AL58" i="44"/>
  <c r="AK58" i="44"/>
  <c r="AJ58" i="44"/>
  <c r="AI58" i="44"/>
  <c r="AH58" i="44"/>
  <c r="AG58" i="44"/>
  <c r="AF58" i="44"/>
  <c r="AE58" i="44"/>
  <c r="AD58" i="44"/>
  <c r="AC58" i="44"/>
  <c r="AB58" i="44"/>
  <c r="AA58" i="44"/>
  <c r="Z58" i="44"/>
  <c r="Y58" i="44"/>
  <c r="X58" i="44"/>
  <c r="W58" i="44"/>
  <c r="V58" i="44"/>
  <c r="U58" i="44"/>
  <c r="T58" i="44"/>
  <c r="S58" i="44"/>
  <c r="R58" i="44"/>
  <c r="Q58" i="44"/>
  <c r="P58" i="44"/>
  <c r="O58" i="44"/>
  <c r="N58" i="44"/>
  <c r="M58" i="44"/>
  <c r="L58" i="44"/>
  <c r="K58" i="44"/>
  <c r="J58" i="44"/>
  <c r="I58" i="44"/>
  <c r="H58" i="44"/>
  <c r="CC57" i="44"/>
  <c r="CC56" i="44"/>
  <c r="CC55" i="44"/>
  <c r="CC54" i="44"/>
  <c r="CC53" i="44"/>
  <c r="CC52" i="44"/>
  <c r="CC51" i="44"/>
  <c r="CC50" i="44"/>
  <c r="CC58" i="44" s="1"/>
  <c r="CB49" i="44"/>
  <c r="CA49" i="44"/>
  <c r="BZ49" i="44"/>
  <c r="BY49" i="44"/>
  <c r="BX49" i="44"/>
  <c r="BW49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J49" i="44"/>
  <c r="BI49" i="44"/>
  <c r="BH49" i="44"/>
  <c r="BG49" i="44"/>
  <c r="BF49" i="44"/>
  <c r="BE49" i="44"/>
  <c r="BD49" i="44"/>
  <c r="BC49" i="44"/>
  <c r="BB49" i="44"/>
  <c r="BA49" i="44"/>
  <c r="AZ49" i="44"/>
  <c r="AY49" i="44"/>
  <c r="AX49" i="44"/>
  <c r="AW49" i="44"/>
  <c r="AV49" i="44"/>
  <c r="AU49" i="44"/>
  <c r="AT49" i="44"/>
  <c r="AS49" i="44"/>
  <c r="AR49" i="44"/>
  <c r="AQ49" i="44"/>
  <c r="AP49" i="44"/>
  <c r="AO49" i="44"/>
  <c r="AN49" i="44"/>
  <c r="AM49" i="44"/>
  <c r="AL49" i="44"/>
  <c r="AK49" i="44"/>
  <c r="AJ49" i="44"/>
  <c r="AI49" i="44"/>
  <c r="AH49" i="44"/>
  <c r="AG49" i="44"/>
  <c r="AF49" i="44"/>
  <c r="AE49" i="44"/>
  <c r="AD49" i="44"/>
  <c r="AC49" i="44"/>
  <c r="AB49" i="44"/>
  <c r="AA49" i="44"/>
  <c r="Z49" i="44"/>
  <c r="Y49" i="44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CC48" i="44"/>
  <c r="CC47" i="44"/>
  <c r="CC46" i="44"/>
  <c r="CC45" i="44"/>
  <c r="CC44" i="44"/>
  <c r="CC43" i="44"/>
  <c r="CC49" i="44" s="1"/>
  <c r="CC42" i="44"/>
  <c r="CB42" i="44"/>
  <c r="CA42" i="44"/>
  <c r="BZ42" i="44"/>
  <c r="BY42" i="44"/>
  <c r="BX42" i="44"/>
  <c r="BW42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J42" i="44"/>
  <c r="BI42" i="44"/>
  <c r="BH42" i="44"/>
  <c r="BG42" i="44"/>
  <c r="BF42" i="44"/>
  <c r="BE42" i="44"/>
  <c r="BD42" i="44"/>
  <c r="BC42" i="44"/>
  <c r="BB42" i="44"/>
  <c r="BA42" i="44"/>
  <c r="AZ42" i="44"/>
  <c r="AY42" i="44"/>
  <c r="AX42" i="44"/>
  <c r="AW42" i="44"/>
  <c r="AV42" i="44"/>
  <c r="AU42" i="44"/>
  <c r="AT42" i="44"/>
  <c r="AS42" i="44"/>
  <c r="AR42" i="44"/>
  <c r="AQ42" i="44"/>
  <c r="AP42" i="44"/>
  <c r="AO42" i="44"/>
  <c r="AN42" i="44"/>
  <c r="AM42" i="44"/>
  <c r="AL42" i="44"/>
  <c r="AK42" i="44"/>
  <c r="AJ42" i="44"/>
  <c r="AI42" i="44"/>
  <c r="AH42" i="44"/>
  <c r="AG42" i="44"/>
  <c r="AF42" i="44"/>
  <c r="AE42" i="44"/>
  <c r="AD42" i="44"/>
  <c r="AC42" i="44"/>
  <c r="AB42" i="44"/>
  <c r="AA42" i="44"/>
  <c r="Z42" i="44"/>
  <c r="Y42" i="44"/>
  <c r="X42" i="44"/>
  <c r="W42" i="44"/>
  <c r="V42" i="44"/>
  <c r="U42" i="44"/>
  <c r="T42" i="44"/>
  <c r="S42" i="44"/>
  <c r="R42" i="44"/>
  <c r="Q42" i="44"/>
  <c r="P42" i="44"/>
  <c r="O42" i="44"/>
  <c r="N42" i="44"/>
  <c r="M42" i="44"/>
  <c r="L42" i="44"/>
  <c r="K42" i="44"/>
  <c r="J42" i="44"/>
  <c r="I42" i="44"/>
  <c r="H42" i="44"/>
  <c r="CC41" i="44"/>
  <c r="CB40" i="44"/>
  <c r="CA40" i="44"/>
  <c r="BZ40" i="44"/>
  <c r="BY40" i="44"/>
  <c r="BX40" i="44"/>
  <c r="BW40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J40" i="44"/>
  <c r="BI40" i="44"/>
  <c r="BH40" i="44"/>
  <c r="BG40" i="44"/>
  <c r="BF40" i="44"/>
  <c r="BE40" i="44"/>
  <c r="BD40" i="44"/>
  <c r="BC40" i="44"/>
  <c r="BB40" i="44"/>
  <c r="BA40" i="44"/>
  <c r="AZ40" i="44"/>
  <c r="AY40" i="44"/>
  <c r="AX40" i="44"/>
  <c r="AW40" i="44"/>
  <c r="AV40" i="44"/>
  <c r="AU40" i="44"/>
  <c r="AT40" i="44"/>
  <c r="AS40" i="44"/>
  <c r="AR40" i="44"/>
  <c r="AQ40" i="44"/>
  <c r="AP40" i="44"/>
  <c r="AO40" i="44"/>
  <c r="AN40" i="44"/>
  <c r="AM40" i="44"/>
  <c r="AL40" i="44"/>
  <c r="AK40" i="44"/>
  <c r="AJ40" i="44"/>
  <c r="AI40" i="44"/>
  <c r="AH40" i="44"/>
  <c r="AG40" i="44"/>
  <c r="AF40" i="44"/>
  <c r="AE40" i="44"/>
  <c r="AD40" i="44"/>
  <c r="AC40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CC39" i="44"/>
  <c r="CC38" i="44"/>
  <c r="CC37" i="44"/>
  <c r="CC36" i="44"/>
  <c r="CC35" i="44"/>
  <c r="CC34" i="44"/>
  <c r="CC33" i="44"/>
  <c r="CC32" i="44"/>
  <c r="CC31" i="44"/>
  <c r="CC30" i="44"/>
  <c r="CC29" i="44"/>
  <c r="CC28" i="44"/>
  <c r="CC27" i="44"/>
  <c r="CC26" i="44"/>
  <c r="CC25" i="44"/>
  <c r="CC24" i="44"/>
  <c r="CC23" i="44"/>
  <c r="CC22" i="44"/>
  <c r="CC21" i="44"/>
  <c r="CC20" i="44"/>
  <c r="CC19" i="44"/>
  <c r="CC18" i="44"/>
  <c r="CC17" i="44"/>
  <c r="CC16" i="44"/>
  <c r="CC15" i="44"/>
  <c r="CC14" i="44"/>
  <c r="CC13" i="44"/>
  <c r="CC12" i="44"/>
  <c r="CC11" i="44"/>
  <c r="CC10" i="44"/>
  <c r="CC9" i="44"/>
  <c r="CC8" i="44"/>
  <c r="CC40" i="44" s="1"/>
  <c r="CC7" i="44"/>
  <c r="CC6" i="44"/>
  <c r="J806" i="44" l="1"/>
  <c r="V806" i="44"/>
  <c r="AH806" i="44"/>
  <c r="AE806" i="44"/>
  <c r="CC185" i="44"/>
  <c r="H472" i="44"/>
  <c r="H473" i="44" s="1"/>
  <c r="T472" i="44"/>
  <c r="T473" i="44" s="1"/>
  <c r="AF472" i="44"/>
  <c r="AF473" i="44" s="1"/>
  <c r="AR472" i="44"/>
  <c r="AR473" i="44" s="1"/>
  <c r="BD472" i="44"/>
  <c r="BD473" i="44" s="1"/>
  <c r="BP472" i="44"/>
  <c r="BP473" i="44" s="1"/>
  <c r="CB472" i="44"/>
  <c r="CB473" i="44" s="1"/>
  <c r="N806" i="44"/>
  <c r="Z806" i="44"/>
  <c r="AL806" i="44"/>
  <c r="AX806" i="44"/>
  <c r="BJ806" i="44"/>
  <c r="BV806" i="44"/>
  <c r="BO806" i="44"/>
  <c r="I472" i="44"/>
  <c r="I473" i="44" s="1"/>
  <c r="AG472" i="44"/>
  <c r="AG473" i="44" s="1"/>
  <c r="AS472" i="44"/>
  <c r="AS473" i="44" s="1"/>
  <c r="BE472" i="44"/>
  <c r="BE473" i="44" s="1"/>
  <c r="BQ472" i="44"/>
  <c r="BQ473" i="44" s="1"/>
  <c r="CC699" i="44"/>
  <c r="U472" i="44"/>
  <c r="U473" i="44" s="1"/>
  <c r="J472" i="44"/>
  <c r="J473" i="44" s="1"/>
  <c r="V472" i="44"/>
  <c r="V473" i="44" s="1"/>
  <c r="AH472" i="44"/>
  <c r="AH473" i="44" s="1"/>
  <c r="AT472" i="44"/>
  <c r="AT473" i="44" s="1"/>
  <c r="BF472" i="44"/>
  <c r="BF473" i="44" s="1"/>
  <c r="BR472" i="44"/>
  <c r="BR473" i="44" s="1"/>
  <c r="CC471" i="44"/>
  <c r="P806" i="44"/>
  <c r="AB806" i="44"/>
  <c r="H806" i="44"/>
  <c r="T806" i="44"/>
  <c r="AF806" i="44"/>
  <c r="AR806" i="44"/>
  <c r="BD806" i="44"/>
  <c r="BP806" i="44"/>
  <c r="CB806" i="44"/>
  <c r="I806" i="44"/>
  <c r="U806" i="44"/>
  <c r="AG806" i="44"/>
  <c r="AS806" i="44"/>
  <c r="BE806" i="44"/>
  <c r="BQ806" i="44"/>
  <c r="CC715" i="44"/>
  <c r="CC805" i="44" s="1"/>
  <c r="CC700" i="44"/>
  <c r="CC714" i="44" s="1"/>
  <c r="CC806" i="44" s="1"/>
  <c r="CC472" i="44" l="1"/>
  <c r="CC473" i="44" s="1"/>
  <c r="E48" i="12" l="1"/>
  <c r="E47" i="12"/>
  <c r="E46" i="12"/>
  <c r="F42" i="12"/>
  <c r="F43" i="12" s="1"/>
  <c r="F44" i="12" s="1"/>
  <c r="F23" i="12"/>
  <c r="P26" i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I42" i="1"/>
  <c r="I43" i="1" s="1"/>
  <c r="I44" i="1" s="1"/>
  <c r="F46" i="12" l="1"/>
  <c r="F24" i="12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F47" i="12" l="1"/>
  <c r="F25" i="12"/>
  <c r="F48" i="12" s="1"/>
  <c r="M33" i="9"/>
  <c r="K33" i="9"/>
  <c r="L33" i="9" s="1"/>
  <c r="K40" i="9"/>
  <c r="L40" i="9" s="1"/>
  <c r="M40" i="9"/>
  <c r="M39" i="9"/>
  <c r="K39" i="9"/>
  <c r="L39" i="9" s="1"/>
  <c r="M32" i="9"/>
  <c r="K32" i="9"/>
  <c r="L32" i="9" s="1"/>
  <c r="M37" i="9"/>
  <c r="K37" i="9"/>
  <c r="L37" i="9" s="1"/>
  <c r="M31" i="9"/>
  <c r="K31" i="9"/>
  <c r="L31" i="9" s="1"/>
  <c r="M28" i="9"/>
  <c r="K28" i="9"/>
  <c r="L28" i="9" s="1"/>
  <c r="M38" i="9"/>
  <c r="K38" i="9"/>
  <c r="L38" i="9" s="1"/>
  <c r="K35" i="9"/>
  <c r="L35" i="9" s="1"/>
  <c r="M35" i="9"/>
  <c r="M27" i="9"/>
  <c r="K27" i="9"/>
  <c r="L27" i="9" s="1"/>
  <c r="K30" i="9"/>
  <c r="L30" i="9" s="1"/>
  <c r="M30" i="9"/>
  <c r="M36" i="9"/>
  <c r="K36" i="9"/>
  <c r="L36" i="9" s="1"/>
  <c r="M34" i="9"/>
  <c r="K34" i="9"/>
  <c r="L34" i="9" s="1"/>
  <c r="M41" i="9"/>
  <c r="K41" i="9"/>
  <c r="L41" i="9" s="1"/>
  <c r="M29" i="9"/>
  <c r="K29" i="9"/>
  <c r="L29" i="9" s="1"/>
  <c r="M19" i="9"/>
  <c r="K19" i="9"/>
  <c r="L19" i="9" s="1"/>
  <c r="M15" i="9"/>
  <c r="K15" i="9"/>
  <c r="L15" i="9" s="1"/>
  <c r="K16" i="9"/>
  <c r="L16" i="9" s="1"/>
  <c r="M16" i="9"/>
  <c r="M14" i="9"/>
  <c r="K14" i="9"/>
  <c r="L14" i="9" s="1"/>
  <c r="K21" i="9"/>
  <c r="L21" i="9" s="1"/>
  <c r="M21" i="9"/>
  <c r="M13" i="9"/>
  <c r="K13" i="9"/>
  <c r="L13" i="9" s="1"/>
  <c r="M12" i="9"/>
  <c r="K12" i="9"/>
  <c r="L12" i="9" s="1"/>
  <c r="M18" i="9"/>
  <c r="K18" i="9"/>
  <c r="L18" i="9" s="1"/>
  <c r="M11" i="9"/>
  <c r="K11" i="9"/>
  <c r="L11" i="9" s="1"/>
  <c r="M20" i="9"/>
  <c r="K20" i="9"/>
  <c r="L20" i="9" s="1"/>
  <c r="M17" i="9"/>
  <c r="K17" i="9"/>
  <c r="L17" i="9" s="1"/>
  <c r="M22" i="9"/>
  <c r="K22" i="9"/>
  <c r="L22" i="9" s="1"/>
  <c r="J42" i="9"/>
  <c r="J23" i="9"/>
  <c r="J43" i="9" l="1"/>
  <c r="M42" i="9"/>
  <c r="K42" i="9"/>
  <c r="L42" i="9" s="1"/>
  <c r="J24" i="9"/>
  <c r="M23" i="9"/>
  <c r="K23" i="9"/>
  <c r="L23" i="9" s="1"/>
  <c r="J37" i="11"/>
  <c r="J38" i="11" s="1"/>
  <c r="J39" i="11" s="1"/>
  <c r="J18" i="11"/>
  <c r="J40" i="11" l="1"/>
  <c r="J41" i="11" s="1"/>
  <c r="J44" i="9"/>
  <c r="M43" i="9"/>
  <c r="K43" i="9"/>
  <c r="L43" i="9" s="1"/>
  <c r="J25" i="9"/>
  <c r="M24" i="9"/>
  <c r="K24" i="9"/>
  <c r="L24" i="9" s="1"/>
  <c r="J19" i="11"/>
  <c r="J20" i="11" s="1"/>
  <c r="J42" i="11" s="1"/>
  <c r="M44" i="9" l="1"/>
  <c r="K44" i="9"/>
  <c r="L44" i="9" s="1"/>
  <c r="M25" i="9"/>
  <c r="K25" i="9"/>
  <c r="L25" i="9" s="1"/>
  <c r="L47" i="11"/>
  <c r="I23" i="1" l="1"/>
  <c r="C42" i="1"/>
  <c r="C43" i="1" s="1"/>
  <c r="C44" i="1" s="1"/>
  <c r="C23" i="1"/>
  <c r="C24" i="1" s="1"/>
  <c r="C25" i="1" s="1"/>
  <c r="I24" i="1" l="1"/>
  <c r="I25" i="1" s="1"/>
  <c r="I48" i="1" s="1"/>
  <c r="I46" i="1"/>
  <c r="C37" i="11"/>
  <c r="I47" i="1" l="1"/>
  <c r="C38" i="1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P42" i="1"/>
  <c r="M42" i="1"/>
  <c r="O42" i="1"/>
  <c r="L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P43" i="1"/>
  <c r="M43" i="1"/>
  <c r="O43" i="1"/>
  <c r="L43" i="1"/>
  <c r="C127" i="12"/>
  <c r="C128" i="12"/>
  <c r="C129" i="12"/>
  <c r="C130" i="12"/>
  <c r="C131" i="12"/>
  <c r="C132" i="12"/>
  <c r="C133" i="12"/>
  <c r="C134" i="12"/>
  <c r="C134" i="9"/>
  <c r="C134" i="8"/>
  <c r="C134" i="7"/>
  <c r="C134" i="6"/>
  <c r="C134" i="5"/>
  <c r="C134" i="4"/>
  <c r="C134" i="3"/>
  <c r="C134" i="2"/>
  <c r="C123" i="9"/>
  <c r="C123" i="8"/>
  <c r="C123" i="7"/>
  <c r="C123" i="6"/>
  <c r="C123" i="5"/>
  <c r="C123" i="4"/>
  <c r="C123" i="3"/>
  <c r="C123" i="2"/>
  <c r="C122" i="12"/>
  <c r="C123" i="1"/>
  <c r="C107" i="9"/>
  <c r="C107" i="8"/>
  <c r="C107" i="7"/>
  <c r="C107" i="6"/>
  <c r="C107" i="5"/>
  <c r="C107" i="4"/>
  <c r="C107" i="3"/>
  <c r="C107" i="2"/>
  <c r="C93" i="9"/>
  <c r="C93" i="8"/>
  <c r="C93" i="7"/>
  <c r="C93" i="6"/>
  <c r="C93" i="5"/>
  <c r="C93" i="4"/>
  <c r="C93" i="3"/>
  <c r="C93" i="2"/>
  <c r="C86" i="12"/>
  <c r="C87" i="9"/>
  <c r="C87" i="8"/>
  <c r="C87" i="7"/>
  <c r="C87" i="6"/>
  <c r="C87" i="5"/>
  <c r="C87" i="4"/>
  <c r="C87" i="3"/>
  <c r="C87" i="2"/>
  <c r="C70" i="9"/>
  <c r="C70" i="8"/>
  <c r="C70" i="7"/>
  <c r="C70" i="6"/>
  <c r="C70" i="4"/>
  <c r="C70" i="3"/>
  <c r="C70" i="2"/>
  <c r="C70" i="5"/>
  <c r="C87" i="1"/>
  <c r="C18" i="11" l="1"/>
  <c r="J23" i="1" s="1"/>
  <c r="M23" i="1" l="1"/>
  <c r="O23" i="1"/>
  <c r="P23" i="1"/>
  <c r="K23" i="1"/>
  <c r="L23" i="1" s="1"/>
  <c r="J46" i="1"/>
  <c r="C19" i="11"/>
  <c r="C40" i="11"/>
  <c r="C41" i="11" s="1"/>
  <c r="O46" i="1" l="1"/>
  <c r="P46" i="1"/>
  <c r="M46" i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P24" i="1" l="1"/>
  <c r="M24" i="1"/>
  <c r="O24" i="1"/>
  <c r="K24" i="1"/>
  <c r="L24" i="1" s="1"/>
  <c r="J47" i="1"/>
  <c r="C101" i="12"/>
  <c r="C134" i="1"/>
  <c r="C107" i="1"/>
  <c r="C93" i="1"/>
  <c r="C70" i="1"/>
  <c r="D54" i="1"/>
  <c r="K47" i="1" l="1"/>
  <c r="M47" i="1"/>
  <c r="O47" i="1"/>
  <c r="P47" i="1"/>
  <c r="L47" i="1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2" i="7" l="1"/>
  <c r="K32" i="7"/>
  <c r="L32" i="7" s="1"/>
  <c r="M33" i="8"/>
  <c r="K33" i="8"/>
  <c r="L33" i="8" s="1"/>
  <c r="M36" i="3"/>
  <c r="K36" i="3"/>
  <c r="L36" i="3" s="1"/>
  <c r="M36" i="4"/>
  <c r="K36" i="4"/>
  <c r="L36" i="4" s="1"/>
  <c r="M28" i="5"/>
  <c r="K28" i="5"/>
  <c r="L28" i="5" s="1"/>
  <c r="M41" i="6"/>
  <c r="K41" i="6"/>
  <c r="L41" i="6" s="1"/>
  <c r="K40" i="1"/>
  <c r="M40" i="1"/>
  <c r="O40" i="1"/>
  <c r="P40" i="1"/>
  <c r="M31" i="8"/>
  <c r="K31" i="8"/>
  <c r="L31" i="8" s="1"/>
  <c r="M35" i="3"/>
  <c r="K35" i="3"/>
  <c r="L35" i="3" s="1"/>
  <c r="M28" i="6"/>
  <c r="K28" i="6"/>
  <c r="L28" i="6" s="1"/>
  <c r="K30" i="8"/>
  <c r="L30" i="8" s="1"/>
  <c r="M30" i="8"/>
  <c r="M33" i="2"/>
  <c r="K33" i="2"/>
  <c r="L33" i="2" s="1"/>
  <c r="M32" i="2"/>
  <c r="K32" i="2"/>
  <c r="L32" i="2" s="1"/>
  <c r="M31" i="2"/>
  <c r="K31" i="2"/>
  <c r="L31" i="2" s="1"/>
  <c r="K39" i="6"/>
  <c r="L39" i="6" s="1"/>
  <c r="M39" i="6"/>
  <c r="M32" i="3"/>
  <c r="K32" i="3"/>
  <c r="L32" i="3" s="1"/>
  <c r="M35" i="5"/>
  <c r="K35" i="5"/>
  <c r="L35" i="5" s="1"/>
  <c r="K39" i="7"/>
  <c r="L39" i="7" s="1"/>
  <c r="M39" i="7"/>
  <c r="M41" i="8"/>
  <c r="K41" i="8"/>
  <c r="L41" i="8" s="1"/>
  <c r="M29" i="8"/>
  <c r="K29" i="8"/>
  <c r="L29" i="8" s="1"/>
  <c r="M38" i="4"/>
  <c r="K38" i="4"/>
  <c r="L38" i="4" s="1"/>
  <c r="M39" i="5"/>
  <c r="K39" i="5"/>
  <c r="L39" i="5" s="1"/>
  <c r="M41" i="1"/>
  <c r="P41" i="1"/>
  <c r="O41" i="1"/>
  <c r="M41" i="7"/>
  <c r="K41" i="7"/>
  <c r="L41" i="7" s="1"/>
  <c r="M28" i="7"/>
  <c r="K28" i="7"/>
  <c r="L28" i="7" s="1"/>
  <c r="K39" i="2"/>
  <c r="L39" i="2" s="1"/>
  <c r="M39" i="2"/>
  <c r="M38" i="7"/>
  <c r="K38" i="7"/>
  <c r="L38" i="7" s="1"/>
  <c r="M40" i="8"/>
  <c r="K40" i="8"/>
  <c r="L40" i="8" s="1"/>
  <c r="M28" i="8"/>
  <c r="K28" i="8"/>
  <c r="L28" i="8" s="1"/>
  <c r="M31" i="7"/>
  <c r="K31" i="7"/>
  <c r="L31" i="7" s="1"/>
  <c r="M38" i="5"/>
  <c r="K38" i="5"/>
  <c r="L38" i="5" s="1"/>
  <c r="M29" i="7"/>
  <c r="K29" i="7"/>
  <c r="L29" i="7" s="1"/>
  <c r="M34" i="4"/>
  <c r="K34" i="4"/>
  <c r="L34" i="4" s="1"/>
  <c r="M33" i="4"/>
  <c r="K33" i="4"/>
  <c r="L33" i="4" s="1"/>
  <c r="M30" i="3"/>
  <c r="K30" i="3"/>
  <c r="L30" i="3" s="1"/>
  <c r="M31" i="4"/>
  <c r="K31" i="4"/>
  <c r="L31" i="4" s="1"/>
  <c r="M35" i="6"/>
  <c r="K35" i="6"/>
  <c r="L35" i="6" s="1"/>
  <c r="M37" i="7"/>
  <c r="K37" i="7"/>
  <c r="L37" i="7" s="1"/>
  <c r="K39" i="8"/>
  <c r="L39" i="8" s="1"/>
  <c r="M39" i="8"/>
  <c r="M34" i="8"/>
  <c r="K34" i="8"/>
  <c r="L34" i="8" s="1"/>
  <c r="M32" i="8"/>
  <c r="K32" i="8"/>
  <c r="L32" i="8" s="1"/>
  <c r="M33" i="3"/>
  <c r="K33" i="3"/>
  <c r="L33" i="3" s="1"/>
  <c r="M40" i="7"/>
  <c r="K40" i="7"/>
  <c r="L40" i="7" s="1"/>
  <c r="M36" i="6"/>
  <c r="K36" i="6"/>
  <c r="L36" i="6" s="1"/>
  <c r="M41" i="3"/>
  <c r="K41" i="3"/>
  <c r="L41" i="3" s="1"/>
  <c r="M37" i="2"/>
  <c r="K37" i="2"/>
  <c r="L37" i="2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40" i="5"/>
  <c r="K40" i="5"/>
  <c r="L40" i="5" s="1"/>
  <c r="M37" i="4"/>
  <c r="K37" i="4"/>
  <c r="L37" i="4" s="1"/>
  <c r="M40" i="6"/>
  <c r="K40" i="6"/>
  <c r="L40" i="6" s="1"/>
  <c r="K30" i="2"/>
  <c r="L30" i="2" s="1"/>
  <c r="M30" i="2"/>
  <c r="K39" i="1"/>
  <c r="O39" i="1"/>
  <c r="P39" i="1"/>
  <c r="M39" i="1"/>
  <c r="M38" i="6"/>
  <c r="K38" i="6"/>
  <c r="L38" i="6" s="1"/>
  <c r="M31" i="3"/>
  <c r="K31" i="3"/>
  <c r="L31" i="3" s="1"/>
  <c r="M41" i="2"/>
  <c r="K41" i="2"/>
  <c r="L41" i="2" s="1"/>
  <c r="M33" i="5"/>
  <c r="K33" i="5"/>
  <c r="L33" i="5" s="1"/>
  <c r="M36" i="2"/>
  <c r="K36" i="2"/>
  <c r="L36" i="2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K29" i="6"/>
  <c r="L29" i="6" s="1"/>
  <c r="M29" i="6"/>
  <c r="M34" i="3"/>
  <c r="K34" i="3"/>
  <c r="L34" i="3" s="1"/>
  <c r="K35" i="4"/>
  <c r="L35" i="4" s="1"/>
  <c r="M35" i="4"/>
  <c r="M36" i="5"/>
  <c r="K36" i="5"/>
  <c r="L36" i="5" s="1"/>
  <c r="M28" i="2"/>
  <c r="K28" i="2"/>
  <c r="L28" i="2" s="1"/>
  <c r="M34" i="5"/>
  <c r="K34" i="5"/>
  <c r="L34" i="5" s="1"/>
  <c r="M38" i="2"/>
  <c r="K38" i="2"/>
  <c r="L38" i="2" s="1"/>
  <c r="M40" i="3"/>
  <c r="K40" i="3"/>
  <c r="L40" i="3" s="1"/>
  <c r="K40" i="4"/>
  <c r="L40" i="4" s="1"/>
  <c r="M40" i="4"/>
  <c r="M30" i="5"/>
  <c r="K30" i="5"/>
  <c r="L30" i="5" s="1"/>
  <c r="M34" i="7"/>
  <c r="K34" i="7"/>
  <c r="L34" i="7" s="1"/>
  <c r="M36" i="8"/>
  <c r="K36" i="8"/>
  <c r="L36" i="8" s="1"/>
  <c r="M30" i="6"/>
  <c r="K30" i="6"/>
  <c r="L30" i="6" s="1"/>
  <c r="M30" i="7"/>
  <c r="K30" i="7"/>
  <c r="L30" i="7" s="1"/>
  <c r="K37" i="5"/>
  <c r="L37" i="5" s="1"/>
  <c r="M37" i="5"/>
  <c r="M29" i="2"/>
  <c r="K29" i="2"/>
  <c r="L29" i="2" s="1"/>
  <c r="M40" i="2"/>
  <c r="K40" i="2"/>
  <c r="L40" i="2" s="1"/>
  <c r="M37" i="6"/>
  <c r="K37" i="6"/>
  <c r="L37" i="6" s="1"/>
  <c r="M32" i="4"/>
  <c r="K32" i="4"/>
  <c r="L32" i="4" s="1"/>
  <c r="M29" i="3"/>
  <c r="K29" i="3"/>
  <c r="L29" i="3" s="1"/>
  <c r="M28" i="3"/>
  <c r="K28" i="3"/>
  <c r="L28" i="3" s="1"/>
  <c r="M39" i="3"/>
  <c r="K39" i="3"/>
  <c r="L39" i="3" s="1"/>
  <c r="K35" i="2"/>
  <c r="L35" i="2" s="1"/>
  <c r="M35" i="2"/>
  <c r="M38" i="3"/>
  <c r="K38" i="3"/>
  <c r="L38" i="3" s="1"/>
  <c r="M28" i="4"/>
  <c r="K28" i="4"/>
  <c r="L28" i="4" s="1"/>
  <c r="M32" i="6"/>
  <c r="K32" i="6"/>
  <c r="L32" i="6" s="1"/>
  <c r="M34" i="2"/>
  <c r="K34" i="2"/>
  <c r="L34" i="2" s="1"/>
  <c r="K37" i="3"/>
  <c r="L37" i="3" s="1"/>
  <c r="M37" i="3"/>
  <c r="M39" i="4"/>
  <c r="K39" i="4"/>
  <c r="L39" i="4" s="1"/>
  <c r="M41" i="5"/>
  <c r="K41" i="5"/>
  <c r="L41" i="5" s="1"/>
  <c r="M29" i="5"/>
  <c r="K29" i="5"/>
  <c r="L29" i="5" s="1"/>
  <c r="M31" i="6"/>
  <c r="K31" i="6"/>
  <c r="L31" i="6" s="1"/>
  <c r="K33" i="7"/>
  <c r="L33" i="7" s="1"/>
  <c r="M33" i="7"/>
  <c r="M35" i="8"/>
  <c r="K35" i="8"/>
  <c r="L35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P44" i="1"/>
  <c r="M44" i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43" i="12" s="1"/>
  <c r="C44" i="12" s="1"/>
  <c r="D11" i="12"/>
  <c r="C11" i="12"/>
  <c r="C23" i="12" s="1"/>
  <c r="J21" i="8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M21" i="7" l="1"/>
  <c r="K21" i="7"/>
  <c r="L21" i="7" s="1"/>
  <c r="M21" i="4"/>
  <c r="K21" i="4"/>
  <c r="L21" i="4" s="1"/>
  <c r="M21" i="5"/>
  <c r="K21" i="5"/>
  <c r="L21" i="5" s="1"/>
  <c r="M21" i="2"/>
  <c r="K21" i="2"/>
  <c r="L21" i="2" s="1"/>
  <c r="M21" i="6"/>
  <c r="K21" i="6"/>
  <c r="L21" i="6" s="1"/>
  <c r="M22" i="2"/>
  <c r="K22" i="2"/>
  <c r="L22" i="2" s="1"/>
  <c r="M21" i="8"/>
  <c r="K21" i="8"/>
  <c r="L21" i="8" s="1"/>
  <c r="K22" i="1"/>
  <c r="L22" i="1" s="1"/>
  <c r="M22" i="1"/>
  <c r="O22" i="1"/>
  <c r="P22" i="1"/>
  <c r="K21" i="1"/>
  <c r="L21" i="1" s="1"/>
  <c r="M21" i="1"/>
  <c r="O21" i="1"/>
  <c r="P21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E46" i="1"/>
  <c r="C25" i="2"/>
  <c r="I46" i="2"/>
  <c r="D24" i="2"/>
  <c r="D43" i="1"/>
  <c r="E40" i="12"/>
  <c r="E21" i="12"/>
  <c r="H21" i="12"/>
  <c r="I21" i="12" s="1"/>
  <c r="O25" i="1" l="1"/>
  <c r="P25" i="1"/>
  <c r="M25" i="1"/>
  <c r="D24" i="12"/>
  <c r="D25" i="12" s="1"/>
  <c r="E25" i="12" s="1"/>
  <c r="D46" i="12"/>
  <c r="D47" i="12" s="1"/>
  <c r="K25" i="1"/>
  <c r="L25" i="1" s="1"/>
  <c r="J48" i="1"/>
  <c r="D25" i="2"/>
  <c r="D44" i="1"/>
  <c r="E44" i="1" s="1"/>
  <c r="C107" i="12"/>
  <c r="C70" i="12"/>
  <c r="K48" i="1" l="1"/>
  <c r="P48" i="1"/>
  <c r="M48" i="1"/>
  <c r="O48" i="1"/>
  <c r="L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D46" i="9" s="1"/>
  <c r="C43" i="9"/>
  <c r="C44" i="9" s="1"/>
  <c r="E46" i="9" l="1"/>
  <c r="C25" i="4"/>
  <c r="I46" i="9"/>
  <c r="C24" i="9"/>
  <c r="D24" i="9"/>
  <c r="D43" i="9"/>
  <c r="E42" i="9"/>
  <c r="D44" i="9" l="1"/>
  <c r="E44" i="9" s="1"/>
  <c r="C47" i="9"/>
  <c r="C25" i="9"/>
  <c r="C48" i="9" s="1"/>
  <c r="D47" i="9"/>
  <c r="D25" i="9"/>
  <c r="E24" i="9"/>
  <c r="E43" i="9"/>
  <c r="H19" i="11"/>
  <c r="F38" i="11"/>
  <c r="J43" i="4" l="1"/>
  <c r="F39" i="11"/>
  <c r="J24" i="6"/>
  <c r="H20" i="11"/>
  <c r="D50" i="9"/>
  <c r="C50" i="9" s="1"/>
  <c r="E47" i="9"/>
  <c r="D49" i="9"/>
  <c r="C49" i="9" s="1"/>
  <c r="J25" i="6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M43" i="4"/>
  <c r="K43" i="4"/>
  <c r="L43" i="4" s="1"/>
  <c r="M25" i="6"/>
  <c r="K25" i="6"/>
  <c r="L25" i="6" s="1"/>
  <c r="M24" i="6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D24" i="1"/>
  <c r="D47" i="1" s="1"/>
  <c r="M44" i="4" l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D47" i="6"/>
  <c r="D44" i="4"/>
  <c r="D25" i="4"/>
  <c r="D47" i="4"/>
  <c r="D44" i="6"/>
  <c r="E44" i="6" s="1"/>
  <c r="D44" i="7"/>
  <c r="E44" i="7" s="1"/>
  <c r="D47" i="5"/>
  <c r="D25" i="5"/>
  <c r="C25" i="7"/>
  <c r="C48" i="7" s="1"/>
  <c r="C47" i="7"/>
  <c r="D49" i="1"/>
  <c r="C49" i="1" s="1"/>
  <c r="D50" i="1"/>
  <c r="C50" i="1" s="1"/>
  <c r="D25" i="7"/>
  <c r="D47" i="7"/>
  <c r="C25" i="8"/>
  <c r="C48" i="8" s="1"/>
  <c r="C47" i="8"/>
  <c r="D25" i="8"/>
  <c r="D47" i="8"/>
  <c r="C48" i="1"/>
  <c r="C47" i="1"/>
  <c r="E47" i="1" s="1"/>
  <c r="D44" i="8"/>
  <c r="E44" i="8" s="1"/>
  <c r="D25" i="1"/>
  <c r="D48" i="1" s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J13" i="1"/>
  <c r="J14" i="1"/>
  <c r="J15" i="1"/>
  <c r="J16" i="1"/>
  <c r="J17" i="1"/>
  <c r="J18" i="1"/>
  <c r="J19" i="1"/>
  <c r="J11" i="1"/>
  <c r="O14" i="1" l="1"/>
  <c r="P14" i="1"/>
  <c r="M14" i="1"/>
  <c r="K12" i="1"/>
  <c r="L12" i="1" s="1"/>
  <c r="O12" i="1"/>
  <c r="M12" i="1"/>
  <c r="P12" i="1"/>
  <c r="K19" i="1"/>
  <c r="L19" i="1" s="1"/>
  <c r="M19" i="1"/>
  <c r="O19" i="1"/>
  <c r="P19" i="1"/>
  <c r="K13" i="1"/>
  <c r="L13" i="1" s="1"/>
  <c r="M13" i="1"/>
  <c r="K11" i="1"/>
  <c r="L11" i="1" s="1"/>
  <c r="P11" i="1"/>
  <c r="O11" i="1"/>
  <c r="M11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D50" i="6"/>
  <c r="C50" i="6" s="1"/>
  <c r="D49" i="6"/>
  <c r="C49" i="6" s="1"/>
  <c r="E47" i="6"/>
  <c r="E44" i="4"/>
  <c r="I47" i="8"/>
  <c r="I48" i="8"/>
  <c r="D50" i="5"/>
  <c r="C50" i="5" s="1"/>
  <c r="D49" i="5"/>
  <c r="C49" i="5" s="1"/>
  <c r="E47" i="5"/>
  <c r="E25" i="6"/>
  <c r="D48" i="6"/>
  <c r="E48" i="6" s="1"/>
  <c r="D50" i="3"/>
  <c r="C50" i="3" s="1"/>
  <c r="E47" i="3"/>
  <c r="D49" i="3"/>
  <c r="C49" i="3" s="1"/>
  <c r="D50" i="7"/>
  <c r="C50" i="7" s="1"/>
  <c r="D49" i="7"/>
  <c r="C49" i="7" s="1"/>
  <c r="E47" i="7"/>
  <c r="I47" i="7"/>
  <c r="I48" i="7"/>
  <c r="D50" i="4"/>
  <c r="C50" i="4" s="1"/>
  <c r="D49" i="4"/>
  <c r="C49" i="4" s="1"/>
  <c r="E25" i="4"/>
  <c r="D48" i="4"/>
  <c r="E48" i="4" s="1"/>
  <c r="I47" i="4"/>
  <c r="I48" i="4"/>
  <c r="D50" i="8"/>
  <c r="C50" i="8" s="1"/>
  <c r="D49" i="8"/>
  <c r="C49" i="8" s="1"/>
  <c r="E47" i="8"/>
  <c r="E25" i="8"/>
  <c r="D48" i="8"/>
  <c r="E48" i="8" s="1"/>
  <c r="I47" i="5"/>
  <c r="I48" i="5"/>
  <c r="I47" i="6"/>
  <c r="E25" i="3"/>
  <c r="D48" i="3"/>
  <c r="E48" i="3" s="1"/>
  <c r="D50" i="2"/>
  <c r="C50" i="2" s="1"/>
  <c r="D49" i="2"/>
  <c r="C49" i="2" s="1"/>
  <c r="E47" i="2"/>
  <c r="I48" i="2"/>
  <c r="I47" i="2"/>
  <c r="E47" i="4"/>
  <c r="I47" i="3"/>
  <c r="I48" i="3"/>
  <c r="E25" i="1"/>
  <c r="D19" i="11"/>
  <c r="P13" i="1" l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8" l="1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M27" i="8"/>
  <c r="K27" i="8"/>
  <c r="L27" i="8" s="1"/>
  <c r="K29" i="1"/>
  <c r="M29" i="1"/>
  <c r="O29" i="1"/>
  <c r="P29" i="1"/>
  <c r="K32" i="1"/>
  <c r="L32" i="1" s="1"/>
  <c r="P32" i="1"/>
  <c r="M32" i="1"/>
  <c r="O32" i="1"/>
  <c r="K38" i="1"/>
  <c r="L38" i="1" s="1"/>
  <c r="O38" i="1"/>
  <c r="P38" i="1"/>
  <c r="M38" i="1"/>
  <c r="K33" i="1"/>
  <c r="L33" i="1" s="1"/>
  <c r="P33" i="1"/>
  <c r="M33" i="1"/>
  <c r="O33" i="1"/>
  <c r="K30" i="1"/>
  <c r="L30" i="1" s="1"/>
  <c r="P30" i="1"/>
  <c r="M30" i="1"/>
  <c r="O30" i="1"/>
  <c r="K31" i="1"/>
  <c r="L31" i="1" s="1"/>
  <c r="P31" i="1"/>
  <c r="M31" i="1"/>
  <c r="O31" i="1"/>
  <c r="M27" i="4"/>
  <c r="K27" i="4"/>
  <c r="L27" i="4" s="1"/>
  <c r="K34" i="1"/>
  <c r="O34" i="1"/>
  <c r="P34" i="1"/>
  <c r="M34" i="1"/>
  <c r="K36" i="1"/>
  <c r="L36" i="1" s="1"/>
  <c r="O36" i="1"/>
  <c r="P36" i="1"/>
  <c r="M36" i="1"/>
  <c r="K27" i="7"/>
  <c r="L27" i="7" s="1"/>
  <c r="M27" i="7"/>
  <c r="O27" i="1"/>
  <c r="M27" i="1"/>
  <c r="P27" i="1"/>
  <c r="K28" i="1"/>
  <c r="L28" i="1" s="1"/>
  <c r="M28" i="1"/>
  <c r="O28" i="1"/>
  <c r="P28" i="1"/>
  <c r="M27" i="3"/>
  <c r="K27" i="3"/>
  <c r="L27" i="3" s="1"/>
  <c r="K27" i="5"/>
  <c r="L27" i="5" s="1"/>
  <c r="M27" i="5"/>
  <c r="K35" i="1"/>
  <c r="O35" i="1"/>
  <c r="P35" i="1"/>
  <c r="M35" i="1"/>
  <c r="K37" i="1"/>
  <c r="L37" i="1" s="1"/>
  <c r="O37" i="1"/>
  <c r="P37" i="1"/>
  <c r="M37" i="1"/>
  <c r="M12" i="2"/>
  <c r="K12" i="2"/>
  <c r="L12" i="2" s="1"/>
  <c r="M14" i="3"/>
  <c r="K14" i="3"/>
  <c r="L14" i="3" s="1"/>
  <c r="M18" i="4"/>
  <c r="K18" i="4"/>
  <c r="L18" i="4" s="1"/>
  <c r="M20" i="7"/>
  <c r="K20" i="7"/>
  <c r="L20" i="7" s="1"/>
  <c r="M13" i="2"/>
  <c r="K13" i="2"/>
  <c r="L13" i="2" s="1"/>
  <c r="M11" i="3"/>
  <c r="K11" i="3"/>
  <c r="L11" i="3" s="1"/>
  <c r="M14" i="8"/>
  <c r="K14" i="8"/>
  <c r="L14" i="8" s="1"/>
  <c r="M11" i="2"/>
  <c r="K11" i="2"/>
  <c r="L11" i="2" s="1"/>
  <c r="M19" i="5"/>
  <c r="K19" i="5"/>
  <c r="L19" i="5" s="1"/>
  <c r="M20" i="5"/>
  <c r="K20" i="5"/>
  <c r="L20" i="5" s="1"/>
  <c r="M17" i="3"/>
  <c r="K17" i="3"/>
  <c r="L17" i="3" s="1"/>
  <c r="M18" i="3"/>
  <c r="K18" i="3"/>
  <c r="L18" i="3" s="1"/>
  <c r="M22" i="4"/>
  <c r="K22" i="4"/>
  <c r="L22" i="4" s="1"/>
  <c r="M16" i="8"/>
  <c r="K16" i="8"/>
  <c r="L16" i="8" s="1"/>
  <c r="M22" i="3"/>
  <c r="K22" i="3"/>
  <c r="L22" i="3" s="1"/>
  <c r="M17" i="8"/>
  <c r="K17" i="8"/>
  <c r="L17" i="8" s="1"/>
  <c r="M17" i="4"/>
  <c r="K17" i="4"/>
  <c r="L17" i="4" s="1"/>
  <c r="K12" i="8"/>
  <c r="L12" i="8" s="1"/>
  <c r="M12" i="8"/>
  <c r="M19" i="4"/>
  <c r="K19" i="4"/>
  <c r="L19" i="4" s="1"/>
  <c r="M20" i="4"/>
  <c r="K20" i="4"/>
  <c r="L20" i="4" s="1"/>
  <c r="M16" i="2"/>
  <c r="K16" i="2"/>
  <c r="L16" i="2" s="1"/>
  <c r="M15" i="8"/>
  <c r="K15" i="8"/>
  <c r="L15" i="8" s="1"/>
  <c r="M12" i="5"/>
  <c r="K12" i="5"/>
  <c r="L12" i="5" s="1"/>
  <c r="M11" i="5"/>
  <c r="K11" i="5"/>
  <c r="L11" i="5" s="1"/>
  <c r="M19" i="2"/>
  <c r="K19" i="2"/>
  <c r="L19" i="2" s="1"/>
  <c r="M14" i="5"/>
  <c r="K14" i="5"/>
  <c r="L14" i="5" s="1"/>
  <c r="M16" i="7"/>
  <c r="K16" i="7"/>
  <c r="L16" i="7" s="1"/>
  <c r="M18" i="8"/>
  <c r="K18" i="8"/>
  <c r="L18" i="8" s="1"/>
  <c r="K16" i="4"/>
  <c r="L16" i="4" s="1"/>
  <c r="M16" i="4"/>
  <c r="K15" i="3"/>
  <c r="L15" i="3" s="1"/>
  <c r="M15" i="3"/>
  <c r="M14" i="2"/>
  <c r="K14" i="2"/>
  <c r="L14" i="2" s="1"/>
  <c r="M12" i="7"/>
  <c r="K12" i="7"/>
  <c r="L12" i="7" s="1"/>
  <c r="M17" i="2"/>
  <c r="K17" i="2"/>
  <c r="L17" i="2" s="1"/>
  <c r="M15" i="7"/>
  <c r="K15" i="7"/>
  <c r="L15" i="7" s="1"/>
  <c r="M15" i="5"/>
  <c r="K15" i="5"/>
  <c r="L15" i="5" s="1"/>
  <c r="K17" i="7"/>
  <c r="L17" i="7" s="1"/>
  <c r="M17" i="7"/>
  <c r="M19" i="8"/>
  <c r="K19" i="8"/>
  <c r="L19" i="8" s="1"/>
  <c r="K22" i="7"/>
  <c r="L22" i="7" s="1"/>
  <c r="M22" i="7"/>
  <c r="M22" i="5"/>
  <c r="K22" i="5"/>
  <c r="L22" i="5" s="1"/>
  <c r="K15" i="2"/>
  <c r="L15" i="2" s="1"/>
  <c r="M15" i="2"/>
  <c r="K11" i="4"/>
  <c r="L11" i="4" s="1"/>
  <c r="M11" i="4"/>
  <c r="M13" i="7"/>
  <c r="K13" i="7"/>
  <c r="L13" i="7" s="1"/>
  <c r="M14" i="7"/>
  <c r="K14" i="7"/>
  <c r="L14" i="7" s="1"/>
  <c r="M13" i="5"/>
  <c r="K13" i="5"/>
  <c r="L13" i="5" s="1"/>
  <c r="M11" i="7"/>
  <c r="K11" i="7"/>
  <c r="L11" i="7" s="1"/>
  <c r="M12" i="3"/>
  <c r="K12" i="3"/>
  <c r="L12" i="3" s="1"/>
  <c r="M16" i="5"/>
  <c r="K16" i="5"/>
  <c r="L16" i="5" s="1"/>
  <c r="M18" i="7"/>
  <c r="K18" i="7"/>
  <c r="L18" i="7" s="1"/>
  <c r="M20" i="8"/>
  <c r="K20" i="8"/>
  <c r="L20" i="8" s="1"/>
  <c r="M18" i="5"/>
  <c r="K18" i="5"/>
  <c r="L18" i="5" s="1"/>
  <c r="M16" i="3"/>
  <c r="K16" i="3"/>
  <c r="L16" i="3" s="1"/>
  <c r="M13" i="8"/>
  <c r="K13" i="8"/>
  <c r="L13" i="8" s="1"/>
  <c r="M19" i="3"/>
  <c r="K19" i="3"/>
  <c r="L19" i="3" s="1"/>
  <c r="M20" i="3"/>
  <c r="K20" i="3"/>
  <c r="L20" i="3" s="1"/>
  <c r="M18" i="2"/>
  <c r="K18" i="2"/>
  <c r="L18" i="2" s="1"/>
  <c r="M12" i="4"/>
  <c r="K12" i="4"/>
  <c r="L12" i="4" s="1"/>
  <c r="K20" i="2"/>
  <c r="L20" i="2" s="1"/>
  <c r="M20" i="2"/>
  <c r="M13" i="4"/>
  <c r="K13" i="4"/>
  <c r="L13" i="4" s="1"/>
  <c r="M14" i="4"/>
  <c r="K14" i="4"/>
  <c r="L14" i="4" s="1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4" i="1"/>
  <c r="L29" i="1"/>
  <c r="L35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11" i="6"/>
  <c r="E24" i="12" l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0" i="6"/>
  <c r="K20" i="6"/>
  <c r="L20" i="6" s="1"/>
  <c r="M19" i="6"/>
  <c r="K19" i="6"/>
  <c r="L19" i="6" s="1"/>
  <c r="M22" i="6"/>
  <c r="K22" i="6"/>
  <c r="L22" i="6" s="1"/>
  <c r="M14" i="6"/>
  <c r="K14" i="6"/>
  <c r="L14" i="6" s="1"/>
  <c r="M12" i="6"/>
  <c r="K12" i="6"/>
  <c r="L12" i="6" s="1"/>
  <c r="M15" i="6"/>
  <c r="K15" i="6"/>
  <c r="L15" i="6" s="1"/>
  <c r="K13" i="6"/>
  <c r="L13" i="6" s="1"/>
  <c r="M13" i="6"/>
  <c r="M18" i="6"/>
  <c r="K18" i="6"/>
  <c r="L18" i="6" s="1"/>
  <c r="M17" i="6"/>
  <c r="K17" i="6"/>
  <c r="L17" i="6" s="1"/>
  <c r="M16" i="6"/>
  <c r="K16" i="6"/>
  <c r="L16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J42" i="8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J23" i="8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8"/>
  <c r="K42" i="8"/>
  <c r="L42" i="8" s="1"/>
  <c r="J44" i="6"/>
  <c r="M42" i="2"/>
  <c r="K42" i="2"/>
  <c r="L42" i="2" s="1"/>
  <c r="M42" i="6"/>
  <c r="K42" i="6"/>
  <c r="L42" i="6" s="1"/>
  <c r="M42" i="7"/>
  <c r="K42" i="7"/>
  <c r="L42" i="7" s="1"/>
  <c r="K42" i="5"/>
  <c r="L42" i="5" s="1"/>
  <c r="M42" i="5"/>
  <c r="K42" i="3"/>
  <c r="L42" i="3" s="1"/>
  <c r="M42" i="3"/>
  <c r="M23" i="8"/>
  <c r="K23" i="8"/>
  <c r="L23" i="8" s="1"/>
  <c r="J46" i="4"/>
  <c r="M23" i="4"/>
  <c r="K23" i="4"/>
  <c r="L23" i="4" s="1"/>
  <c r="M23" i="5"/>
  <c r="K23" i="5"/>
  <c r="L23" i="5" s="1"/>
  <c r="M23" i="2"/>
  <c r="K23" i="2"/>
  <c r="L23" i="2" s="1"/>
  <c r="M23" i="6"/>
  <c r="K23" i="6"/>
  <c r="L23" i="6" s="1"/>
  <c r="M23" i="3"/>
  <c r="K23" i="3"/>
  <c r="L23" i="3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J43" i="8"/>
  <c r="K39" i="11"/>
  <c r="J43" i="7"/>
  <c r="I39" i="11"/>
  <c r="J43" i="2"/>
  <c r="D39" i="11"/>
  <c r="D42" i="11" s="1"/>
  <c r="J43" i="5"/>
  <c r="G39" i="11"/>
  <c r="J43" i="3"/>
  <c r="E39" i="11"/>
  <c r="J24" i="7"/>
  <c r="I20" i="11"/>
  <c r="J24" i="8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2" l="1"/>
  <c r="J48" i="2" s="1"/>
  <c r="M43" i="2"/>
  <c r="K43" i="2"/>
  <c r="L43" i="2" s="1"/>
  <c r="G42" i="12"/>
  <c r="J27" i="12"/>
  <c r="J44" i="5"/>
  <c r="M43" i="5"/>
  <c r="K43" i="5"/>
  <c r="L43" i="5" s="1"/>
  <c r="J44" i="8"/>
  <c r="K43" i="8"/>
  <c r="L43" i="8" s="1"/>
  <c r="M43" i="8"/>
  <c r="J44" i="7"/>
  <c r="M43" i="7"/>
  <c r="K43" i="7"/>
  <c r="L43" i="7" s="1"/>
  <c r="J48" i="6"/>
  <c r="M44" i="6"/>
  <c r="K44" i="6"/>
  <c r="L44" i="6" s="1"/>
  <c r="J44" i="3"/>
  <c r="M43" i="3"/>
  <c r="K43" i="3"/>
  <c r="L43" i="3" s="1"/>
  <c r="K47" i="4"/>
  <c r="L47" i="4" s="1"/>
  <c r="M47" i="4"/>
  <c r="M46" i="5"/>
  <c r="K46" i="5"/>
  <c r="L46" i="5" s="1"/>
  <c r="M47" i="6"/>
  <c r="K47" i="6"/>
  <c r="L47" i="6" s="1"/>
  <c r="M46" i="2"/>
  <c r="K46" i="2"/>
  <c r="L46" i="2" s="1"/>
  <c r="M46" i="3"/>
  <c r="K46" i="3"/>
  <c r="L46" i="3" s="1"/>
  <c r="M46" i="7"/>
  <c r="K46" i="7"/>
  <c r="L46" i="7" s="1"/>
  <c r="J25" i="7"/>
  <c r="M24" i="7"/>
  <c r="K24" i="7"/>
  <c r="L24" i="7" s="1"/>
  <c r="M46" i="9"/>
  <c r="K46" i="9"/>
  <c r="L46" i="9" s="1"/>
  <c r="M46" i="8"/>
  <c r="K46" i="8"/>
  <c r="L46" i="8" s="1"/>
  <c r="M24" i="3"/>
  <c r="K24" i="3"/>
  <c r="L24" i="3" s="1"/>
  <c r="J48" i="4"/>
  <c r="M25" i="4"/>
  <c r="K25" i="4"/>
  <c r="L25" i="4" s="1"/>
  <c r="M24" i="5"/>
  <c r="K24" i="5"/>
  <c r="L24" i="5" s="1"/>
  <c r="G23" i="12"/>
  <c r="G24" i="12" s="1"/>
  <c r="J11" i="12"/>
  <c r="M46" i="4"/>
  <c r="K46" i="4"/>
  <c r="L46" i="4" s="1"/>
  <c r="M24" i="8"/>
  <c r="K24" i="8"/>
  <c r="L24" i="8" s="1"/>
  <c r="K46" i="6"/>
  <c r="L46" i="6" s="1"/>
  <c r="M46" i="6"/>
  <c r="L46" i="1"/>
  <c r="J25" i="3"/>
  <c r="I42" i="11"/>
  <c r="J47" i="5"/>
  <c r="J25" i="5"/>
  <c r="E42" i="11"/>
  <c r="K42" i="11"/>
  <c r="J47" i="8"/>
  <c r="J25" i="8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K44" i="7" l="1"/>
  <c r="L44" i="7" s="1"/>
  <c r="M44" i="7"/>
  <c r="M44" i="3"/>
  <c r="K44" i="3"/>
  <c r="L44" i="3" s="1"/>
  <c r="M44" i="5"/>
  <c r="K44" i="5"/>
  <c r="L44" i="5" s="1"/>
  <c r="J48" i="7"/>
  <c r="K48" i="7" s="1"/>
  <c r="L48" i="7" s="1"/>
  <c r="G43" i="12"/>
  <c r="J42" i="12"/>
  <c r="M48" i="6"/>
  <c r="K48" i="6"/>
  <c r="L48" i="6" s="1"/>
  <c r="M44" i="8"/>
  <c r="K44" i="8"/>
  <c r="L44" i="8" s="1"/>
  <c r="H42" i="12"/>
  <c r="I27" i="12"/>
  <c r="J48" i="3"/>
  <c r="M48" i="3" s="1"/>
  <c r="K44" i="2"/>
  <c r="L44" i="2" s="1"/>
  <c r="M44" i="2"/>
  <c r="G25" i="12"/>
  <c r="H24" i="12"/>
  <c r="I24" i="12" s="1"/>
  <c r="G47" i="12"/>
  <c r="J24" i="12"/>
  <c r="J48" i="8"/>
  <c r="M25" i="8"/>
  <c r="K25" i="8"/>
  <c r="L25" i="8" s="1"/>
  <c r="M48" i="4"/>
  <c r="K48" i="4"/>
  <c r="L48" i="4" s="1"/>
  <c r="M47" i="8"/>
  <c r="K47" i="8"/>
  <c r="L47" i="8" s="1"/>
  <c r="K47" i="9"/>
  <c r="L47" i="9" s="1"/>
  <c r="M47" i="9"/>
  <c r="J48" i="5"/>
  <c r="M25" i="5"/>
  <c r="K25" i="5"/>
  <c r="L25" i="5" s="1"/>
  <c r="M48" i="2"/>
  <c r="K48" i="2"/>
  <c r="L48" i="2" s="1"/>
  <c r="H23" i="12"/>
  <c r="I23" i="12" s="1"/>
  <c r="J23" i="12"/>
  <c r="M47" i="5"/>
  <c r="K47" i="5"/>
  <c r="L47" i="5" s="1"/>
  <c r="M47" i="7"/>
  <c r="K47" i="7"/>
  <c r="L47" i="7" s="1"/>
  <c r="M47" i="3"/>
  <c r="K47" i="3"/>
  <c r="L47" i="3" s="1"/>
  <c r="M47" i="2"/>
  <c r="K47" i="2"/>
  <c r="L47" i="2" s="1"/>
  <c r="M25" i="3"/>
  <c r="K25" i="3"/>
  <c r="L25" i="3" s="1"/>
  <c r="M25" i="7"/>
  <c r="K25" i="7"/>
  <c r="L25" i="7" s="1"/>
  <c r="L39" i="11"/>
  <c r="L20" i="11"/>
  <c r="J48" i="9"/>
  <c r="G46" i="12"/>
  <c r="K48" i="3" l="1"/>
  <c r="L48" i="3" s="1"/>
  <c r="G44" i="12"/>
  <c r="J44" i="12" s="1"/>
  <c r="J43" i="12"/>
  <c r="M48" i="7"/>
  <c r="H43" i="12"/>
  <c r="I42" i="12"/>
  <c r="M48" i="5"/>
  <c r="K48" i="5"/>
  <c r="L48" i="5" s="1"/>
  <c r="M48" i="9"/>
  <c r="K48" i="9"/>
  <c r="L48" i="9" s="1"/>
  <c r="M48" i="8"/>
  <c r="K48" i="8"/>
  <c r="L48" i="8" s="1"/>
  <c r="H46" i="12"/>
  <c r="I46" i="12" s="1"/>
  <c r="J46" i="12"/>
  <c r="H47" i="12"/>
  <c r="I47" i="12" s="1"/>
  <c r="J47" i="12"/>
  <c r="H25" i="12"/>
  <c r="I25" i="12" s="1"/>
  <c r="G48" i="12"/>
  <c r="J25" i="12"/>
  <c r="L42" i="11"/>
  <c r="H44" i="12" l="1"/>
  <c r="I44" i="12" s="1"/>
  <c r="I43" i="12"/>
  <c r="J48" i="12"/>
  <c r="H48" i="12"/>
  <c r="I48" i="12" s="1"/>
  <c r="E41" i="1"/>
  <c r="E42" i="1"/>
  <c r="E43" i="1" l="1"/>
</calcChain>
</file>

<file path=xl/sharedStrings.xml><?xml version="1.0" encoding="utf-8"?>
<sst xmlns="http://schemas.openxmlformats.org/spreadsheetml/2006/main" count="5754" uniqueCount="1885">
  <si>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</si>
  <si>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</si>
  <si>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</si>
  <si>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</si>
  <si>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</si>
  <si>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</si>
  <si>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</si>
  <si>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</si>
  <si>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</si>
  <si>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</si>
  <si>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</si>
  <si>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</si>
  <si>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</si>
  <si>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</si>
  <si>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</si>
  <si>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</si>
  <si>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</si>
  <si>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</si>
  <si>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</si>
  <si>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</si>
  <si>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</si>
  <si>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</si>
  <si>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</si>
  <si>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</si>
  <si>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</si>
  <si>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</si>
  <si>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</si>
  <si>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</si>
  <si>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</si>
  <si>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</si>
  <si>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</si>
  <si>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</si>
  <si>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</si>
  <si>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</si>
  <si>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</si>
  <si>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</si>
  <si>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</si>
  <si>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</si>
  <si>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</si>
  <si>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</si>
  <si>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</si>
  <si>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</si>
  <si>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</si>
  <si>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</si>
  <si>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</si>
  <si>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</si>
  <si>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</si>
  <si>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</si>
  <si>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</si>
  <si>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</si>
  <si>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</si>
  <si>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</si>
  <si>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</si>
  <si>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</si>
  <si>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</si>
  <si>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</si>
  <si>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</si>
  <si>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</si>
  <si>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</si>
  <si>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</si>
  <si>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</si>
  <si>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</si>
  <si>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</si>
  <si>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</si>
  <si>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</si>
  <si>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</si>
  <si>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</si>
  <si>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</si>
  <si>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</si>
  <si>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</si>
  <si>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</si>
  <si>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</si>
  <si>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</si>
  <si>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</si>
  <si>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</si>
  <si>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</si>
  <si>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</si>
  <si>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</si>
  <si>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</si>
  <si>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</si>
  <si>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</si>
  <si>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</si>
  <si>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</si>
  <si>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</si>
  <si>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</si>
  <si>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</si>
  <si>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</si>
  <si>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</si>
  <si>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</si>
  <si>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</si>
  <si>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</si>
  <si>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</si>
  <si>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</si>
  <si>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</si>
  <si>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</si>
  <si>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</si>
  <si>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</si>
  <si>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</si>
  <si>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</si>
  <si>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</si>
  <si>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</si>
  <si>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</si>
  <si>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</si>
  <si>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</si>
  <si>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</si>
  <si>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</si>
  <si>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</si>
  <si>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</si>
  <si>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</si>
  <si>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</si>
  <si>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</si>
  <si>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</si>
  <si>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</si>
  <si>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</si>
  <si>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</si>
  <si>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</si>
  <si>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</si>
  <si>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</si>
  <si>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</si>
  <si>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</si>
  <si>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</si>
  <si>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</si>
  <si>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</si>
  <si>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</si>
  <si>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</si>
  <si>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</si>
  <si>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</si>
  <si>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</si>
  <si>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</si>
  <si>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</si>
  <si>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</si>
  <si>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</si>
  <si>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</si>
  <si>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</si>
  <si>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</si>
  <si>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</si>
  <si>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</si>
  <si>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</si>
  <si>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</si>
  <si>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</si>
  <si>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</si>
  <si>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</si>
  <si>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</si>
  <si>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</si>
  <si>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</si>
  <si>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</si>
  <si>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</si>
  <si>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</si>
  <si>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</si>
  <si>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</si>
  <si>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</si>
  <si>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</si>
  <si>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</si>
  <si>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</si>
  <si>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</si>
  <si>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</si>
  <si>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</si>
  <si>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</si>
  <si>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</si>
  <si>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</si>
  <si>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</si>
  <si>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</si>
  <si>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</si>
  <si>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</si>
  <si>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</si>
  <si>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</si>
  <si>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</si>
  <si>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</si>
  <si>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</si>
  <si>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</si>
  <si>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</si>
  <si>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</si>
  <si>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</si>
  <si>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</si>
  <si>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</si>
  <si>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</si>
  <si>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</si>
  <si>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</si>
  <si>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</si>
  <si>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</si>
  <si>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</si>
  <si>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</si>
  <si>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</si>
  <si>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</si>
  <si>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</si>
  <si>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รหัสExp&amp;Rev</t>
  </si>
  <si>
    <t>ชื่อExp&amp;Rev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</si>
  <si>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</si>
  <si>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</si>
  <si>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</si>
  <si>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</si>
  <si>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</si>
  <si>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</si>
  <si>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</si>
  <si>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</si>
  <si>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</si>
  <si>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</si>
  <si>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</si>
  <si>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</si>
  <si>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</si>
  <si>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</si>
  <si>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</si>
  <si>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</si>
  <si>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</si>
  <si>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</si>
  <si>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</si>
  <si>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</si>
  <si>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</si>
  <si>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</si>
  <si>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</si>
  <si>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</si>
  <si>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</si>
  <si>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</si>
  <si>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</si>
  <si>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</si>
  <si>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</si>
  <si>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</si>
  <si>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</si>
  <si>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</si>
  <si>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</si>
  <si>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</si>
  <si>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</si>
  <si>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</si>
  <si>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</si>
  <si>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</si>
  <si>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</si>
  <si>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</si>
  <si>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</si>
  <si>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</si>
  <si>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</si>
  <si>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</si>
  <si>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</si>
  <si>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</si>
  <si>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</si>
  <si>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</si>
  <si>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</si>
  <si>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</si>
  <si>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</si>
  <si>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</si>
  <si>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</si>
  <si>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</si>
  <si>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</si>
  <si>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</si>
  <si>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</si>
  <si>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</si>
  <si>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</si>
  <si>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</si>
  <si>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</si>
  <si>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</si>
  <si>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</si>
  <si>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</si>
  <si>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</si>
  <si>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</si>
  <si>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</si>
  <si>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</si>
  <si>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</si>
  <si>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</si>
  <si>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</si>
  <si>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</si>
  <si>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</si>
  <si>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</si>
  <si>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</si>
  <si>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</si>
  <si>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</si>
  <si>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</si>
  <si>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</si>
  <si>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</si>
  <si>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</si>
  <si>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</si>
  <si>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</si>
  <si>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</si>
  <si>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</si>
  <si>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</si>
  <si>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</si>
  <si>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</si>
  <si>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</si>
  <si>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</si>
  <si>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</si>
  <si>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</si>
  <si>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</si>
  <si>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</si>
  <si>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</si>
  <si>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</si>
  <si>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</si>
  <si>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</si>
  <si>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</si>
  <si>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</si>
  <si>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</si>
  <si>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</si>
  <si>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</si>
  <si>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</si>
  <si>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</si>
  <si>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</si>
  <si>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</si>
  <si>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</si>
  <si>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</si>
  <si>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</si>
  <si>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</si>
  <si>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</si>
  <si>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</si>
  <si>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</si>
  <si>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</si>
  <si>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</si>
  <si>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</si>
  <si>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</si>
  <si>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</si>
  <si>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</si>
  <si>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</si>
  <si>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</si>
  <si>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</si>
  <si>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</si>
  <si>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</si>
  <si>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</si>
  <si>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</si>
  <si>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</si>
  <si>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</si>
  <si>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</si>
  <si>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</si>
  <si>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</si>
  <si>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</si>
  <si>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</si>
  <si>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</si>
  <si>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</si>
  <si>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</si>
  <si>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</si>
  <si>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</si>
  <si>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</si>
  <si>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</si>
  <si>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</si>
  <si>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</si>
  <si>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</si>
  <si>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</si>
  <si>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</si>
  <si>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</si>
  <si>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</si>
  <si>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</si>
  <si>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</si>
  <si>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</si>
  <si>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</si>
  <si>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</si>
  <si>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</si>
  <si>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</si>
  <si>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</si>
  <si>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</si>
  <si>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</si>
  <si>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</si>
  <si>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</si>
  <si>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</si>
  <si>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</si>
  <si>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</si>
  <si>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</si>
  <si>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</si>
  <si>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>4301020105.203</t>
  </si>
  <si>
    <t>4301020105.205</t>
  </si>
  <si>
    <t>รายได้ค่ารักษา UC-OP  นอก CUP ต่างจังหวัด</t>
  </si>
  <si>
    <t>4301020105.207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</si>
  <si>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</si>
  <si>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</si>
  <si>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</si>
  <si>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</si>
  <si>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</si>
  <si>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</si>
  <si>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</si>
  <si>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</si>
  <si>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</si>
  <si>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</si>
  <si>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</si>
  <si>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</si>
  <si>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</si>
  <si>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</si>
  <si>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</si>
  <si>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</si>
  <si>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</si>
  <si>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</si>
  <si>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</si>
  <si>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</si>
  <si>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</si>
  <si>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</si>
  <si>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</si>
  <si>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</si>
  <si>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</si>
  <si>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</si>
  <si>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</si>
  <si>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</si>
  <si>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</si>
  <si>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</si>
  <si>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</si>
  <si>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</si>
  <si>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</si>
  <si>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</si>
  <si>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</si>
  <si>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</si>
  <si>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</si>
  <si>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</si>
  <si>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</si>
  <si>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</si>
  <si>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</si>
  <si>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</si>
  <si>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</si>
  <si>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</si>
  <si>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</si>
  <si>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</si>
  <si>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</si>
  <si>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</si>
  <si>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</si>
  <si>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</si>
  <si>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</si>
  <si>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</si>
  <si>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</si>
  <si>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</si>
  <si>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</si>
  <si>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</si>
  <si>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</si>
  <si>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</si>
  <si>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</si>
  <si>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</si>
  <si>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</si>
  <si>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</si>
  <si>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</si>
  <si>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</si>
  <si>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</si>
  <si>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</si>
  <si>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4301020104.804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</si>
  <si>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</si>
  <si>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</si>
  <si>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</si>
  <si>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</si>
  <si>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</si>
  <si>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</si>
  <si>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</si>
  <si>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</si>
  <si>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</si>
  <si>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</si>
  <si>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</si>
  <si>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</si>
  <si>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</si>
  <si>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</si>
  <si>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</si>
  <si>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</si>
  <si>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</si>
  <si>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</si>
  <si>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</si>
  <si>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</si>
  <si>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</si>
  <si>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</si>
  <si>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</si>
  <si>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</si>
  <si>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</si>
  <si>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</si>
  <si>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</si>
  <si>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</si>
  <si>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</si>
  <si>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4301020106.308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</si>
  <si>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</si>
  <si>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</si>
  <si>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</si>
  <si>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</si>
  <si>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</si>
  <si>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</si>
  <si>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</si>
  <si>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</si>
  <si>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</si>
  <si>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</si>
  <si>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</si>
  <si>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</si>
  <si>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</si>
  <si>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</si>
  <si>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</si>
  <si>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</si>
  <si>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</si>
  <si>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</si>
  <si>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</si>
  <si>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</si>
  <si>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</si>
  <si>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</si>
  <si>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</si>
  <si>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</si>
  <si>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</si>
  <si>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</si>
  <si>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</si>
  <si>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</si>
  <si>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</si>
  <si>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</si>
  <si>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</si>
  <si>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</si>
  <si>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</si>
  <si>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</si>
  <si>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</si>
  <si>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</si>
  <si>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4301020106.512</t>
  </si>
  <si>
    <t>4301020106.513</t>
  </si>
  <si>
    <t>รายได้ค่ารักษาแรงงานต่างด้าว IP นอก CUP</t>
  </si>
  <si>
    <t>4301020106.514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</si>
  <si>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</si>
  <si>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</si>
  <si>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</si>
  <si>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</si>
  <si>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</si>
  <si>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</si>
  <si>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</si>
  <si>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</si>
  <si>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</si>
  <si>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</si>
  <si>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</si>
  <si>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</si>
  <si>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</si>
  <si>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</si>
  <si>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</si>
  <si>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</si>
  <si>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</si>
  <si>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</si>
  <si>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</si>
  <si>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</si>
  <si>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</si>
  <si>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</si>
  <si>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</si>
  <si>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</si>
  <si>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</si>
  <si>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</si>
  <si>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</si>
  <si>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</si>
  <si>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</si>
  <si>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</si>
  <si>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</si>
  <si>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</si>
  <si>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</si>
  <si>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</si>
  <si>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</si>
  <si>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</si>
  <si>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</si>
  <si>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</si>
  <si>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</si>
  <si>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</si>
  <si>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</si>
  <si>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</si>
  <si>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</si>
  <si>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</si>
  <si>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</si>
  <si>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</si>
  <si>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</si>
  <si>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</si>
  <si>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</si>
  <si>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</si>
  <si>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</si>
  <si>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</si>
  <si>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</si>
  <si>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</si>
  <si>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</si>
  <si>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</si>
  <si>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</si>
  <si>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</si>
  <si>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</si>
  <si>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</si>
  <si>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</si>
  <si>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</si>
  <si>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</si>
  <si>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</si>
  <si>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</si>
  <si>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</si>
  <si>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</si>
  <si>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</si>
  <si>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</si>
  <si>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</si>
  <si>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</si>
  <si>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</si>
  <si>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</si>
  <si>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</si>
  <si>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</si>
  <si>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</si>
  <si>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</si>
  <si>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</si>
  <si>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</si>
  <si>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</si>
  <si>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</si>
  <si>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</si>
  <si>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</si>
  <si>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</si>
  <si>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</si>
  <si>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</si>
  <si>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</si>
  <si>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</si>
  <si>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</si>
  <si>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</si>
  <si>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</si>
  <si>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</si>
  <si>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</si>
  <si>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</si>
  <si>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</si>
  <si>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</si>
  <si>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</si>
  <si>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</si>
  <si>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</si>
  <si>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</si>
  <si>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</si>
  <si>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</si>
  <si>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</si>
  <si>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</si>
  <si>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</si>
  <si>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</si>
  <si>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</si>
  <si>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</si>
  <si>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</si>
  <si>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</si>
  <si>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</si>
  <si>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</si>
  <si>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</si>
  <si>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</si>
  <si>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</si>
  <si>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</si>
  <si>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</si>
  <si>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</si>
  <si>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</si>
  <si>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</si>
  <si>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</si>
  <si>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</si>
  <si>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</si>
  <si>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</si>
  <si>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</si>
  <si>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</si>
  <si>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</si>
  <si>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</si>
  <si>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</si>
  <si>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</si>
  <si>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</si>
  <si>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</si>
  <si>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</si>
  <si>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</si>
  <si>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</si>
  <si>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</si>
  <si>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</si>
  <si>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</si>
  <si>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รายได้อื่น-วัสดุรับโอนจาก สสจ./รพศ./รพท./รพช./รพ.สต.</t>
  </si>
  <si>
    <t>4313010199.116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</si>
  <si>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</si>
  <si>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</si>
  <si>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</si>
  <si>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</si>
  <si>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4313010199.121</t>
  </si>
  <si>
    <t>4313010199.122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</si>
  <si>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</si>
  <si>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</si>
  <si>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</si>
  <si>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</si>
  <si>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</si>
  <si>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</si>
  <si>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</si>
  <si>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</si>
  <si>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</si>
  <si>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</si>
  <si>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</si>
  <si>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</si>
  <si>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</si>
  <si>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</si>
  <si>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</si>
  <si>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</si>
  <si>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</si>
  <si>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</si>
  <si>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</si>
  <si>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</si>
  <si>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</si>
  <si>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</si>
  <si>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</si>
  <si>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</si>
  <si>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</si>
  <si>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</si>
  <si>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</si>
  <si>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</si>
  <si>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</si>
  <si>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</si>
  <si>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</si>
  <si>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</si>
  <si>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</si>
  <si>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</si>
  <si>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</si>
  <si>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</si>
  <si>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</si>
  <si>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</si>
  <si>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</si>
  <si>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</si>
  <si>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</si>
  <si>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</si>
  <si>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</si>
  <si>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</si>
  <si>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</si>
  <si>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</si>
  <si>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</si>
  <si>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</si>
  <si>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</si>
  <si>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</si>
  <si>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</si>
  <si>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</si>
  <si>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</si>
  <si>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</si>
  <si>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</si>
  <si>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</si>
  <si>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</si>
  <si>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</si>
  <si>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</si>
  <si>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</si>
  <si>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</si>
  <si>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</si>
  <si>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</si>
  <si>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</si>
  <si>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</si>
  <si>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</si>
  <si>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</si>
  <si>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</si>
  <si>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</si>
  <si>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</si>
  <si>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</si>
  <si>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</si>
  <si>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</si>
  <si>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</si>
  <si>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</si>
  <si>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</si>
  <si>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</si>
  <si>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</si>
  <si>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</si>
  <si>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</si>
  <si>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</si>
  <si>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</si>
  <si>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</si>
  <si>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</si>
  <si>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</si>
  <si>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</si>
  <si>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</si>
  <si>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</si>
  <si>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</si>
  <si>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</si>
  <si>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</si>
  <si>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</si>
  <si>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</si>
  <si>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</si>
  <si>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</si>
  <si>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</si>
  <si>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</si>
  <si>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</si>
  <si>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</si>
  <si>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</si>
  <si>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</si>
  <si>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</si>
  <si>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</si>
  <si>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</si>
  <si>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</si>
  <si>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</si>
  <si>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</si>
  <si>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</si>
  <si>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</si>
  <si>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</si>
  <si>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</si>
  <si>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</si>
  <si>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</si>
  <si>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</si>
  <si>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</si>
  <si>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</si>
  <si>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</si>
  <si>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5104040199.102</t>
  </si>
  <si>
    <t>5104040199.103</t>
  </si>
  <si>
    <t>5104040199.104</t>
  </si>
  <si>
    <t>5104040199.105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</si>
  <si>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</si>
  <si>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</si>
  <si>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</si>
  <si>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</si>
  <si>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</si>
  <si>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</si>
  <si>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</si>
  <si>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</si>
  <si>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</si>
  <si>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</si>
  <si>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</si>
  <si>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</si>
  <si>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</si>
  <si>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</si>
  <si>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</si>
  <si>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</si>
  <si>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</si>
  <si>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</si>
  <si>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</si>
  <si>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</si>
  <si>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</si>
  <si>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</si>
  <si>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</si>
  <si>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</si>
  <si>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</si>
  <si>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</si>
  <si>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</si>
  <si>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5101030206.101</t>
  </si>
  <si>
    <t>5101030207.101</t>
  </si>
  <si>
    <t>5101030208.101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</si>
  <si>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</si>
  <si>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</si>
  <si>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</si>
  <si>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</si>
  <si>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</si>
  <si>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</si>
  <si>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</si>
  <si>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</si>
  <si>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</si>
  <si>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</si>
  <si>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</si>
  <si>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</si>
  <si>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</si>
  <si>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</si>
  <si>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</si>
  <si>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</si>
  <si>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</si>
  <si>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</si>
  <si>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</si>
  <si>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</si>
  <si>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</si>
  <si>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</si>
  <si>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</si>
  <si>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</si>
  <si>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</si>
  <si>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</si>
  <si>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</si>
  <si>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</si>
  <si>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</si>
  <si>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</si>
  <si>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</si>
  <si>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</si>
  <si>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</si>
  <si>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</si>
  <si>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</si>
  <si>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</si>
  <si>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</si>
  <si>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</si>
  <si>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</si>
  <si>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</si>
  <si>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</si>
  <si>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</si>
  <si>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</si>
  <si>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</si>
  <si>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</si>
  <si>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</si>
  <si>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</si>
  <si>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</si>
  <si>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</si>
  <si>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</si>
  <si>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</si>
  <si>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</si>
  <si>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</si>
  <si>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</si>
  <si>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</si>
  <si>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</si>
  <si>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</si>
  <si>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</si>
  <si>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</si>
  <si>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</si>
  <si>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</si>
  <si>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</si>
  <si>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</si>
  <si>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</si>
  <si>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</si>
  <si>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</si>
  <si>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</si>
  <si>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</si>
  <si>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</si>
  <si>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</si>
  <si>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</si>
  <si>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</si>
  <si>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</si>
  <si>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</si>
  <si>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</si>
  <si>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</si>
  <si>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</si>
  <si>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</si>
  <si>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</si>
  <si>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</si>
  <si>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</si>
  <si>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</si>
  <si>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</si>
  <si>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</si>
  <si>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5104030212.101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</si>
  <si>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</si>
  <si>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</si>
  <si>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</si>
  <si>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</si>
  <si>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</si>
  <si>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</si>
  <si>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</si>
  <si>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</si>
  <si>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</si>
  <si>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</si>
  <si>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</si>
  <si>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</si>
  <si>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</si>
  <si>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</si>
  <si>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</si>
  <si>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</si>
  <si>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</si>
  <si>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</si>
  <si>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</si>
  <si>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</si>
  <si>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</si>
  <si>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</si>
  <si>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</si>
  <si>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</si>
  <si>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</si>
  <si>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</si>
  <si>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</si>
  <si>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</si>
  <si>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</si>
  <si>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</si>
  <si>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</si>
  <si>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</si>
  <si>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</si>
  <si>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</si>
  <si>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</si>
  <si>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</si>
  <si>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</si>
  <si>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</si>
  <si>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</si>
  <si>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</si>
  <si>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</si>
  <si>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</si>
  <si>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</si>
  <si>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</si>
  <si>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</si>
  <si>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</si>
  <si>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</si>
  <si>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</si>
  <si>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</si>
  <si>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</si>
  <si>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</si>
  <si>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</si>
  <si>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</si>
  <si>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</si>
  <si>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</si>
  <si>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5105010105.101</t>
  </si>
  <si>
    <t>5105010107.101</t>
  </si>
  <si>
    <t>5105010107.102</t>
  </si>
  <si>
    <t>ค่าเสื่อมราคา -ระบบประปา</t>
  </si>
  <si>
    <t>5105010107.103</t>
  </si>
  <si>
    <t>5105010107.104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</si>
  <si>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</si>
  <si>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</si>
  <si>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</si>
  <si>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</si>
  <si>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</si>
  <si>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</si>
  <si>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</si>
  <si>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</si>
  <si>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</si>
  <si>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</si>
  <si>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</si>
  <si>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</si>
  <si>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</si>
  <si>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</si>
  <si>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</si>
  <si>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</si>
  <si>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</si>
  <si>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</si>
  <si>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</si>
  <si>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</si>
  <si>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</si>
  <si>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</si>
  <si>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</si>
  <si>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</si>
  <si>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</si>
  <si>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</si>
  <si>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</si>
  <si>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</si>
  <si>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</si>
  <si>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</si>
  <si>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</si>
  <si>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</si>
  <si>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</si>
  <si>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</si>
  <si>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</si>
  <si>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</si>
  <si>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</si>
  <si>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</si>
  <si>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</si>
  <si>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</si>
  <si>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</si>
  <si>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</si>
  <si>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</si>
  <si>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</si>
  <si>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</si>
  <si>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</si>
  <si>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</si>
  <si>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</si>
  <si>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</si>
  <si>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</si>
  <si>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</si>
  <si>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</si>
  <si>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</si>
  <si>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</si>
  <si>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</si>
  <si>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</si>
  <si>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</si>
  <si>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</si>
  <si>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</si>
  <si>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</si>
  <si>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</si>
  <si>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</si>
  <si>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</si>
  <si>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</si>
  <si>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</si>
  <si>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</si>
  <si>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</si>
  <si>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</si>
  <si>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</si>
  <si>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</si>
  <si>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</si>
  <si>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</si>
  <si>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</si>
  <si>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</si>
  <si>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</si>
  <si>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</si>
  <si>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</si>
  <si>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</si>
  <si>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</si>
  <si>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</si>
  <si>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</si>
  <si>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</si>
  <si>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</si>
  <si>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</si>
  <si>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</si>
  <si>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</si>
  <si>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</si>
  <si>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</si>
  <si>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</si>
  <si>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</si>
  <si>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</si>
  <si>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</si>
  <si>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</si>
  <si>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</si>
  <si>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</si>
  <si>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</si>
  <si>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</si>
  <si>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</si>
  <si>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</si>
  <si>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</si>
  <si>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</si>
  <si>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</si>
  <si>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</si>
  <si>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</si>
  <si>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</si>
  <si>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</si>
  <si>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</si>
  <si>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</si>
  <si>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</si>
  <si>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</si>
  <si>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</si>
  <si>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</si>
  <si>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</si>
  <si>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</si>
  <si>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</si>
  <si>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</si>
  <si>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</si>
  <si>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5104030299.701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</si>
  <si>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</si>
  <si>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</si>
  <si>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</si>
  <si>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</si>
  <si>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</si>
  <si>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</si>
  <si>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</si>
  <si>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</si>
  <si>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</si>
  <si>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</si>
  <si>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</si>
  <si>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</si>
  <si>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</si>
  <si>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</si>
  <si>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</si>
  <si>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</si>
  <si>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</si>
  <si>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</si>
  <si>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</si>
  <si>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</si>
  <si>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</si>
  <si>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</si>
  <si>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</si>
  <si>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</si>
  <si>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</si>
  <si>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</si>
  <si>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</si>
  <si>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</si>
  <si>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</si>
  <si>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</si>
  <si>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</si>
  <si>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</si>
  <si>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</si>
  <si>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</si>
  <si>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</si>
  <si>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</si>
  <si>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</si>
  <si>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</si>
  <si>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</si>
  <si>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</si>
  <si>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</si>
  <si>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</si>
  <si>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</si>
  <si>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</si>
  <si>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</si>
  <si>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</si>
  <si>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</si>
  <si>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</si>
  <si>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</si>
  <si>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</si>
  <si>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</si>
  <si>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</si>
  <si>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5210010102.101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</si>
  <si>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</si>
  <si>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</si>
  <si>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</si>
  <si>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</si>
  <si>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</si>
  <si>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</si>
  <si>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</si>
  <si>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</si>
  <si>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</si>
  <si>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</si>
  <si>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</si>
  <si>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</si>
  <si>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</si>
  <si>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</si>
  <si>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</si>
  <si>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</si>
  <si>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</si>
  <si>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</si>
  <si>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</si>
  <si>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</si>
  <si>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</si>
  <si>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</si>
  <si>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</si>
  <si>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</si>
  <si>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</si>
  <si>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</si>
  <si>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</si>
  <si>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</si>
  <si>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</si>
  <si>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</si>
  <si>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</si>
  <si>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</si>
  <si>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</si>
  <si>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</si>
  <si>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</si>
  <si>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</si>
  <si>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</si>
  <si>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</si>
  <si>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</si>
  <si>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</si>
  <si>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</si>
  <si>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</si>
  <si>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</si>
  <si>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</si>
  <si>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</si>
  <si>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1101020501.102</t>
  </si>
  <si>
    <t>1101020601.101</t>
  </si>
  <si>
    <t>เงินฝากธนาคารเพื่อนำส่งเงินรายได้แผ่นดิน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</si>
  <si>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</si>
  <si>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</si>
  <si>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</si>
  <si>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</si>
  <si>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</si>
  <si>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</si>
  <si>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1101030102.101</t>
  </si>
  <si>
    <t>1101030102.102</t>
  </si>
  <si>
    <t>1101030102.103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</si>
  <si>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</si>
  <si>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</si>
  <si>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</si>
  <si>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</si>
  <si>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</si>
  <si>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</si>
  <si>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</si>
  <si>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</si>
  <si>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</si>
  <si>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</si>
  <si>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</si>
  <si>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</si>
  <si>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</si>
  <si>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</si>
  <si>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</si>
  <si>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</si>
  <si>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</si>
  <si>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1102050123.114</t>
  </si>
  <si>
    <t>1102050123.115</t>
  </si>
  <si>
    <t>1102050124.101</t>
  </si>
  <si>
    <t>1102050194.101</t>
  </si>
  <si>
    <t>ลูกหนี้ค่าสิ่งส่งตรวจหน่วยงานภาครัฐ</t>
  </si>
  <si>
    <t>ลูกหนี้ค่าสิ่งส่งตรวจบุคคลภายนอก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</si>
  <si>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</si>
  <si>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</si>
  <si>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ลูกหนี้ค่าวัสดุ/อุปกรณ์/น้ำยา บุคคลภายนอก</t>
  </si>
  <si>
    <t>ลูกหนี้ค่าสินค้า หน่วยงานภาครัฐ</t>
  </si>
  <si>
    <t>ลูกหนี้ค่าสินค้า บุคคลภายนอก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</si>
  <si>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</si>
  <si>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</si>
  <si>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</si>
  <si>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</si>
  <si>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ลูกหนี้ค่ารักษา UC- OP ใน CUP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</si>
  <si>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</si>
  <si>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</si>
  <si>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</si>
  <si>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</si>
  <si>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</si>
  <si>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</si>
  <si>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</si>
  <si>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</si>
  <si>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</si>
  <si>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</si>
  <si>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</si>
  <si>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</si>
  <si>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</si>
  <si>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</si>
  <si>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</si>
  <si>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</si>
  <si>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</si>
  <si>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</si>
  <si>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</si>
  <si>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</si>
  <si>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</si>
  <si>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</si>
  <si>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</si>
  <si>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</si>
  <si>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</si>
  <si>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</si>
  <si>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</si>
  <si>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</si>
  <si>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</si>
  <si>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</si>
  <si>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</si>
  <si>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</si>
  <si>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</si>
  <si>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</si>
  <si>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</si>
  <si>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</si>
  <si>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</si>
  <si>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</si>
  <si>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</si>
  <si>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</si>
  <si>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</si>
  <si>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</si>
  <si>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</si>
  <si>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</si>
  <si>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</si>
  <si>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</si>
  <si>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</si>
  <si>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</si>
  <si>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</si>
  <si>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</si>
  <si>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</si>
  <si>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</si>
  <si>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</si>
  <si>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</si>
  <si>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</si>
  <si>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2101010102.131</t>
  </si>
  <si>
    <t>2101010102.132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</si>
  <si>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</si>
  <si>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</si>
  <si>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</si>
  <si>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</si>
  <si>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</si>
  <si>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</si>
  <si>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</si>
  <si>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</si>
  <si>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</si>
  <si>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2101020198.105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</si>
  <si>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</si>
  <si>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</si>
  <si>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</si>
  <si>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2101020198.112</t>
  </si>
  <si>
    <t>2101020198.113</t>
  </si>
  <si>
    <t>2101020198.114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</si>
  <si>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</si>
  <si>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</si>
  <si>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</si>
  <si>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</si>
  <si>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</si>
  <si>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</si>
  <si>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</si>
  <si>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</si>
  <si>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</si>
  <si>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</si>
  <si>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</si>
  <si>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</si>
  <si>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</si>
  <si>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</si>
  <si>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</si>
  <si>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</si>
  <si>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</si>
  <si>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</si>
  <si>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</si>
  <si>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</si>
  <si>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</si>
  <si>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</si>
  <si>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</si>
  <si>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</si>
  <si>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</si>
  <si>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</si>
  <si>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</si>
  <si>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2101020199.148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</si>
  <si>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</si>
  <si>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</si>
  <si>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</si>
  <si>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</si>
  <si>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</si>
  <si>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</si>
  <si>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</si>
  <si>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2101020199.301</t>
  </si>
  <si>
    <t>เจ้าหนี้ค่ารักษาพยาบาล-ประกันสังคม</t>
  </si>
  <si>
    <t>2101020199.501</t>
  </si>
  <si>
    <t>2101020199.502</t>
  </si>
  <si>
    <t>2101020199.701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</si>
  <si>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</si>
  <si>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</si>
  <si>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</si>
  <si>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</si>
  <si>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</si>
  <si>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</si>
  <si>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</si>
  <si>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</si>
  <si>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</si>
  <si>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</si>
  <si>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</si>
  <si>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</si>
  <si>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</si>
  <si>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</si>
  <si>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</si>
  <si>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</si>
  <si>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</si>
  <si>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</si>
  <si>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</si>
  <si>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</si>
  <si>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</si>
  <si>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</si>
  <si>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</si>
  <si>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</si>
  <si>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</si>
  <si>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</si>
  <si>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</si>
  <si>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</si>
  <si>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</si>
  <si>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</si>
  <si>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</si>
  <si>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</si>
  <si>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</si>
  <si>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</si>
  <si>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</si>
  <si>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</si>
  <si>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</si>
  <si>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</si>
  <si>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</si>
  <si>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</si>
  <si>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</si>
  <si>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</si>
  <si>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</si>
  <si>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</si>
  <si>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</si>
  <si>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</si>
  <si>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</si>
  <si>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</si>
  <si>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</si>
  <si>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</si>
  <si>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</si>
  <si>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</si>
  <si>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</si>
  <si>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</si>
  <si>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</si>
  <si>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</si>
  <si>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</si>
  <si>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</si>
  <si>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2111020199.201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</si>
  <si>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</si>
  <si>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</si>
  <si>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</si>
  <si>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</si>
  <si>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</si>
  <si>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</si>
  <si>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</si>
  <si>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</si>
  <si>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</si>
  <si>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</si>
  <si>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</si>
  <si>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</si>
  <si>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</si>
  <si>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</si>
  <si>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</si>
  <si>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</si>
  <si>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</si>
  <si>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</si>
  <si>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</si>
  <si>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</si>
  <si>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</si>
  <si>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</si>
  <si>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</si>
  <si>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</si>
  <si>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</si>
  <si>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</si>
  <si>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</si>
  <si>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</si>
  <si>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</si>
  <si>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</si>
  <si>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</si>
  <si>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</si>
  <si>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</si>
  <si>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</si>
  <si>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</si>
  <si>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</si>
  <si>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</si>
  <si>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</si>
  <si>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</si>
  <si>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</si>
  <si>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</si>
  <si>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</si>
  <si>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</si>
  <si>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</si>
  <si>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</si>
  <si>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</si>
  <si>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</si>
  <si>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</si>
  <si>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</si>
  <si>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</si>
  <si>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</si>
  <si>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</si>
  <si>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</si>
  <si>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</si>
  <si>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</si>
  <si>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</si>
  <si>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</si>
  <si>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</si>
  <si>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</si>
  <si>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</si>
  <si>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</si>
  <si>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</si>
  <si>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</si>
  <si>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</si>
  <si>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</si>
  <si>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</si>
  <si>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</si>
  <si>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</si>
  <si>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</si>
  <si>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</si>
  <si>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ลูกหนี้ค่ารักษาด้านการสร้างเสริมสุขภาพและป้องกันโรค (P&amp;P)</t>
  </si>
  <si>
    <t>1105010103.108</t>
  </si>
  <si>
    <t>1105010103.109</t>
  </si>
  <si>
    <t>เจ้าหนี้ค่ารักษา OP-UC นอก CUP (ในจังหวัดสังกัด สธ.)</t>
  </si>
  <si>
    <t>2111020199.109</t>
  </si>
  <si>
    <t>2111020199.110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</si>
  <si>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</si>
  <si>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</si>
  <si>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</si>
  <si>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</si>
  <si>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</si>
  <si>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</si>
  <si>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</si>
  <si>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</si>
  <si>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</si>
  <si>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</si>
  <si>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</si>
  <si>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</si>
  <si>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</si>
  <si>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</si>
  <si>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</si>
  <si>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</si>
  <si>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</si>
  <si>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</si>
  <si>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</si>
  <si>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</si>
  <si>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</si>
  <si>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</si>
  <si>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</si>
  <si>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</si>
  <si>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</si>
  <si>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</si>
  <si>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</si>
  <si>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</si>
  <si>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</si>
  <si>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</si>
  <si>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</si>
  <si>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</si>
  <si>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</si>
  <si>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</si>
  <si>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</si>
  <si>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</si>
  <si>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</si>
  <si>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</si>
  <si>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</si>
  <si>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</si>
  <si>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</si>
  <si>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</si>
  <si>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</si>
  <si>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รายได้กองทุน UC-P&amp;P อื่น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</si>
  <si>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</si>
  <si>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</si>
  <si>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</si>
  <si>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รายได้ค่ารักษาเบิกจ่ายตรง- อปท.รูปแบบพิเศษ IP</t>
  </si>
  <si>
    <t>ส่วนต่างค่ารักษาที่สูงกว่าข้อตกลงในการจ่ายตาม กองทุนประกันสังคม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</si>
  <si>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</si>
  <si>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</si>
  <si>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</si>
  <si>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เงินค่าตอบแทนพนักงานราชการ (สนับสนุน)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</si>
  <si>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</si>
  <si>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</si>
  <si>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</si>
  <si>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</si>
  <si>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</si>
  <si>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</si>
  <si>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5101020116.101</t>
  </si>
  <si>
    <t>5101020116.102</t>
  </si>
  <si>
    <t>ค่าใช้จ่ายด้านการฝึกอบรม-ในประเทศ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</si>
  <si>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</si>
  <si>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</si>
  <si>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</si>
  <si>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</si>
  <si>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</si>
  <si>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</si>
  <si>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</si>
  <si>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ค่ารักษาตามจ่าย UC ในสังกัด สป. สธ.</t>
  </si>
  <si>
    <t>ค่าสวัสดิการสังคม-อื่น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</si>
  <si>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</si>
  <si>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</si>
  <si>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</si>
  <si>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ลูกหนี้ค่ารักษา UC - OP นอกสังกัด สธ.</t>
  </si>
  <si>
    <t>รายได้กองทุน UC- รอรับรู้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</si>
  <si>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</si>
  <si>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</si>
  <si>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</si>
  <si>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</si>
  <si>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</si>
  <si>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</si>
  <si>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</si>
  <si>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</si>
  <si>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</si>
  <si>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</si>
  <si>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</si>
  <si>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</si>
  <si>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ชื่อPlanfin64</t>
  </si>
  <si>
    <t>รหัสบัญชี64</t>
  </si>
  <si>
    <t>รายได้ค่ารักษา UC-IP</t>
  </si>
  <si>
    <t>รายได้ค่ารักษา UC-OP นอกสังกัด สป.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</si>
  <si>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</si>
  <si>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</si>
  <si>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 UC- OP บริการกรณีเฉพาะ (CR)</t>
  </si>
  <si>
    <t>ส่วนต่างค่ารักษาที่สูงกว่าข้อตกลงในการจ่ายตามDRG กองทุน UC (บริการเฉพาะ) CR- IP</t>
  </si>
  <si>
    <t>ส่วนต่างค่ารักษาที่ต่ำกว่าข้อตกลงในการจ่ายตาม DRG กองทุน UC   (บริการเฉพาะ) CR- IP</t>
  </si>
  <si>
    <t>ส่วนต่างค่ารักษาที่สูงกว่าข้อตกลงตามหลักเกณฑ์การจ่ายกองทุนUC-บริการเฉพาะ (CR) - OP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</si>
  <si>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</si>
  <si>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</si>
  <si>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</si>
  <si>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</si>
  <si>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</si>
  <si>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รายได้ค่ารักษาเบิกจ่ายตรง-หน่วยงานอื่น - OP</t>
  </si>
  <si>
    <t>รายได้ค่ารักษาเบิกจ่ายตรงหน่วยงานอื่น-IP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</si>
  <si>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</si>
  <si>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- อปท.</t>
  </si>
  <si>
    <t>ส่วนต่างค่ารักษาที่ต่ำกว่าข้อตกลงในการจ่ายตาม DRG -เบิกจ่ายตรง - อปท.</t>
  </si>
  <si>
    <t>รายได้ค่ารักษาเบิกจ่ายตรง - อปท.รูปแบบพิเศษ OP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</si>
  <si>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</si>
  <si>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</si>
  <si>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รายได้ค่ารักษาประกันสังคม OP-นอกเครือข่าย สังกัด สป.สธ.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</si>
  <si>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</si>
  <si>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</si>
  <si>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</si>
  <si>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</si>
  <si>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</si>
  <si>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ส่วนต่างค่ารักษาที่ต่ำกว่าข้อตกลงในการจ่ายตาม กองทุนประกันสังคม</t>
  </si>
  <si>
    <t>รายได้ค่ารักษาแรงงานต่างด้าว - เบิกจากส่วนกลาง OP</t>
  </si>
  <si>
    <t>ส่วนต่างค่ารักษาที่ต่ำกว่าข้อตกลงในการจ่ายตาม DRG - แรงงานต่างด้าว - IP</t>
  </si>
  <si>
    <t>รายได้ค่ารักษาแรงงานต่างด้าว OP  นอก CUP</t>
  </si>
  <si>
    <t>รายได้ค่ารักษาแรงงานต่างด้าว - เบิกจากส่วนกลาง IP</t>
  </si>
  <si>
    <t>รายได้สนับสนุนยาและอื่น ๆ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</si>
  <si>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</si>
  <si>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รายได้ค่าเช่าอสังหาริมทรัพย์จากบุคคลภายนอก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</si>
  <si>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</si>
  <si>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</si>
  <si>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</si>
  <si>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รายได้อื่น-สินค้ารับโอนจาก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</si>
  <si>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  รพ.สต.</t>
  </si>
  <si>
    <t>รายได้อื่น-เงินงบประมาณงบอุดหนุนรับโอนจาก สสจ./รพศ. /รพท./รพช. /   รพ.สต</t>
  </si>
  <si>
    <t>รายได้อื่น-เงินงบประมาณงบรายจ่ายอื่นรับโอนจาก สสจ./รพศ. /รพท./รพช./รพ.สต.</t>
  </si>
  <si>
    <t>รายได้อื่น-เงินงบประมาณงบกลางรับโอนจาก สสจ./รพศ. /รพท./รพช. /   รพ.สต.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</si>
  <si>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</si>
  <si>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</si>
  <si>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รายได้อื่น-เงินงบประมาณงบลงทุน รับโอนจาก สสจ./รพศ./รพท./รพช./     รพ.สต.</t>
  </si>
  <si>
    <t>เงินประจำตำแหน่งระดับสูง/ระดับกลาง(สนับสนุน)</t>
  </si>
  <si>
    <t>ค่าตอบแทนในการปฏิบัติงานเวรหรือผลัดบ่ายและหรือผลัดดึกของพยาบาล</t>
  </si>
  <si>
    <t>ค่าตอบแทนเงินเพิ่มพิเศษสำหรับผู้ปฏิบัติงานด้านการสาธารณสุข(พ.ต.ส.-เงินงบประมาณ)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</si>
  <si>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</si>
  <si>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ค่าตอบแทนการปฏิบัติงานในลักษณะค่าเบี้ยเลี้ยงเหมาจ่าย (บริการ) - เงินงบประมาณ</t>
  </si>
  <si>
    <t>ค่าตอบแทนการปฏิบัติงานในลักษณะค่าเบี้ยเลี้ยงเหมาจ่าย (สนับสนุน) - เงินงบประมาณ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</si>
  <si>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</si>
  <si>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</si>
  <si>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ค่าตอบแทนการปฏิบัติงานในคลินิกพิเศษนอกเวลา</t>
  </si>
  <si>
    <t>ค่าตอบแทนการปฏิบัติงานชันสูตรพลิกศพ (เงินงบประมาณ)</t>
  </si>
  <si>
    <t>ค่าตอบแทนปฏิบัติงานแพทย์สาขาส่งเสริมพิเศษ</t>
  </si>
  <si>
    <t>ค่าตอบแทนปฏิบัติงานส่งเสริมสุขภาพและเวชปฏิบัติครอบครัว</t>
  </si>
  <si>
    <t>ค่าตอบแทนการปฏิบัติงานชันสูตรพลิกศพ (เงินนอกงบประมาณ)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</si>
  <si>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</si>
  <si>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</si>
  <si>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</si>
  <si>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เงินสมทบกองทุนสำรองเลี้ยงชีพพนักงานและเจ้าหน้าที่รัฐ (เงินนอกงบประมาณ)</t>
  </si>
  <si>
    <t>เงินสมทบกองทุนทดแทน - เงินงบประมาณ</t>
  </si>
  <si>
    <t>เงินสมทบกองทุนทดแทน-เงินนอกงบประมาณ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</si>
  <si>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</si>
  <si>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</si>
  <si>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</si>
  <si>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</si>
  <si>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</si>
  <si>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</si>
  <si>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</si>
  <si>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</si>
  <si>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ค่าใช้จ่ายทุนการศึกษา-ในประเทศ</t>
  </si>
  <si>
    <t>ค่าใช้จ่ายด้านการฝึกอบรม - ในประเทศ (เงินนอกงบประมาณ)</t>
  </si>
  <si>
    <t>ค่าใช้จ่ายด้านการฝึกอบรม -บุคคล ภายนอก (เงินงบประมาณ)</t>
  </si>
  <si>
    <t>ค่าใช้จ่ายด้านการฝึกอบรม -บุคคล ภายนอก (เงินนอกงบประมาณ)</t>
  </si>
  <si>
    <t>ค่าเช่าอสังหาริมทรัพย์</t>
  </si>
  <si>
    <t>ค่าเช่าเบ็ดเตล็ด</t>
  </si>
  <si>
    <t>ค่าจ้าง/ค่าเช่า/ค่าซ่อมบำรุง สิ่งก่อสร้างและครุภัณฑ์ (งบลงทุน UC)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</si>
  <si>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</si>
  <si>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</si>
  <si>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</si>
  <si>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ระบบบำบัดน้ำเสีย</t>
  </si>
  <si>
    <t>ค่าเสื่อมราคา - ระบบไฟฟ้า</t>
  </si>
  <si>
    <t>ค่าเสื่อมราคา-ส่วนปรับปรุงอาคาร</t>
  </si>
  <si>
    <t>5108010107.105</t>
  </si>
  <si>
    <t>หนี้สงสัยจะสูญ-ลูกหนี้ค่าสินค้า-หน่วยงานภาครัฐ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</si>
  <si>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</si>
  <si>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</si>
  <si>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</si>
  <si>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</si>
  <si>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</si>
  <si>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ค่าใช้จ่ายตามโครงการ (เงินงบประมาณ)</t>
  </si>
  <si>
    <t>ค่าใช้จ่ายตามโครงการ (เงินนอกงบประมาณ)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</si>
  <si>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</si>
  <si>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</si>
  <si>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</si>
  <si>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ค่าใช้จ่ายตามโครงการ (P&amp;P) แรงงานต่างด้าว</t>
  </si>
  <si>
    <t>ค่าใช้จ่ายตามโครงการ (P&amp;P) 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</si>
  <si>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</si>
  <si>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</si>
  <si>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</si>
  <si>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ค่าใช้จ่ายอื่น-เงินงบประมาณงบอุดหนุนโอนไป สสจ./รพศ./รพท./รพช./รพ.สต.</t>
  </si>
  <si>
    <t>ค่าใช้จ่ายอื่น-เงินงบประมาณงบรายจ่ายอื่นโอนไป 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</si>
  <si>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</si>
  <si>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 สสจ./รพศ./รพท./รพช./รพ.สต.</t>
  </si>
  <si>
    <t>ค่าใช้จ่ายระหว่างหน่วยงาน - กรมบัญชีกลางโอนเงินนอกงบประมาณให้หน่วยงาน</t>
  </si>
  <si>
    <t>ค่าใช้จ่ายระหว่างหน่วยงาน -  หน่วยงานโอนเงินนอกงบประมาณให้กรมบัญชีกลาง</t>
  </si>
  <si>
    <t>ค่าใช้จ่ายระหว่างหน่วยงาน - รายได้แผ่นดินรอนำส่งคลัง</t>
  </si>
  <si>
    <t>เงินฝากคลัง - หน่วยเบิกจ่าย</t>
  </si>
  <si>
    <t>เงินฝากคลัง - หน่วยงานย่อย</t>
  </si>
  <si>
    <t>เงินฝากธนาคาร -  ในงบประมาณ</t>
  </si>
  <si>
    <t>เงินฝากธนาคาร - นอกงบประมาณ</t>
  </si>
  <si>
    <t>เงินฝากธนาคาร - นอกงบประมาณ กระแสรายวัน</t>
  </si>
  <si>
    <t>เงินฝากธนาคาร- นอกงบประมาณรอการจัดสรร กระแสรายวัน</t>
  </si>
  <si>
    <t>เงินฝากธนาคาร - นอกงบประมาณที่มีวัตถุประสงค์เฉพาะกระแสรายวัน</t>
  </si>
  <si>
    <t>เงินฝากธนาคาร - นอกงบประมาณ ออมทรัพย์</t>
  </si>
  <si>
    <t>เงินฝากธนาคาร - นอกงบประมาณรอการจัดสรรออมทรัพย์</t>
  </si>
  <si>
    <t>เงินฝากธนาคาร - นอกงบประมาณที่มีวัตถุประสงค์เฉพาะออมทรัพย์</t>
  </si>
  <si>
    <t>ลูกหนี้เงินยืม - เงินบำรุง</t>
  </si>
  <si>
    <t>ลูกหนี้เงินยืม - เงินศูนย์แพทย์ฯ</t>
  </si>
  <si>
    <t>ลูกหนี้เงินยืม - เงินประกันสุขภาพถ้วนหน้า</t>
  </si>
  <si>
    <t>ลูกหนี้เงินยืม - เงินกองทุนประกันสังคม</t>
  </si>
  <si>
    <t>ลูกหนี้เงินยืม - เงินกองทุนแรงงานต่างด้าว</t>
  </si>
  <si>
    <t>1102050101.102</t>
  </si>
  <si>
    <t>1102050101.103</t>
  </si>
  <si>
    <t>1102050101.104</t>
  </si>
  <si>
    <t>1102050101.105</t>
  </si>
  <si>
    <t>1102050101.109</t>
  </si>
  <si>
    <t>ลูกหนี้ - ระบบปฏิบัติการฉุกเฉิน</t>
  </si>
  <si>
    <t>1102050101.201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</si>
  <si>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</si>
  <si>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</si>
  <si>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</si>
  <si>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</si>
  <si>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</si>
  <si>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</si>
  <si>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</si>
  <si>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</si>
  <si>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</si>
  <si>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</si>
  <si>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</si>
  <si>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</si>
  <si>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</si>
  <si>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</si>
  <si>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</si>
  <si>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</si>
  <si>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</si>
  <si>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</si>
  <si>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</si>
  <si>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</si>
  <si>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</si>
  <si>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</si>
  <si>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</si>
  <si>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</si>
  <si>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</si>
  <si>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</si>
  <si>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</si>
  <si>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</si>
  <si>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</si>
  <si>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</si>
  <si>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</si>
  <si>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</si>
  <si>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</si>
  <si>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</si>
  <si>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</si>
  <si>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</si>
  <si>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</si>
  <si>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</si>
  <si>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</si>
  <si>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</si>
  <si>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</si>
  <si>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</si>
  <si>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</si>
  <si>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</si>
  <si>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</si>
  <si>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</si>
  <si>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</si>
  <si>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</si>
  <si>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</si>
  <si>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</si>
  <si>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</si>
  <si>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</si>
  <si>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</si>
  <si>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</si>
  <si>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</si>
  <si>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</si>
  <si>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1102050102.103</t>
  </si>
  <si>
    <t>ลูกหนี้ค่าตรวจสุขภาพบุคคลภายนอก</t>
  </si>
  <si>
    <t>1102050102.104</t>
  </si>
  <si>
    <t>1102050102.105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</si>
  <si>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</si>
  <si>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</si>
  <si>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</si>
  <si>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</si>
  <si>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</si>
  <si>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</si>
  <si>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</si>
  <si>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</si>
  <si>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</si>
  <si>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</si>
  <si>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</si>
  <si>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</si>
  <si>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</si>
  <si>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</si>
  <si>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</si>
  <si>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</si>
  <si>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</si>
  <si>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</si>
  <si>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</si>
  <si>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</si>
  <si>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</si>
  <si>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</si>
  <si>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</si>
  <si>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</si>
  <si>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</si>
  <si>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</si>
  <si>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</si>
  <si>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</si>
  <si>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</si>
  <si>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รายได้ค้างรับ - หน่วยงานภาครัฐ</t>
  </si>
  <si>
    <t>รายได้ค้างรับ - บุคคลภายนอก</t>
  </si>
  <si>
    <t>รายได้ค้างรับส่วนต่างค่ารักษาที่ต่ำกว่า OP - Non UC</t>
  </si>
  <si>
    <t>รายได้ค้างรับส่วนต่างค่ารักษาที่ต่ำกว่า IP - Non UC</t>
  </si>
  <si>
    <t>รายได้ค้างรับส่วนต่างค่ารักษาที่ต่ำกว่า OP - UC</t>
  </si>
  <si>
    <t>รายได้ค้างรับส่วนต่างค่ารักษาที่ต่ำกว่า IP - UC</t>
  </si>
  <si>
    <t>ค่าเผื่อหนี้สงสัยจะสูญ - ลูกหนี้ค่าสิ่งส่งตรวจหน่วยงานภาครัฐ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</si>
  <si>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</si>
  <si>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</si>
  <si>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</si>
  <si>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ค่าเผื่อหนี้สงสัยจะสูญ - ลูกหนี้ค่ารักษาชำระเงิน OP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</si>
  <si>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</si>
  <si>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</si>
  <si>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</si>
  <si>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</si>
  <si>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</si>
  <si>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ค้างรับจากกรมบัญชีกลาง - หน่วยเบิกจ่าย</t>
  </si>
  <si>
    <t>ลูกหนี้อื่น</t>
  </si>
  <si>
    <t>เจ้าหนี้การค้าบุคคลภายนอก - วัสดุเภสัชกรรม(กรมบัญชีกลางจ่ายตรงผู้ขาย)</t>
  </si>
  <si>
    <t>เจ้าหนี้การค้าบุคคลภายนอก -  วัสดุทันตกรรม(กรมบัญชีกลางจ่ายตรงผู้ขาย)</t>
  </si>
  <si>
    <t>เจ้าหนี้การค้าบุคคลภายนอก- วัสดุเอกซเรย์(กรมบัญชีกลางจ่ายตรงผู้ขาย)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</si>
  <si>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</si>
  <si>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</si>
  <si>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</si>
  <si>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</si>
  <si>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</si>
  <si>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</si>
  <si>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เจ้าหนี้-ค่าจ้างเหมาตรวจห้องปฏิบัติการ (LAB)</t>
  </si>
  <si>
    <t>เจ้าหนี้-ค่าตรวจเอกซเรย์ (X-Ray)</t>
  </si>
  <si>
    <t>เจ้าหนี้ค่ารักษา OP-UC นอก CUP (ต่างจังหวัดสังกัด สธ.)</t>
  </si>
  <si>
    <t>เจ้าหนี้ค่ารักษา OP-UC นอกสังกัด สป.สธ.</t>
  </si>
  <si>
    <t>เจ้าหนี้ค่ารักษา -แรงงานต่างด้าว ในสังกัด สธ.</t>
  </si>
  <si>
    <t>เจ้าหนี้ค่ารักษา -แรงงานต่างด้าวนอกสังกัด สธ.</t>
  </si>
  <si>
    <t>เจ้าหนี้ค่ารักษา -บุคคลที่มีปัญหาสถานะและสิทธินอก CUP</t>
  </si>
  <si>
    <t>ค่าใช้จ่ายค้างจ่ายอื่น-หน่วยงานภาครัฐ</t>
  </si>
  <si>
    <t>ค่าตอบแทนในการปฏิบัติงานของเจ้าหน้าที่ (บริการ) ค้างจ่าย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</si>
  <si>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</si>
  <si>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เงินรับฝากหักจากเงินเดือน</t>
  </si>
  <si>
    <t>เงินสมทบประกันสังคมส่วนของลูกจ้าง  (เงินงบประมาณ)</t>
  </si>
  <si>
    <t>เงินสมทบประกันสังคมส่วนของลูกจ้าง(เงินนอกงบประมาณ)</t>
  </si>
  <si>
    <t>เงินรับฝากกองทุน UC</t>
  </si>
  <si>
    <t>เงินรับฝากกองทุนแรงงานต่างด้าว-     ค่าบริหารจัดการ</t>
  </si>
  <si>
    <t>เงินประกันอื่น - เงินประกันผลงาน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</si>
  <si>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</si>
  <si>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</si>
  <si>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</si>
  <si>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</si>
  <si>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</si>
  <si>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</si>
  <si>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</si>
  <si>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</si>
  <si>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</si>
  <si>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</si>
  <si>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</si>
  <si>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</si>
  <si>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</si>
  <si>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</si>
  <si>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</si>
  <si>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นายแพทย์ทนง วีระแสงพงษ์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</si>
  <si>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</si>
  <si>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</si>
  <si>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</si>
  <si>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</si>
  <si>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</si>
  <si>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</si>
  <si>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</si>
  <si>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</si>
  <si>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</si>
  <si>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</si>
  <si>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</si>
  <si>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</si>
  <si>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</si>
  <si>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</si>
  <si>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</si>
  <si>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</si>
  <si>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</si>
  <si>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</si>
  <si>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</si>
  <si>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</si>
  <si>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</si>
  <si>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</si>
  <si>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</si>
  <si>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</si>
  <si>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</si>
  <si>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</si>
  <si>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</si>
  <si>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</si>
  <si>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</si>
  <si>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</si>
  <si>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</si>
  <si>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</si>
  <si>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</si>
  <si>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</si>
  <si>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</si>
  <si>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</si>
  <si>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</si>
  <si>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</si>
  <si>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</si>
  <si>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</si>
  <si>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</si>
  <si>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</si>
  <si>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</si>
  <si>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</si>
  <si>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</si>
  <si>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</si>
  <si>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</si>
  <si>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</si>
  <si>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</si>
  <si>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</si>
  <si>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</si>
  <si>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</si>
  <si>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</si>
  <si>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รายละเอียดผลการดำเนินงาน รายได้- ควบคุมค่าใช้จ่าย ปี 2564</t>
  </si>
  <si>
    <t>1101020501.103</t>
  </si>
  <si>
    <t>เงินฝากคลัง - ที่มีวัตถุประสงค์เฉพาะ</t>
  </si>
  <si>
    <t xml:space="preserve">             : 2. ใช้ข้อมูลจาก http://hfo64.cfo.in.th/ ณ  วันที่  16 กุมภาพันธ์ 2564</t>
  </si>
  <si>
    <t xml:space="preserve">               : 2. ใช้ข้อมูลจาก http://hfo64.cfo.in.th/   ณ  วันที่  16 กุมภาพันธ์ 2564</t>
  </si>
  <si>
    <t xml:space="preserve">               : 2. ใช้ข้อมูลจาก http://hfo64.cfo.in.th/  ณ  วันที่  16 กุมภาพันธ์ 2564</t>
  </si>
  <si>
    <t xml:space="preserve">             : 2. ใช้ข้อมูลจาก http://hfo64.cfo.in.th/   ณ  วันที่  16 กุมภาพันธ์ 2564</t>
  </si>
  <si>
    <t>ปีงบประมาณ 2564  ประจำเดือน พฤศจิกายน  2563</t>
  </si>
  <si>
    <t>ปีงบประมาณ 2564  ประจำเดือน พฤศจิกายน 2563</t>
  </si>
  <si>
    <t>เฉลี่ย 2 เดือน</t>
  </si>
  <si>
    <t>เดือน พ.ย.2563</t>
  </si>
  <si>
    <t>ประจำเดือน  พฤศจิกายน  2563 ใช้ข้อมูลจาก http://hfo64.cfo.in.th/  ณ วันที่ 16 ธันวาคม 2563</t>
  </si>
  <si>
    <t>หมายเหตุ : ใช้ข้อมูลจาก http://hfo64.cfo.in.th/   ณ วันที่ 16 ธันวาคม 2563</t>
  </si>
  <si>
    <t>Risk score พ.ย.63  = 0B</t>
  </si>
  <si>
    <t>Risk score พ.ย.63  = 0C</t>
  </si>
  <si>
    <t>Risk score พ.ย.63  = 0B-</t>
  </si>
  <si>
    <t>Risk score พ.ย.63  = 0C-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</si>
</sst>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  <xf numFmtId="0" fontId="5" fillId="0" borderId="0"/>
    <xf numFmtId="9" fontId="1" fillId="0" borderId="0" applyFont="0" applyFill="0" applyBorder="0" applyAlignment="0" applyProtection="0"/>
  </cellStyleXfs>
  <cellXfs count="543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3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4" fontId="47" fillId="35" borderId="8" xfId="1" applyNumberFormat="1" applyFont="1" applyFill="1" applyBorder="1" applyAlignment="1" applyProtection="1">
      <alignment horizontal="right" vertical="top"/>
    </xf>
    <xf numFmtId="4" fontId="43" fillId="0" borderId="8" xfId="1" applyNumberFormat="1" applyFont="1" applyBorder="1" applyAlignment="1" applyProtection="1">
      <alignment horizontal="right" vertical="top"/>
      <protection locked="0"/>
    </xf>
    <xf numFmtId="4" fontId="43" fillId="0" borderId="8" xfId="1" applyNumberFormat="1" applyFont="1" applyFill="1" applyBorder="1" applyAlignment="1" applyProtection="1">
      <alignment horizontal="right" vertical="top"/>
      <protection locked="0"/>
    </xf>
    <xf numFmtId="4" fontId="47" fillId="0" borderId="8" xfId="1" applyNumberFormat="1" applyFont="1" applyFill="1" applyBorder="1" applyAlignment="1" applyProtection="1">
      <alignment horizontal="right" vertical="top"/>
    </xf>
    <xf numFmtId="4" fontId="48" fillId="0" borderId="8" xfId="1" applyNumberFormat="1" applyFont="1" applyFill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  <protection locked="0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 shrinkToFit="1"/>
      <protection locked="0"/>
    </xf>
    <xf numFmtId="4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top" wrapText="1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top" wrapText="1" shrinkToFit="1"/>
    </xf>
    <xf numFmtId="4" fontId="42" fillId="28" borderId="8" xfId="330" applyNumberFormat="1" applyFont="1" applyFill="1" applyBorder="1" applyAlignment="1">
      <alignment horizontal="center" vertical="top" wrapText="1" shrinkToFit="1"/>
    </xf>
    <xf numFmtId="4" fontId="42" fillId="26" borderId="8" xfId="330" applyNumberFormat="1" applyFont="1" applyFill="1" applyBorder="1" applyAlignment="1">
      <alignment horizontal="center" vertical="top" wrapText="1" shrinkToFit="1"/>
    </xf>
    <xf numFmtId="4" fontId="42" fillId="29" borderId="8" xfId="330" applyNumberFormat="1" applyFont="1" applyFill="1" applyBorder="1" applyAlignment="1">
      <alignment horizontal="center" vertical="top" wrapText="1" shrinkToFit="1"/>
    </xf>
    <xf numFmtId="4" fontId="42" fillId="30" borderId="8" xfId="330" applyNumberFormat="1" applyFont="1" applyFill="1" applyBorder="1" applyAlignment="1">
      <alignment horizontal="center" vertical="top" wrapText="1" shrinkToFit="1"/>
    </xf>
    <xf numFmtId="4" fontId="42" fillId="31" borderId="8" xfId="330" applyNumberFormat="1" applyFont="1" applyFill="1" applyBorder="1" applyAlignment="1">
      <alignment horizontal="center" vertical="top" wrapText="1" shrinkToFit="1"/>
    </xf>
    <xf numFmtId="4" fontId="42" fillId="32" borderId="8" xfId="330" applyNumberFormat="1" applyFont="1" applyFill="1" applyBorder="1" applyAlignment="1">
      <alignment horizontal="center" vertical="top" wrapText="1" shrinkToFit="1"/>
    </xf>
    <xf numFmtId="4" fontId="42" fillId="33" borderId="8" xfId="330" applyNumberFormat="1" applyFont="1" applyFill="1" applyBorder="1" applyAlignment="1">
      <alignment horizontal="center" vertical="top" wrapText="1" shrinkToFit="1"/>
    </xf>
    <xf numFmtId="0" fontId="42" fillId="0" borderId="0" xfId="0" applyFont="1" applyFill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center" vertical="top"/>
      <protection locked="0"/>
    </xf>
    <xf numFmtId="0" fontId="49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 shrinkToFit="1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8" fillId="0" borderId="8" xfId="0" applyFont="1" applyFill="1" applyBorder="1" applyAlignment="1" applyProtection="1">
      <alignment horizontal="center" vertical="top"/>
      <protection locked="0"/>
    </xf>
    <xf numFmtId="0" fontId="49" fillId="0" borderId="8" xfId="138" applyFont="1" applyFill="1" applyBorder="1" applyAlignment="1" applyProtection="1">
      <alignment horizontal="center" vertical="top" wrapText="1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 shrinkToFit="1"/>
      <protection locked="0"/>
    </xf>
    <xf numFmtId="0" fontId="49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49" fontId="46" fillId="0" borderId="31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 shrinkToFi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49" fontId="46" fillId="0" borderId="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 shrinkToFit="1"/>
      <protection locked="0"/>
    </xf>
    <xf numFmtId="1" fontId="45" fillId="0" borderId="29" xfId="138" applyNumberFormat="1" applyFont="1" applyFill="1" applyBorder="1" applyAlignment="1" applyProtection="1">
      <alignment vertical="top" wrapText="1"/>
      <protection locked="0"/>
    </xf>
    <xf numFmtId="0" fontId="42" fillId="0" borderId="29" xfId="0" applyFont="1" applyFill="1" applyBorder="1" applyAlignment="1" applyProtection="1">
      <alignment vertical="top" wrapText="1"/>
      <protection locked="0"/>
    </xf>
    <xf numFmtId="49" fontId="46" fillId="38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28" xfId="0" applyFont="1" applyFill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 shrinkToFit="1"/>
      <protection locked="0"/>
    </xf>
    <xf numFmtId="49" fontId="46" fillId="38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38" borderId="3" xfId="138" applyFont="1" applyFill="1" applyBorder="1" applyAlignment="1" applyProtection="1">
      <alignment horizontal="left" vertical="top" wrapText="1" shrinkToFit="1"/>
      <protection locked="0"/>
    </xf>
    <xf numFmtId="49" fontId="46" fillId="0" borderId="3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9" fontId="46" fillId="0" borderId="8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 shrinkToFit="1"/>
      <protection locked="0"/>
    </xf>
    <xf numFmtId="0" fontId="45" fillId="36" borderId="8" xfId="429" applyFont="1" applyFill="1" applyBorder="1" applyAlignment="1">
      <alignment shrinkToFit="1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28" xfId="0" applyFont="1" applyFill="1" applyBorder="1" applyAlignment="1" applyProtection="1">
      <alignment vertical="top" wrapText="1" shrinkToFit="1"/>
      <protection locked="0"/>
    </xf>
    <xf numFmtId="0" fontId="47" fillId="34" borderId="3" xfId="0" applyFont="1" applyFill="1" applyBorder="1" applyAlignment="1" applyProtection="1">
      <alignment horizontal="left" vertical="top" wrapText="1" shrinkToFit="1"/>
      <protection locked="0"/>
    </xf>
    <xf numFmtId="0" fontId="48" fillId="0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2" fillId="0" borderId="8" xfId="0" applyFont="1" applyFill="1" applyBorder="1" applyAlignment="1" applyProtection="1">
      <alignment vertical="top" shrinkToFit="1"/>
      <protection locked="0"/>
    </xf>
    <xf numFmtId="49" fontId="46" fillId="0" borderId="8" xfId="137" applyNumberFormat="1" applyFont="1" applyFill="1" applyBorder="1" applyAlignment="1">
      <alignment horizontal="center" vertical="top" shrinkToFit="1"/>
    </xf>
    <xf numFmtId="0" fontId="46" fillId="0" borderId="8" xfId="137" applyFont="1" applyFill="1" applyBorder="1" applyAlignment="1">
      <alignment vertical="top" shrinkToFit="1"/>
    </xf>
    <xf numFmtId="49" fontId="46" fillId="38" borderId="8" xfId="137" applyNumberFormat="1" applyFont="1" applyFill="1" applyBorder="1" applyAlignment="1">
      <alignment horizontal="center" vertical="top" shrinkToFit="1"/>
    </xf>
    <xf numFmtId="0" fontId="46" fillId="38" borderId="8" xfId="137" applyFont="1" applyFill="1" applyBorder="1" applyAlignment="1">
      <alignment vertical="top" shrinkToFit="1"/>
    </xf>
    <xf numFmtId="49" fontId="46" fillId="0" borderId="8" xfId="430" applyNumberFormat="1" applyFont="1" applyFill="1" applyBorder="1" applyAlignment="1">
      <alignment horizontal="center" vertical="top" shrinkToFit="1"/>
    </xf>
    <xf numFmtId="0" fontId="46" fillId="0" borderId="8" xfId="430" applyFont="1" applyFill="1" applyBorder="1" applyAlignment="1">
      <alignment vertical="top" shrinkToFit="1"/>
    </xf>
    <xf numFmtId="0" fontId="46" fillId="0" borderId="8" xfId="137" applyFont="1" applyFill="1" applyBorder="1" applyAlignment="1">
      <alignment horizontal="left" vertical="top" shrinkToFit="1"/>
    </xf>
    <xf numFmtId="49" fontId="46" fillId="0" borderId="8" xfId="0" applyNumberFormat="1" applyFont="1" applyFill="1" applyBorder="1" applyAlignment="1">
      <alignment horizontal="center" vertical="top" shrinkToFit="1"/>
    </xf>
    <xf numFmtId="0" fontId="46" fillId="0" borderId="8" xfId="0" applyFont="1" applyFill="1" applyBorder="1" applyAlignment="1">
      <alignment vertical="top" shrinkToFit="1"/>
    </xf>
    <xf numFmtId="0" fontId="42" fillId="0" borderId="8" xfId="0" applyFont="1" applyBorder="1" applyAlignment="1" applyProtection="1">
      <alignment vertical="top" shrinkToFit="1"/>
      <protection locked="0"/>
    </xf>
    <xf numFmtId="49" fontId="43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50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shrinkToFit="1"/>
      <protection locked="0"/>
    </xf>
    <xf numFmtId="0" fontId="46" fillId="0" borderId="8" xfId="0" applyFont="1" applyBorder="1" applyAlignment="1" applyProtection="1">
      <alignment vertical="top" shrinkToFit="1"/>
      <protection locked="0"/>
    </xf>
    <xf numFmtId="49" fontId="46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9" applyFont="1" applyFill="1" applyBorder="1" applyAlignment="1" applyProtection="1">
      <alignment horizontal="left" vertical="top" shrinkToFit="1"/>
      <protection locked="0"/>
    </xf>
    <xf numFmtId="0" fontId="47" fillId="34" borderId="3" xfId="0" applyFont="1" applyFill="1" applyBorder="1" applyAlignment="1" applyProtection="1">
      <alignment horizontal="left" vertical="top" shrinkToFit="1"/>
      <protection locked="0"/>
    </xf>
    <xf numFmtId="0" fontId="47" fillId="34" borderId="29" xfId="0" applyFont="1" applyFill="1" applyBorder="1" applyAlignment="1" applyProtection="1">
      <alignment horizontal="left" vertical="top" shrinkToFit="1"/>
      <protection locked="0"/>
    </xf>
    <xf numFmtId="0" fontId="47" fillId="34" borderId="0" xfId="0" applyFont="1" applyFill="1" applyAlignment="1" applyProtection="1">
      <alignment horizontal="center" vertical="top" shrinkToFit="1"/>
      <protection locked="0"/>
    </xf>
    <xf numFmtId="0" fontId="47" fillId="34" borderId="0" xfId="0" applyFont="1" applyFill="1" applyAlignment="1" applyProtection="1">
      <alignment vertical="top" shrinkToFit="1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Fill="1" applyBorder="1" applyAlignment="1" applyProtection="1">
      <alignment vertical="top" shrinkToFi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29" xfId="0" applyFont="1" applyFill="1" applyBorder="1" applyAlignment="1" applyProtection="1">
      <alignment horizontal="left" vertical="top" shrinkToFit="1"/>
      <protection locked="0"/>
    </xf>
    <xf numFmtId="49" fontId="42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7" fillId="0" borderId="28" xfId="0" applyFont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left" vertical="center" wrapText="1" shrinkToFit="1"/>
      <protection locked="0"/>
    </xf>
    <xf numFmtId="4" fontId="42" fillId="0" borderId="0" xfId="1" applyNumberFormat="1" applyFont="1" applyAlignment="1" applyProtection="1">
      <alignment horizontal="center" vertical="top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4" fontId="42" fillId="0" borderId="0" xfId="0" applyNumberFormat="1" applyFont="1" applyAlignment="1" applyProtection="1">
      <alignment horizontal="center" vertical="center"/>
      <protection locked="0"/>
    </xf>
    <xf numFmtId="4" fontId="47" fillId="0" borderId="0" xfId="0" applyNumberFormat="1" applyFont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37" borderId="3" xfId="0" applyFont="1" applyFill="1" applyBorder="1" applyAlignment="1">
      <alignment vertical="center"/>
    </xf>
    <xf numFmtId="0" fontId="27" fillId="37" borderId="8" xfId="0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31" applyNumberFormat="1" applyFont="1"/>
    <xf numFmtId="10" fontId="32" fillId="0" borderId="0" xfId="431" applyNumberFormat="1" applyFont="1" applyAlignment="1">
      <alignment horizontal="center" vertical="center"/>
    </xf>
    <xf numFmtId="10" fontId="26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 shrinkToFit="1"/>
    </xf>
    <xf numFmtId="4" fontId="31" fillId="37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37" borderId="8" xfId="1" applyNumberFormat="1" applyFont="1" applyFill="1" applyBorder="1" applyAlignment="1">
      <alignment vertical="center"/>
    </xf>
    <xf numFmtId="10" fontId="31" fillId="37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37" borderId="8" xfId="1" applyNumberFormat="1" applyFont="1" applyFill="1" applyBorder="1" applyAlignment="1">
      <alignment vertical="center"/>
    </xf>
    <xf numFmtId="10" fontId="32" fillId="37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37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37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37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9" fontId="43" fillId="0" borderId="8" xfId="137" applyNumberFormat="1" applyFont="1" applyFill="1" applyBorder="1" applyAlignment="1">
      <alignment horizontal="center" vertical="top" shrinkToFit="1"/>
    </xf>
    <xf numFmtId="0" fontId="43" fillId="0" borderId="8" xfId="137" applyFont="1" applyFill="1" applyBorder="1" applyAlignment="1">
      <alignment vertical="top" shrinkToFit="1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6" fillId="0" borderId="0" xfId="2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35" borderId="3" xfId="0" applyFont="1" applyFill="1" applyBorder="1" applyAlignment="1" applyProtection="1">
      <alignment horizontal="left" vertical="top" shrinkToFit="1"/>
      <protection locked="0"/>
    </xf>
    <xf numFmtId="0" fontId="47" fillId="35" borderId="29" xfId="0" applyFont="1" applyFill="1" applyBorder="1" applyAlignment="1" applyProtection="1">
      <alignment horizontal="left" vertical="top" shrinkToFit="1"/>
      <protection locked="0"/>
    </xf>
    <xf numFmtId="0" fontId="47" fillId="35" borderId="28" xfId="0" applyFont="1" applyFill="1" applyBorder="1" applyAlignment="1" applyProtection="1">
      <alignment horizontal="left" vertical="top" shrinkToFit="1"/>
      <protection locked="0"/>
    </xf>
    <xf numFmtId="0" fontId="42" fillId="0" borderId="2" xfId="0" applyFont="1" applyFill="1" applyBorder="1" applyAlignment="1" applyProtection="1">
      <alignment horizontal="left" vertical="top" shrinkToFit="1"/>
      <protection locked="0"/>
    </xf>
    <xf numFmtId="0" fontId="42" fillId="0" borderId="5" xfId="0" applyFont="1" applyFill="1" applyBorder="1" applyAlignment="1" applyProtection="1">
      <alignment horizontal="left" vertical="top" shrinkToFit="1"/>
      <protection locked="0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 shrinkToFit="1"/>
      <protection locked="0"/>
    </xf>
    <xf numFmtId="0" fontId="42" fillId="0" borderId="7" xfId="0" applyFont="1" applyFill="1" applyBorder="1" applyAlignment="1" applyProtection="1">
      <alignment horizontal="left" vertical="top" wrapText="1" shrinkToFi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4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4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COA_V27_23Nov04_ForMeeting" xfId="430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" xfId="431" builtinId="5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:a16="http://schemas.microsoft.com/office/drawing/2014/main" xmlns="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Normal="100" workbookViewId="0">
      <pane xSplit="2" ySplit="10" topLeftCell="C38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43" bestFit="1" customWidth="1"/>
    <col min="10" max="10" width="16.875" style="9" bestFit="1" customWidth="1"/>
    <col min="11" max="11" width="18.375" style="143" bestFit="1" customWidth="1"/>
    <col min="12" max="12" width="13.625" style="395" customWidth="1"/>
    <col min="13" max="13" width="13.625" style="394" customWidth="1"/>
    <col min="14" max="14" width="9" style="9"/>
    <col min="15" max="15" width="17.125" style="399" bestFit="1" customWidth="1"/>
    <col min="16" max="16384" width="9" style="9"/>
  </cols>
  <sheetData>
    <row r="1" spans="1:16">
      <c r="B1" s="463" t="s">
        <v>139</v>
      </c>
      <c r="C1" s="463"/>
      <c r="D1" s="463"/>
      <c r="E1" s="463"/>
      <c r="F1" s="9" t="s">
        <v>1821</v>
      </c>
      <c r="G1" s="118" t="s">
        <v>1857</v>
      </c>
      <c r="H1" s="119"/>
      <c r="I1" s="383"/>
    </row>
    <row r="2" spans="1:16">
      <c r="B2" s="463" t="s">
        <v>0</v>
      </c>
      <c r="C2" s="463"/>
      <c r="D2" s="463"/>
      <c r="E2" s="463"/>
      <c r="F2" s="9" t="s">
        <v>1822</v>
      </c>
      <c r="G2" s="118" t="s">
        <v>178</v>
      </c>
      <c r="H2" s="119"/>
      <c r="I2" s="383" t="s">
        <v>1860</v>
      </c>
    </row>
    <row r="3" spans="1:16">
      <c r="B3" s="463" t="s">
        <v>1876</v>
      </c>
      <c r="C3" s="463"/>
      <c r="D3" s="463"/>
      <c r="E3" s="463"/>
      <c r="F3" s="9" t="s">
        <v>1823</v>
      </c>
      <c r="G3" s="9" t="s">
        <v>1474</v>
      </c>
      <c r="H3" s="1"/>
    </row>
    <row r="4" spans="1:16">
      <c r="B4" s="463"/>
      <c r="C4" s="463"/>
      <c r="D4" s="463"/>
      <c r="F4" s="9" t="s">
        <v>1824</v>
      </c>
      <c r="G4" s="9" t="s">
        <v>1881</v>
      </c>
      <c r="H4" s="1"/>
    </row>
    <row r="5" spans="1:16">
      <c r="B5" s="464" t="s">
        <v>1527</v>
      </c>
      <c r="C5" s="465"/>
      <c r="D5" s="465"/>
      <c r="E5" s="465"/>
    </row>
    <row r="6" spans="1:16" s="251" customFormat="1">
      <c r="A6" s="11" t="s">
        <v>121</v>
      </c>
      <c r="B6" s="460" t="s">
        <v>2</v>
      </c>
      <c r="C6" s="173" t="s">
        <v>1529</v>
      </c>
      <c r="D6" s="12" t="s">
        <v>1530</v>
      </c>
      <c r="E6" s="246" t="s">
        <v>122</v>
      </c>
      <c r="F6" s="474" t="s">
        <v>1411</v>
      </c>
      <c r="G6" s="475"/>
      <c r="H6" s="247" t="s">
        <v>123</v>
      </c>
      <c r="I6" s="384" t="s">
        <v>124</v>
      </c>
      <c r="J6" s="14" t="s">
        <v>125</v>
      </c>
      <c r="K6" s="144" t="s">
        <v>122</v>
      </c>
      <c r="L6" s="411" t="s">
        <v>126</v>
      </c>
      <c r="M6" s="405" t="s">
        <v>126</v>
      </c>
      <c r="O6" s="400"/>
    </row>
    <row r="7" spans="1:16" s="251" customFormat="1">
      <c r="A7" s="16" t="s">
        <v>2</v>
      </c>
      <c r="B7" s="461"/>
      <c r="C7" s="174" t="s">
        <v>3</v>
      </c>
      <c r="D7" s="17" t="s">
        <v>4</v>
      </c>
      <c r="E7" s="18" t="s">
        <v>1531</v>
      </c>
      <c r="F7" s="476" t="s">
        <v>1858</v>
      </c>
      <c r="G7" s="477" t="s">
        <v>1858</v>
      </c>
      <c r="H7" s="249" t="s">
        <v>127</v>
      </c>
      <c r="I7" s="385" t="s">
        <v>1877</v>
      </c>
      <c r="J7" s="19" t="s">
        <v>1878</v>
      </c>
      <c r="K7" s="146" t="s">
        <v>125</v>
      </c>
      <c r="L7" s="412" t="s">
        <v>128</v>
      </c>
      <c r="M7" s="406" t="s">
        <v>129</v>
      </c>
      <c r="O7" s="400"/>
    </row>
    <row r="8" spans="1:16" s="251" customFormat="1">
      <c r="A8" s="16"/>
      <c r="B8" s="461"/>
      <c r="C8" s="175" t="s">
        <v>1528</v>
      </c>
      <c r="D8" s="122" t="s">
        <v>1406</v>
      </c>
      <c r="E8" s="248" t="s">
        <v>1532</v>
      </c>
      <c r="F8" s="67" t="s">
        <v>151</v>
      </c>
      <c r="G8" s="67" t="s">
        <v>150</v>
      </c>
      <c r="H8" s="249">
        <v>2564</v>
      </c>
      <c r="I8" s="386"/>
      <c r="J8" s="19"/>
      <c r="K8" s="146"/>
      <c r="L8" s="412" t="s">
        <v>130</v>
      </c>
      <c r="M8" s="406" t="s">
        <v>130</v>
      </c>
      <c r="O8" s="400"/>
    </row>
    <row r="9" spans="1:16" s="251" customFormat="1">
      <c r="A9" s="21"/>
      <c r="B9" s="462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387" t="s">
        <v>134</v>
      </c>
      <c r="J9" s="25" t="s">
        <v>135</v>
      </c>
      <c r="K9" s="148" t="s">
        <v>136</v>
      </c>
      <c r="L9" s="413" t="s">
        <v>137</v>
      </c>
      <c r="M9" s="407" t="s">
        <v>138</v>
      </c>
      <c r="O9" s="400"/>
    </row>
    <row r="10" spans="1:16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6">
      <c r="A11" s="2" t="s">
        <v>6</v>
      </c>
      <c r="B11" s="170" t="s">
        <v>7</v>
      </c>
      <c r="C11" s="3">
        <v>395987328.13</v>
      </c>
      <c r="D11" s="3">
        <v>398307711</v>
      </c>
      <c r="E11" s="26">
        <f>D11-C11</f>
        <v>2320382.8700000048</v>
      </c>
      <c r="F11" s="375">
        <v>312853901.05304354</v>
      </c>
      <c r="G11" s="376">
        <v>95780793.633004785</v>
      </c>
      <c r="H11" s="47">
        <v>1</v>
      </c>
      <c r="I11" s="388">
        <f>(D11/12)*2</f>
        <v>66384618.5</v>
      </c>
      <c r="J11" s="27">
        <f>'ผลการดำเนินงาน Planfin 64'!C6</f>
        <v>130138543.25000003</v>
      </c>
      <c r="K11" s="150">
        <f>J11-I11</f>
        <v>63753924.75000003</v>
      </c>
      <c r="L11" s="414">
        <f>K11/I11</f>
        <v>0.96037193841823509</v>
      </c>
      <c r="M11" s="408">
        <f>(J11/D11)</f>
        <v>0.32672865640303916</v>
      </c>
      <c r="O11" s="150">
        <f>(J11*100)/I11-100</f>
        <v>96.037193841823523</v>
      </c>
      <c r="P11" s="150">
        <f t="shared" ref="P11:P12" si="0">(J11*100)/D11</f>
        <v>32.672865640303918</v>
      </c>
    </row>
    <row r="12" spans="1:16">
      <c r="A12" s="2" t="s">
        <v>8</v>
      </c>
      <c r="B12" s="170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375">
        <v>953110.30434782605</v>
      </c>
      <c r="G12" s="376">
        <v>728302.95612362667</v>
      </c>
      <c r="H12" s="47">
        <v>0</v>
      </c>
      <c r="I12" s="388">
        <f t="shared" ref="I12:I22" si="2">(D12/12)*2</f>
        <v>125000</v>
      </c>
      <c r="J12" s="27">
        <f>'ผลการดำเนินงาน Planfin 64'!C7</f>
        <v>0</v>
      </c>
      <c r="K12" s="150">
        <f>J12-I12</f>
        <v>-125000</v>
      </c>
      <c r="L12" s="414">
        <f t="shared" ref="L12:L25" si="3">K12/I12</f>
        <v>-1</v>
      </c>
      <c r="M12" s="408">
        <f t="shared" ref="M12:M25" si="4">(J12/D12)</f>
        <v>0</v>
      </c>
      <c r="O12" s="150">
        <f>(J12*100)/I12-100</f>
        <v>-100</v>
      </c>
      <c r="P12" s="150">
        <f t="shared" si="0"/>
        <v>0</v>
      </c>
    </row>
    <row r="13" spans="1:16">
      <c r="A13" s="2" t="s">
        <v>10</v>
      </c>
      <c r="B13" s="170" t="s">
        <v>11</v>
      </c>
      <c r="C13" s="3">
        <v>2264676</v>
      </c>
      <c r="D13" s="3">
        <v>2267000</v>
      </c>
      <c r="E13" s="26">
        <f t="shared" si="1"/>
        <v>2324</v>
      </c>
      <c r="F13" s="375">
        <v>4917096.4130434785</v>
      </c>
      <c r="G13" s="376">
        <v>4243209.6537639461</v>
      </c>
      <c r="H13" s="47">
        <v>0</v>
      </c>
      <c r="I13" s="388">
        <f t="shared" si="2"/>
        <v>377833.33333333331</v>
      </c>
      <c r="J13" s="27">
        <f>'ผลการดำเนินงาน Planfin 64'!C8</f>
        <v>867052.91</v>
      </c>
      <c r="K13" s="150">
        <f t="shared" ref="K13:K25" si="5">J13-I13</f>
        <v>489219.57666666672</v>
      </c>
      <c r="L13" s="414">
        <f t="shared" si="3"/>
        <v>1.2948025849139835</v>
      </c>
      <c r="M13" s="408">
        <f t="shared" si="4"/>
        <v>0.38246709748566388</v>
      </c>
      <c r="O13" s="150">
        <f>(M13*100)/L13-100</f>
        <v>-70.461358206890509</v>
      </c>
      <c r="P13" s="150">
        <f>(M13*100)/G13</f>
        <v>9.0136271524174109E-6</v>
      </c>
    </row>
    <row r="14" spans="1:16">
      <c r="A14" s="2" t="s">
        <v>12</v>
      </c>
      <c r="B14" s="170" t="s">
        <v>13</v>
      </c>
      <c r="C14" s="3">
        <v>15224519.699999999</v>
      </c>
      <c r="D14" s="3">
        <v>15222000</v>
      </c>
      <c r="E14" s="26">
        <f t="shared" si="1"/>
        <v>-2519.6999999992549</v>
      </c>
      <c r="F14" s="375">
        <v>24128635.906521741</v>
      </c>
      <c r="G14" s="376">
        <v>9120944.0273202881</v>
      </c>
      <c r="H14" s="47">
        <v>0</v>
      </c>
      <c r="I14" s="388">
        <f t="shared" si="2"/>
        <v>2537000</v>
      </c>
      <c r="J14" s="27">
        <f>'ผลการดำเนินงาน Planfin 64'!C9</f>
        <v>2569409.2199999997</v>
      </c>
      <c r="K14" s="150">
        <f t="shared" si="5"/>
        <v>32409.219999999739</v>
      </c>
      <c r="L14" s="414">
        <f t="shared" si="3"/>
        <v>1.2774623571146922E-2</v>
      </c>
      <c r="M14" s="408">
        <f t="shared" si="4"/>
        <v>0.16879577059519116</v>
      </c>
      <c r="O14" s="150">
        <f>(J14*100)/I14-100</f>
        <v>1.2774623571146861</v>
      </c>
      <c r="P14" s="150">
        <f>(J14*100)/D14</f>
        <v>16.879577059519114</v>
      </c>
    </row>
    <row r="15" spans="1:16">
      <c r="A15" s="2" t="s">
        <v>14</v>
      </c>
      <c r="B15" s="170" t="s">
        <v>15</v>
      </c>
      <c r="C15" s="3">
        <v>104464236.28</v>
      </c>
      <c r="D15" s="3">
        <v>106763500</v>
      </c>
      <c r="E15" s="26">
        <f t="shared" si="1"/>
        <v>2299263.7199999988</v>
      </c>
      <c r="F15" s="375">
        <v>184053299.82478261</v>
      </c>
      <c r="G15" s="376">
        <v>61097714.40811874</v>
      </c>
      <c r="H15" s="47">
        <v>0</v>
      </c>
      <c r="I15" s="388">
        <f t="shared" si="2"/>
        <v>17793916.666666668</v>
      </c>
      <c r="J15" s="27">
        <f>'ผลการดำเนินงาน Planfin 64'!C10</f>
        <v>20037130.109999999</v>
      </c>
      <c r="K15" s="150">
        <f t="shared" si="5"/>
        <v>2243213.4433333315</v>
      </c>
      <c r="L15" s="414">
        <f t="shared" si="3"/>
        <v>0.12606631161398782</v>
      </c>
      <c r="M15" s="408">
        <f t="shared" si="4"/>
        <v>0.18767771860233132</v>
      </c>
      <c r="O15" s="150">
        <f t="shared" ref="O15:O48" si="6">(J15*100)/I15-100</f>
        <v>12.606631161398781</v>
      </c>
      <c r="P15" s="150">
        <f t="shared" ref="P15:P48" si="7">(J15*100)/D15</f>
        <v>18.767771860233132</v>
      </c>
    </row>
    <row r="16" spans="1:16">
      <c r="A16" s="2" t="s">
        <v>16</v>
      </c>
      <c r="B16" s="170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375">
        <v>72057663.203478262</v>
      </c>
      <c r="G16" s="376">
        <v>33463174.860792536</v>
      </c>
      <c r="H16" s="47">
        <v>1</v>
      </c>
      <c r="I16" s="388">
        <f t="shared" si="2"/>
        <v>14282000</v>
      </c>
      <c r="J16" s="27">
        <f>'ผลการดำเนินงาน Planfin 64'!C11</f>
        <v>20360127.549999997</v>
      </c>
      <c r="K16" s="150">
        <f t="shared" si="5"/>
        <v>6078127.549999997</v>
      </c>
      <c r="L16" s="414">
        <f t="shared" si="3"/>
        <v>0.42557957919058936</v>
      </c>
      <c r="M16" s="408">
        <f t="shared" si="4"/>
        <v>0.2375965965317649</v>
      </c>
      <c r="O16" s="150">
        <f t="shared" si="6"/>
        <v>42.557957919058936</v>
      </c>
      <c r="P16" s="150">
        <f t="shared" si="7"/>
        <v>23.759659653176488</v>
      </c>
    </row>
    <row r="17" spans="1:16">
      <c r="A17" s="2" t="s">
        <v>18</v>
      </c>
      <c r="B17" s="170" t="s">
        <v>19</v>
      </c>
      <c r="C17" s="3">
        <v>10955773.859999999</v>
      </c>
      <c r="D17" s="3">
        <v>6370380</v>
      </c>
      <c r="E17" s="26">
        <f t="shared" si="1"/>
        <v>-4585393.8599999994</v>
      </c>
      <c r="F17" s="375">
        <v>3811631.6278260876</v>
      </c>
      <c r="G17" s="376">
        <v>7286474.1970842769</v>
      </c>
      <c r="H17" s="47">
        <v>1</v>
      </c>
      <c r="I17" s="388">
        <f t="shared" si="2"/>
        <v>1061730</v>
      </c>
      <c r="J17" s="27">
        <f>'ผลการดำเนินงาน Planfin 64'!C12</f>
        <v>344752.27999999997</v>
      </c>
      <c r="K17" s="150">
        <f t="shared" si="5"/>
        <v>-716977.72</v>
      </c>
      <c r="L17" s="414">
        <f t="shared" si="3"/>
        <v>-0.67529194804705528</v>
      </c>
      <c r="M17" s="408">
        <f t="shared" si="4"/>
        <v>5.4118008658824115E-2</v>
      </c>
      <c r="O17" s="150">
        <f t="shared" si="6"/>
        <v>-67.529194804705526</v>
      </c>
      <c r="P17" s="150">
        <f t="shared" si="7"/>
        <v>5.4118008658824124</v>
      </c>
    </row>
    <row r="18" spans="1:16">
      <c r="A18" s="2" t="s">
        <v>20</v>
      </c>
      <c r="B18" s="170" t="s">
        <v>21</v>
      </c>
      <c r="C18" s="3">
        <v>104995977.95</v>
      </c>
      <c r="D18" s="3">
        <v>101020822</v>
      </c>
      <c r="E18" s="26">
        <f t="shared" si="1"/>
        <v>-3975155.950000003</v>
      </c>
      <c r="F18" s="375">
        <v>110613993.24130434</v>
      </c>
      <c r="G18" s="376">
        <v>32283904.538914226</v>
      </c>
      <c r="H18" s="47">
        <v>0</v>
      </c>
      <c r="I18" s="388">
        <f t="shared" si="2"/>
        <v>16836803.666666668</v>
      </c>
      <c r="J18" s="27">
        <f>'ผลการดำเนินงาน Planfin 64'!C13</f>
        <v>15995054.270000001</v>
      </c>
      <c r="K18" s="150">
        <f t="shared" si="5"/>
        <v>-841749.39666666649</v>
      </c>
      <c r="L18" s="414">
        <f t="shared" si="3"/>
        <v>-4.9994607844311527E-2</v>
      </c>
      <c r="M18" s="408">
        <f t="shared" si="4"/>
        <v>0.1583342320259481</v>
      </c>
      <c r="O18" s="150">
        <f t="shared" si="6"/>
        <v>-4.9994607844311503</v>
      </c>
      <c r="P18" s="150">
        <f t="shared" si="7"/>
        <v>15.83342320259481</v>
      </c>
    </row>
    <row r="19" spans="1:16">
      <c r="A19" s="2" t="s">
        <v>22</v>
      </c>
      <c r="B19" s="170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375">
        <v>306173252.24739134</v>
      </c>
      <c r="G19" s="376">
        <v>61389550.568073481</v>
      </c>
      <c r="H19" s="47">
        <v>0</v>
      </c>
      <c r="I19" s="388">
        <f t="shared" si="2"/>
        <v>36907802.666666664</v>
      </c>
      <c r="J19" s="27">
        <f>'ผลการดำเนินงาน Planfin 64'!C14</f>
        <v>37111704.869999997</v>
      </c>
      <c r="K19" s="150">
        <f t="shared" si="5"/>
        <v>203902.20333333313</v>
      </c>
      <c r="L19" s="414">
        <f t="shared" si="3"/>
        <v>5.5246367597355699E-3</v>
      </c>
      <c r="M19" s="408">
        <f t="shared" si="4"/>
        <v>0.16758743945995591</v>
      </c>
      <c r="O19" s="150">
        <f t="shared" si="6"/>
        <v>0.55246367597355572</v>
      </c>
      <c r="P19" s="150">
        <f t="shared" si="7"/>
        <v>16.75874394599559</v>
      </c>
    </row>
    <row r="20" spans="1:16">
      <c r="A20" s="2" t="s">
        <v>24</v>
      </c>
      <c r="B20" s="170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375">
        <v>80120562.29739131</v>
      </c>
      <c r="G20" s="376">
        <v>35858792.794477887</v>
      </c>
      <c r="H20" s="47">
        <v>0</v>
      </c>
      <c r="I20" s="388">
        <f t="shared" si="2"/>
        <v>10474166.666666666</v>
      </c>
      <c r="J20" s="27">
        <f>'ผลการดำเนินงาน Planfin 64'!C15</f>
        <v>5760000.29</v>
      </c>
      <c r="K20" s="150">
        <f t="shared" si="5"/>
        <v>-4714166.376666666</v>
      </c>
      <c r="L20" s="414">
        <f t="shared" si="3"/>
        <v>-0.45007555509587077</v>
      </c>
      <c r="M20" s="408">
        <f t="shared" si="4"/>
        <v>9.16540741506882E-2</v>
      </c>
      <c r="O20" s="150">
        <f t="shared" si="6"/>
        <v>-45.007555509587078</v>
      </c>
      <c r="P20" s="150">
        <f t="shared" si="7"/>
        <v>9.1654074150688203</v>
      </c>
    </row>
    <row r="21" spans="1:16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ref="E21" si="8">D21-C21</f>
        <v>0</v>
      </c>
      <c r="F21" s="375">
        <v>21840405.575000003</v>
      </c>
      <c r="G21" s="376">
        <v>51880378.840424344</v>
      </c>
      <c r="H21" s="47">
        <v>0</v>
      </c>
      <c r="I21" s="388">
        <f t="shared" si="2"/>
        <v>0</v>
      </c>
      <c r="J21" s="27">
        <f>'ผลการดำเนินงาน Planfin 64'!C16</f>
        <v>159875</v>
      </c>
      <c r="K21" s="150">
        <f t="shared" si="5"/>
        <v>159875</v>
      </c>
      <c r="L21" s="414" t="e">
        <f t="shared" si="3"/>
        <v>#DIV/0!</v>
      </c>
      <c r="M21" s="408" t="e">
        <f t="shared" si="4"/>
        <v>#DIV/0!</v>
      </c>
      <c r="O21" s="150" t="e">
        <f t="shared" si="6"/>
        <v>#DIV/0!</v>
      </c>
      <c r="P21" s="150" t="e">
        <f t="shared" si="7"/>
        <v>#DIV/0!</v>
      </c>
    </row>
    <row r="22" spans="1:16">
      <c r="A22" s="2" t="s">
        <v>26</v>
      </c>
      <c r="B22" s="170" t="s">
        <v>27</v>
      </c>
      <c r="C22" s="3">
        <v>120209316.06</v>
      </c>
      <c r="D22" s="3">
        <v>256261439.12</v>
      </c>
      <c r="E22" s="26">
        <f t="shared" si="1"/>
        <v>136052123.06</v>
      </c>
      <c r="F22" s="375">
        <v>66783267.928695671</v>
      </c>
      <c r="G22" s="376">
        <v>40034549.664876148</v>
      </c>
      <c r="H22" s="47">
        <v>4</v>
      </c>
      <c r="I22" s="388">
        <f t="shared" si="2"/>
        <v>42710239.853333332</v>
      </c>
      <c r="J22" s="27">
        <f>'ผลการดำเนินงาน Planfin 64'!C17</f>
        <v>18056998.869999997</v>
      </c>
      <c r="K22" s="150">
        <f t="shared" si="5"/>
        <v>-24653240.983333334</v>
      </c>
      <c r="L22" s="414">
        <f t="shared" si="3"/>
        <v>-0.57722085073725626</v>
      </c>
      <c r="M22" s="408">
        <f t="shared" si="4"/>
        <v>7.0463191543790618E-2</v>
      </c>
      <c r="O22" s="150">
        <f t="shared" si="6"/>
        <v>-57.72208507372563</v>
      </c>
      <c r="P22" s="150">
        <f t="shared" si="7"/>
        <v>7.0463191543790611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1256946668.1199999</v>
      </c>
      <c r="E23" s="28">
        <f>D23-C23</f>
        <v>147169701.6099999</v>
      </c>
      <c r="F23" s="377">
        <v>1188306819.6228263</v>
      </c>
      <c r="G23" s="378">
        <v>433167790.14297432</v>
      </c>
      <c r="H23" s="48">
        <v>1</v>
      </c>
      <c r="I23" s="5">
        <f>SUM(I11:I22)</f>
        <v>209491111.35333332</v>
      </c>
      <c r="J23" s="31">
        <f>'ผลการดำเนินงาน Planfin 64'!C18</f>
        <v>251400648.62000003</v>
      </c>
      <c r="K23" s="29">
        <f t="shared" si="5"/>
        <v>41909537.26666671</v>
      </c>
      <c r="L23" s="418">
        <f t="shared" si="3"/>
        <v>0.20005401181905499</v>
      </c>
      <c r="M23" s="409">
        <f t="shared" si="4"/>
        <v>0.2000090019698425</v>
      </c>
      <c r="O23" s="150">
        <f t="shared" si="6"/>
        <v>20.005401181905498</v>
      </c>
      <c r="P23" s="150">
        <f t="shared" si="7"/>
        <v>20.000900196984251</v>
      </c>
    </row>
    <row r="24" spans="1:16">
      <c r="A24" s="84" t="s">
        <v>1407</v>
      </c>
      <c r="B24" s="77" t="s">
        <v>155</v>
      </c>
      <c r="C24" s="78">
        <f>C23-C22</f>
        <v>989567650.45000005</v>
      </c>
      <c r="D24" s="78">
        <f>D23-D22</f>
        <v>1000685228.9999999</v>
      </c>
      <c r="E24" s="79">
        <f>D24-C24</f>
        <v>11117578.549999833</v>
      </c>
      <c r="F24" s="80"/>
      <c r="G24" s="81"/>
      <c r="H24" s="82"/>
      <c r="I24" s="78">
        <f>I23-I22</f>
        <v>166780871.5</v>
      </c>
      <c r="J24" s="83">
        <f>'ผลการดำเนินงาน Planfin 64'!C19</f>
        <v>233343649.75000003</v>
      </c>
      <c r="K24" s="151">
        <f t="shared" si="5"/>
        <v>66562778.25000003</v>
      </c>
      <c r="L24" s="419">
        <f t="shared" si="3"/>
        <v>0.3991031924185624</v>
      </c>
      <c r="M24" s="410">
        <f t="shared" si="4"/>
        <v>0.23318386540309377</v>
      </c>
      <c r="O24" s="150">
        <f t="shared" si="6"/>
        <v>39.910319241856257</v>
      </c>
      <c r="P24" s="150">
        <f t="shared" si="7"/>
        <v>23.318386540309376</v>
      </c>
    </row>
    <row r="25" spans="1:16" s="1" customFormat="1" ht="25.5">
      <c r="A25" s="218"/>
      <c r="B25" s="219" t="s">
        <v>1524</v>
      </c>
      <c r="C25" s="220">
        <f>C24-C21</f>
        <v>989567650.45000005</v>
      </c>
      <c r="D25" s="220">
        <f>D24-D21</f>
        <v>1000685228.9999999</v>
      </c>
      <c r="E25" s="221">
        <f>D25-C25</f>
        <v>11117578.549999833</v>
      </c>
      <c r="F25" s="220"/>
      <c r="G25" s="222"/>
      <c r="H25" s="223"/>
      <c r="I25" s="220">
        <f>I24-I21</f>
        <v>166780871.5</v>
      </c>
      <c r="J25" s="220">
        <f>J24-J21</f>
        <v>233183774.75000003</v>
      </c>
      <c r="K25" s="404">
        <f t="shared" si="5"/>
        <v>66402903.25000003</v>
      </c>
      <c r="L25" s="420">
        <f t="shared" si="3"/>
        <v>0.398144599274384</v>
      </c>
      <c r="M25" s="421">
        <f t="shared" si="4"/>
        <v>0.23302409987906403</v>
      </c>
      <c r="O25" s="150">
        <f t="shared" si="6"/>
        <v>39.814459927438406</v>
      </c>
      <c r="P25" s="150">
        <f t="shared" si="7"/>
        <v>23.302409987906405</v>
      </c>
    </row>
    <row r="26" spans="1:16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  <c r="O26" s="150" t="e">
        <f t="shared" si="6"/>
        <v>#DIV/0!</v>
      </c>
      <c r="P26" s="150" t="e">
        <f t="shared" si="7"/>
        <v>#DIV/0!</v>
      </c>
    </row>
    <row r="27" spans="1:16">
      <c r="A27" s="2" t="s">
        <v>31</v>
      </c>
      <c r="B27" s="170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375">
        <v>186865251.19913045</v>
      </c>
      <c r="G27" s="376">
        <v>51019334.720734723</v>
      </c>
      <c r="H27" s="47">
        <v>0</v>
      </c>
      <c r="I27" s="388">
        <f>(D27/12)*2</f>
        <v>25617162.396666665</v>
      </c>
      <c r="J27" s="27">
        <f>'ผลการดำเนินงาน Planfin 64'!C22</f>
        <v>23405047.969999999</v>
      </c>
      <c r="K27" s="150">
        <f t="shared" ref="K27:K44" si="10">J27-I27</f>
        <v>-2212114.4266666658</v>
      </c>
      <c r="L27" s="414">
        <f t="shared" ref="L27:L48" si="11">K27/I27</f>
        <v>-8.6352828327094844E-2</v>
      </c>
      <c r="M27" s="408">
        <f t="shared" ref="M27:M48" si="12">(J27/D27)</f>
        <v>0.15227452861215085</v>
      </c>
      <c r="O27" s="150">
        <f t="shared" si="6"/>
        <v>-8.6352828327094784</v>
      </c>
      <c r="P27" s="150">
        <f t="shared" si="7"/>
        <v>15.227452861215086</v>
      </c>
    </row>
    <row r="28" spans="1:16">
      <c r="A28" s="2" t="s">
        <v>33</v>
      </c>
      <c r="B28" s="170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375">
        <v>91110189.160434768</v>
      </c>
      <c r="G28" s="376">
        <v>29294040.707788471</v>
      </c>
      <c r="H28" s="47">
        <v>0</v>
      </c>
      <c r="I28" s="388">
        <f t="shared" ref="I28:I41" si="13">(D28/12)*2</f>
        <v>9058910.7183333337</v>
      </c>
      <c r="J28" s="27">
        <f>'ผลการดำเนินงาน Planfin 64'!C23</f>
        <v>8859361.9800000004</v>
      </c>
      <c r="K28" s="150">
        <f t="shared" si="10"/>
        <v>-199548.73833333328</v>
      </c>
      <c r="L28" s="414">
        <f t="shared" si="11"/>
        <v>-2.2027895465344251E-2</v>
      </c>
      <c r="M28" s="408">
        <f t="shared" si="12"/>
        <v>0.16299535075577595</v>
      </c>
      <c r="O28" s="150">
        <f t="shared" si="6"/>
        <v>-2.2027895465344329</v>
      </c>
      <c r="P28" s="150">
        <f t="shared" si="7"/>
        <v>16.299535075577595</v>
      </c>
    </row>
    <row r="29" spans="1:16">
      <c r="A29" s="2" t="s">
        <v>35</v>
      </c>
      <c r="B29" s="170" t="s">
        <v>36</v>
      </c>
      <c r="C29" s="3">
        <v>1168447.08</v>
      </c>
      <c r="D29" s="3">
        <v>1368547.88</v>
      </c>
      <c r="E29" s="26">
        <f t="shared" si="9"/>
        <v>200100.79999999981</v>
      </c>
      <c r="F29" s="375">
        <v>2078914.0191304346</v>
      </c>
      <c r="G29" s="376">
        <v>790483.67853953457</v>
      </c>
      <c r="H29" s="47">
        <v>0</v>
      </c>
      <c r="I29" s="388">
        <f t="shared" si="13"/>
        <v>228091.31333333332</v>
      </c>
      <c r="J29" s="27">
        <f>'ผลการดำเนินงาน Planfin 64'!C24</f>
        <v>170214.16</v>
      </c>
      <c r="K29" s="150">
        <f t="shared" si="10"/>
        <v>-57877.153333333321</v>
      </c>
      <c r="L29" s="414">
        <f t="shared" si="11"/>
        <v>-0.25374553939610789</v>
      </c>
      <c r="M29" s="408">
        <f t="shared" si="12"/>
        <v>0.12437574343398203</v>
      </c>
      <c r="O29" s="150">
        <f t="shared" si="6"/>
        <v>-25.374553939610792</v>
      </c>
      <c r="P29" s="150">
        <f t="shared" si="7"/>
        <v>12.437574343398202</v>
      </c>
    </row>
    <row r="30" spans="1:16">
      <c r="A30" s="2" t="s">
        <v>37</v>
      </c>
      <c r="B30" s="170" t="s">
        <v>38</v>
      </c>
      <c r="C30" s="3">
        <v>24653811.420000002</v>
      </c>
      <c r="D30" s="3">
        <v>28682784.030000001</v>
      </c>
      <c r="E30" s="26">
        <f t="shared" si="9"/>
        <v>4028972.6099999994</v>
      </c>
      <c r="F30" s="375">
        <v>38568174.938695654</v>
      </c>
      <c r="G30" s="376">
        <v>12321701.160230802</v>
      </c>
      <c r="H30" s="47">
        <v>0</v>
      </c>
      <c r="I30" s="388">
        <f t="shared" si="13"/>
        <v>4780464.0049999999</v>
      </c>
      <c r="J30" s="27">
        <f>'ผลการดำเนินงาน Planfin 64'!C25</f>
        <v>4737517.28</v>
      </c>
      <c r="K30" s="150">
        <f t="shared" si="10"/>
        <v>-42946.724999999627</v>
      </c>
      <c r="L30" s="414">
        <f t="shared" si="11"/>
        <v>-8.9837984252324962E-3</v>
      </c>
      <c r="M30" s="408">
        <f t="shared" si="12"/>
        <v>0.1651693669291279</v>
      </c>
      <c r="O30" s="150">
        <f t="shared" si="6"/>
        <v>-0.89837984252325498</v>
      </c>
      <c r="P30" s="150">
        <f t="shared" si="7"/>
        <v>16.51693669291279</v>
      </c>
    </row>
    <row r="31" spans="1:16">
      <c r="A31" s="2" t="s">
        <v>39</v>
      </c>
      <c r="B31" s="170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375">
        <v>304032279.5330435</v>
      </c>
      <c r="G31" s="376">
        <v>59686397.711940765</v>
      </c>
      <c r="H31" s="47">
        <v>0</v>
      </c>
      <c r="I31" s="388">
        <f t="shared" si="13"/>
        <v>36907802.666666664</v>
      </c>
      <c r="J31" s="27">
        <f>'ผลการดำเนินงาน Planfin 64'!C26</f>
        <v>37130956.869999997</v>
      </c>
      <c r="K31" s="150">
        <f t="shared" si="10"/>
        <v>223154.20333333313</v>
      </c>
      <c r="L31" s="414">
        <f t="shared" si="11"/>
        <v>6.0462608773747236E-3</v>
      </c>
      <c r="M31" s="408">
        <f t="shared" si="12"/>
        <v>0.16767437681289576</v>
      </c>
      <c r="O31" s="150">
        <f t="shared" si="6"/>
        <v>0.60462608773747206</v>
      </c>
      <c r="P31" s="150">
        <f t="shared" si="7"/>
        <v>16.767437681289575</v>
      </c>
    </row>
    <row r="32" spans="1:16">
      <c r="A32" s="2" t="s">
        <v>41</v>
      </c>
      <c r="B32" s="170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375">
        <v>75500108.359130442</v>
      </c>
      <c r="G32" s="376">
        <v>16644155.763724068</v>
      </c>
      <c r="H32" s="47">
        <v>0</v>
      </c>
      <c r="I32" s="388">
        <f t="shared" si="13"/>
        <v>10930000</v>
      </c>
      <c r="J32" s="27">
        <f>'ผลการดำเนินงาน Planfin 64'!C27</f>
        <v>11214082.5</v>
      </c>
      <c r="K32" s="150">
        <f t="shared" si="10"/>
        <v>284082.5</v>
      </c>
      <c r="L32" s="414">
        <f t="shared" si="11"/>
        <v>2.5991079597438245E-2</v>
      </c>
      <c r="M32" s="408">
        <f t="shared" si="12"/>
        <v>0.17099851326623972</v>
      </c>
      <c r="O32" s="150">
        <f t="shared" si="6"/>
        <v>2.5991079597438187</v>
      </c>
      <c r="P32" s="150">
        <f t="shared" si="7"/>
        <v>17.09985132662397</v>
      </c>
    </row>
    <row r="33" spans="1:16">
      <c r="A33" s="2" t="s">
        <v>43</v>
      </c>
      <c r="B33" s="170" t="s">
        <v>44</v>
      </c>
      <c r="C33" s="3">
        <v>146232569.5</v>
      </c>
      <c r="D33" s="3">
        <v>151000000</v>
      </c>
      <c r="E33" s="26">
        <f t="shared" si="9"/>
        <v>4767430.5</v>
      </c>
      <c r="F33" s="375">
        <v>161070169.71869564</v>
      </c>
      <c r="G33" s="376">
        <v>34540598.254421435</v>
      </c>
      <c r="H33" s="47">
        <v>0</v>
      </c>
      <c r="I33" s="388">
        <f t="shared" si="13"/>
        <v>25166666.666666668</v>
      </c>
      <c r="J33" s="27">
        <f>'ผลการดำเนินงาน Planfin 64'!C28</f>
        <v>24444421.859999999</v>
      </c>
      <c r="K33" s="150">
        <f t="shared" si="10"/>
        <v>-722244.8066666685</v>
      </c>
      <c r="L33" s="414">
        <f t="shared" si="11"/>
        <v>-2.8698469139072921E-2</v>
      </c>
      <c r="M33" s="408">
        <f t="shared" si="12"/>
        <v>0.16188358847682119</v>
      </c>
      <c r="O33" s="150">
        <f t="shared" si="6"/>
        <v>-2.8698469139072955</v>
      </c>
      <c r="P33" s="150">
        <f t="shared" si="7"/>
        <v>16.188358847682121</v>
      </c>
    </row>
    <row r="34" spans="1:16">
      <c r="A34" s="2" t="s">
        <v>45</v>
      </c>
      <c r="B34" s="170" t="s">
        <v>46</v>
      </c>
      <c r="C34" s="3">
        <v>17676063.219999999</v>
      </c>
      <c r="D34" s="3">
        <v>17796100</v>
      </c>
      <c r="E34" s="26">
        <f t="shared" si="9"/>
        <v>120036.78000000119</v>
      </c>
      <c r="F34" s="375">
        <v>25737709.375217389</v>
      </c>
      <c r="G34" s="376">
        <v>6752221.7937554382</v>
      </c>
      <c r="H34" s="47">
        <v>0</v>
      </c>
      <c r="I34" s="388">
        <f t="shared" si="13"/>
        <v>2966016.6666666665</v>
      </c>
      <c r="J34" s="27">
        <f>'ผลการดำเนินงาน Planfin 64'!C29</f>
        <v>2624087.83</v>
      </c>
      <c r="K34" s="150">
        <f t="shared" si="10"/>
        <v>-341928.83666666644</v>
      </c>
      <c r="L34" s="414">
        <f t="shared" si="11"/>
        <v>-0.11528216968886434</v>
      </c>
      <c r="M34" s="408">
        <f t="shared" si="12"/>
        <v>0.14745297171852259</v>
      </c>
      <c r="O34" s="150">
        <f t="shared" si="6"/>
        <v>-11.52821696888644</v>
      </c>
      <c r="P34" s="150">
        <f t="shared" si="7"/>
        <v>14.745297171852259</v>
      </c>
    </row>
    <row r="35" spans="1:16">
      <c r="A35" s="2" t="s">
        <v>47</v>
      </c>
      <c r="B35" s="170" t="s">
        <v>48</v>
      </c>
      <c r="C35" s="3">
        <v>79792631.450000003</v>
      </c>
      <c r="D35" s="3">
        <v>74344700</v>
      </c>
      <c r="E35" s="26">
        <f t="shared" si="9"/>
        <v>-5447931.450000003</v>
      </c>
      <c r="F35" s="375">
        <v>71116975.772173896</v>
      </c>
      <c r="G35" s="376">
        <v>25019982.050831538</v>
      </c>
      <c r="H35" s="47">
        <v>1</v>
      </c>
      <c r="I35" s="388">
        <f t="shared" si="13"/>
        <v>12390783.333333334</v>
      </c>
      <c r="J35" s="27">
        <f>'ผลการดำเนินงาน Planfin 64'!C30</f>
        <v>7854286.2800000003</v>
      </c>
      <c r="K35" s="150">
        <f t="shared" si="10"/>
        <v>-4536497.0533333337</v>
      </c>
      <c r="L35" s="414">
        <f t="shared" si="11"/>
        <v>-0.36611866508305235</v>
      </c>
      <c r="M35" s="408">
        <f t="shared" si="12"/>
        <v>0.10564688915282462</v>
      </c>
      <c r="O35" s="150">
        <f t="shared" si="6"/>
        <v>-36.611866508305233</v>
      </c>
      <c r="P35" s="150">
        <f t="shared" si="7"/>
        <v>10.564688915282462</v>
      </c>
    </row>
    <row r="36" spans="1:16">
      <c r="A36" s="2" t="s">
        <v>49</v>
      </c>
      <c r="B36" s="170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375">
        <v>26898948.447826091</v>
      </c>
      <c r="G36" s="376">
        <v>6393324.61946576</v>
      </c>
      <c r="H36" s="47">
        <v>0</v>
      </c>
      <c r="I36" s="388">
        <f t="shared" si="13"/>
        <v>3561666.6666666665</v>
      </c>
      <c r="J36" s="27">
        <f>'ผลการดำเนินงาน Planfin 64'!C31</f>
        <v>3840672.3899999997</v>
      </c>
      <c r="K36" s="150">
        <f t="shared" si="10"/>
        <v>279005.72333333315</v>
      </c>
      <c r="L36" s="414">
        <f t="shared" si="11"/>
        <v>7.833572016846041E-2</v>
      </c>
      <c r="M36" s="408">
        <f t="shared" si="12"/>
        <v>0.17972262002807673</v>
      </c>
      <c r="O36" s="150">
        <f t="shared" si="6"/>
        <v>7.8335720168460341</v>
      </c>
      <c r="P36" s="150">
        <f t="shared" si="7"/>
        <v>17.972262002807671</v>
      </c>
    </row>
    <row r="37" spans="1:16">
      <c r="A37" s="2" t="s">
        <v>51</v>
      </c>
      <c r="B37" s="170" t="s">
        <v>52</v>
      </c>
      <c r="C37" s="3">
        <v>23743140.73</v>
      </c>
      <c r="D37" s="3">
        <v>24899275.09</v>
      </c>
      <c r="E37" s="26">
        <f t="shared" si="9"/>
        <v>1156134.3599999994</v>
      </c>
      <c r="F37" s="375">
        <v>34700672.703478262</v>
      </c>
      <c r="G37" s="376">
        <v>10355559.140141649</v>
      </c>
      <c r="H37" s="47">
        <v>0</v>
      </c>
      <c r="I37" s="388">
        <f t="shared" si="13"/>
        <v>4149879.1816666666</v>
      </c>
      <c r="J37" s="27">
        <f>'ผลการดำเนินงาน Planfin 64'!C32</f>
        <v>3261151.31</v>
      </c>
      <c r="K37" s="150">
        <f t="shared" si="10"/>
        <v>-888727.87166666659</v>
      </c>
      <c r="L37" s="414">
        <f t="shared" si="11"/>
        <v>-0.21415752911383251</v>
      </c>
      <c r="M37" s="408">
        <f t="shared" si="12"/>
        <v>0.13097374514769458</v>
      </c>
      <c r="O37" s="150">
        <f t="shared" si="6"/>
        <v>-21.415752911383251</v>
      </c>
      <c r="P37" s="150">
        <f t="shared" si="7"/>
        <v>13.097374514769458</v>
      </c>
    </row>
    <row r="38" spans="1:16">
      <c r="A38" s="2" t="s">
        <v>53</v>
      </c>
      <c r="B38" s="170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375">
        <v>77976622.475652173</v>
      </c>
      <c r="G38" s="376">
        <v>17922661.308630601</v>
      </c>
      <c r="H38" s="47">
        <v>0</v>
      </c>
      <c r="I38" s="388">
        <f t="shared" si="13"/>
        <v>12699899.406666666</v>
      </c>
      <c r="J38" s="27">
        <f>'ผลการดำเนินงาน Planfin 64'!C33</f>
        <v>14481154.640000001</v>
      </c>
      <c r="K38" s="150">
        <f t="shared" si="10"/>
        <v>1781255.2333333343</v>
      </c>
      <c r="L38" s="414">
        <f t="shared" si="11"/>
        <v>0.14025742852721218</v>
      </c>
      <c r="M38" s="408">
        <f t="shared" si="12"/>
        <v>0.19004290475453536</v>
      </c>
      <c r="O38" s="150">
        <f t="shared" si="6"/>
        <v>14.025742852721208</v>
      </c>
      <c r="P38" s="150">
        <f t="shared" si="7"/>
        <v>19.004290475453537</v>
      </c>
    </row>
    <row r="39" spans="1:16">
      <c r="A39" s="2" t="s">
        <v>55</v>
      </c>
      <c r="B39" s="170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375">
        <v>8544973.024347825</v>
      </c>
      <c r="G39" s="376">
        <v>12222979.12034482</v>
      </c>
      <c r="H39" s="47">
        <v>1</v>
      </c>
      <c r="I39" s="388">
        <f t="shared" si="13"/>
        <v>1631229.1533333333</v>
      </c>
      <c r="J39" s="27">
        <f>'ผลการดำเนินงาน Planfin 64'!C34</f>
        <v>760002.44</v>
      </c>
      <c r="K39" s="150">
        <f t="shared" si="10"/>
        <v>-871226.71333333338</v>
      </c>
      <c r="L39" s="414">
        <f t="shared" si="11"/>
        <v>-0.53409216697300077</v>
      </c>
      <c r="M39" s="408">
        <f t="shared" si="12"/>
        <v>7.7651305504499862E-2</v>
      </c>
      <c r="O39" s="150">
        <f t="shared" si="6"/>
        <v>-53.409216697300074</v>
      </c>
      <c r="P39" s="150">
        <f t="shared" si="7"/>
        <v>7.765130550449987</v>
      </c>
    </row>
    <row r="40" spans="1:16">
      <c r="A40" s="164" t="s">
        <v>57</v>
      </c>
      <c r="B40" s="170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375">
        <v>30001897.297391299</v>
      </c>
      <c r="G40" s="376">
        <v>31778453.388386521</v>
      </c>
      <c r="H40" s="47">
        <v>0</v>
      </c>
      <c r="I40" s="388">
        <f t="shared" si="13"/>
        <v>2753333.3333333335</v>
      </c>
      <c r="J40" s="27">
        <f>'ผลการดำเนินงาน Planfin 64'!C35</f>
        <v>4675912.9000000004</v>
      </c>
      <c r="K40" s="150">
        <f t="shared" si="10"/>
        <v>1922579.5666666669</v>
      </c>
      <c r="L40" s="414">
        <f t="shared" si="11"/>
        <v>0.69827345036319621</v>
      </c>
      <c r="M40" s="408">
        <f t="shared" si="12"/>
        <v>0.28304557506053268</v>
      </c>
      <c r="O40" s="150">
        <f t="shared" si="6"/>
        <v>69.827345036319628</v>
      </c>
      <c r="P40" s="150">
        <f t="shared" si="7"/>
        <v>28.304557506053271</v>
      </c>
    </row>
    <row r="41" spans="1:16">
      <c r="A41" s="2" t="s">
        <v>1466</v>
      </c>
      <c r="B41" s="165" t="s">
        <v>1467</v>
      </c>
      <c r="C41" s="3">
        <v>591026.81000000006</v>
      </c>
      <c r="D41" s="6">
        <v>0</v>
      </c>
      <c r="E41" s="26">
        <f t="shared" si="9"/>
        <v>-591026.81000000006</v>
      </c>
      <c r="F41" s="375">
        <v>11962167.432727272</v>
      </c>
      <c r="G41" s="376">
        <v>33769211.65876656</v>
      </c>
      <c r="H41" s="47">
        <v>0</v>
      </c>
      <c r="I41" s="388">
        <f t="shared" si="13"/>
        <v>0</v>
      </c>
      <c r="J41" s="27">
        <f>'ผลการดำเนินงาน Planfin 64'!C36</f>
        <v>356479</v>
      </c>
      <c r="K41" s="150">
        <f t="shared" si="10"/>
        <v>356479</v>
      </c>
      <c r="L41" s="414" t="e">
        <f t="shared" si="11"/>
        <v>#DIV/0!</v>
      </c>
      <c r="M41" s="408" t="e">
        <f t="shared" si="12"/>
        <v>#DIV/0!</v>
      </c>
      <c r="O41" s="150" t="e">
        <f t="shared" si="6"/>
        <v>#DIV/0!</v>
      </c>
      <c r="P41" s="150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917051433.05000007</v>
      </c>
      <c r="E42" s="28">
        <f t="shared" si="9"/>
        <v>-3137351.2299998999</v>
      </c>
      <c r="F42" s="377">
        <v>1146165053.4570751</v>
      </c>
      <c r="G42" s="378">
        <v>348511105.0777027</v>
      </c>
      <c r="H42" s="48">
        <v>0</v>
      </c>
      <c r="I42" s="5">
        <f>SUM(I27:I41)</f>
        <v>152841905.50833336</v>
      </c>
      <c r="J42" s="31">
        <f>'ผลการดำเนินงาน Planfin 64'!C37</f>
        <v>147815349.41</v>
      </c>
      <c r="K42" s="29">
        <f t="shared" si="10"/>
        <v>-5026556.0983333588</v>
      </c>
      <c r="L42" s="418">
        <f t="shared" si="11"/>
        <v>-3.288729018141754E-2</v>
      </c>
      <c r="M42" s="409">
        <f t="shared" si="12"/>
        <v>0.16118545163643042</v>
      </c>
      <c r="O42" s="150">
        <f t="shared" si="6"/>
        <v>-3.2887290181417512</v>
      </c>
      <c r="P42" s="150">
        <f t="shared" si="7"/>
        <v>16.118545163643041</v>
      </c>
    </row>
    <row r="43" spans="1:16" ht="25.5">
      <c r="A43" s="84" t="s">
        <v>1408</v>
      </c>
      <c r="B43" s="77" t="s">
        <v>156</v>
      </c>
      <c r="C43" s="78">
        <f>C42-C38</f>
        <v>844585974.03999996</v>
      </c>
      <c r="D43" s="78">
        <f>D42-D38</f>
        <v>840852036.61000013</v>
      </c>
      <c r="E43" s="79">
        <f>D43-C43</f>
        <v>-3733937.4299998283</v>
      </c>
      <c r="F43" s="80"/>
      <c r="G43" s="81"/>
      <c r="H43" s="82"/>
      <c r="I43" s="78">
        <f>I42-I38</f>
        <v>140142006.10166669</v>
      </c>
      <c r="J43" s="83">
        <f>'ผลการดำเนินงาน Planfin 64'!C38</f>
        <v>133334194.77</v>
      </c>
      <c r="K43" s="151">
        <f t="shared" si="10"/>
        <v>-6807811.3316666931</v>
      </c>
      <c r="L43" s="419">
        <f t="shared" si="11"/>
        <v>-4.8577949759959438E-2</v>
      </c>
      <c r="M43" s="410">
        <f t="shared" si="12"/>
        <v>0.15857034170667342</v>
      </c>
      <c r="O43" s="150">
        <f t="shared" si="6"/>
        <v>-4.8577949759959438</v>
      </c>
      <c r="P43" s="150">
        <f t="shared" si="7"/>
        <v>15.857034170667344</v>
      </c>
    </row>
    <row r="44" spans="1:16" s="245" customFormat="1" ht="25.5">
      <c r="A44" s="224"/>
      <c r="B44" s="219" t="s">
        <v>1525</v>
      </c>
      <c r="C44" s="225">
        <f>C43-C41</f>
        <v>843994947.23000002</v>
      </c>
      <c r="D44" s="225">
        <f>D43-D41</f>
        <v>840852036.61000013</v>
      </c>
      <c r="E44" s="226">
        <f>D44-C44</f>
        <v>-3142910.6199998856</v>
      </c>
      <c r="F44" s="226"/>
      <c r="G44" s="227"/>
      <c r="H44" s="226"/>
      <c r="I44" s="225">
        <f>I43-I41</f>
        <v>140142006.10166669</v>
      </c>
      <c r="J44" s="225">
        <f>J43-J41</f>
        <v>132977715.77</v>
      </c>
      <c r="K44" s="404">
        <f t="shared" si="10"/>
        <v>-7164290.3316666931</v>
      </c>
      <c r="L44" s="420">
        <f t="shared" si="11"/>
        <v>-5.1121648183552651E-2</v>
      </c>
      <c r="M44" s="421">
        <f t="shared" si="12"/>
        <v>0.15814639196940788</v>
      </c>
      <c r="O44" s="150">
        <f t="shared" si="6"/>
        <v>-5.1121648183552679</v>
      </c>
      <c r="P44" s="150">
        <f t="shared" si="7"/>
        <v>15.81463919694079</v>
      </c>
    </row>
    <row r="45" spans="1:16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  <c r="O45" s="150" t="e">
        <f t="shared" si="6"/>
        <v>#DIV/0!</v>
      </c>
      <c r="P45" s="150" t="e">
        <f t="shared" si="7"/>
        <v>#DIV/0!</v>
      </c>
    </row>
    <row r="46" spans="1:16">
      <c r="A46" s="162" t="s">
        <v>61</v>
      </c>
      <c r="B46" s="228" t="s">
        <v>62</v>
      </c>
      <c r="C46" s="5">
        <f t="shared" ref="C46:D48" si="15">C23-C42</f>
        <v>189588182.23000002</v>
      </c>
      <c r="D46" s="5">
        <f t="shared" si="15"/>
        <v>339895235.06999981</v>
      </c>
      <c r="E46" s="28">
        <f t="shared" ref="E46:E48" si="16">D46-C46</f>
        <v>150307052.83999979</v>
      </c>
      <c r="F46" s="229"/>
      <c r="G46" s="230"/>
      <c r="H46" s="231"/>
      <c r="I46" s="5">
        <f t="shared" ref="I46:J48" si="17">I23-I42</f>
        <v>56649205.844999969</v>
      </c>
      <c r="J46" s="5">
        <f t="shared" si="17"/>
        <v>103585299.21000004</v>
      </c>
      <c r="K46" s="28">
        <f>J46-I46</f>
        <v>46936093.365000069</v>
      </c>
      <c r="L46" s="418">
        <f t="shared" si="11"/>
        <v>0.8285393001523037</v>
      </c>
      <c r="M46" s="409">
        <f t="shared" si="12"/>
        <v>0.30475655002538393</v>
      </c>
      <c r="O46" s="150">
        <f t="shared" si="6"/>
        <v>82.853930015230361</v>
      </c>
      <c r="P46" s="150">
        <f t="shared" si="7"/>
        <v>30.475655002538396</v>
      </c>
    </row>
    <row r="47" spans="1:16" s="95" customFormat="1">
      <c r="A47" s="232" t="s">
        <v>63</v>
      </c>
      <c r="B47" s="233" t="s">
        <v>65</v>
      </c>
      <c r="C47" s="234">
        <f t="shared" si="15"/>
        <v>144981676.41000009</v>
      </c>
      <c r="D47" s="234">
        <f t="shared" si="15"/>
        <v>159833192.38999975</v>
      </c>
      <c r="E47" s="235">
        <f t="shared" si="16"/>
        <v>14851515.979999661</v>
      </c>
      <c r="F47" s="236"/>
      <c r="G47" s="237"/>
      <c r="H47" s="238"/>
      <c r="I47" s="234">
        <f t="shared" si="17"/>
        <v>26638865.398333311</v>
      </c>
      <c r="J47" s="234">
        <f t="shared" si="17"/>
        <v>100009454.98000003</v>
      </c>
      <c r="K47" s="235">
        <f t="shared" ref="K47" si="18">J47-I47</f>
        <v>73370589.581666723</v>
      </c>
      <c r="L47" s="422">
        <f t="shared" si="11"/>
        <v>2.7542685652917198</v>
      </c>
      <c r="M47" s="423">
        <f t="shared" si="12"/>
        <v>0.62571142754862041</v>
      </c>
      <c r="O47" s="150">
        <f t="shared" si="6"/>
        <v>275.42685652917197</v>
      </c>
      <c r="P47" s="150">
        <f t="shared" si="7"/>
        <v>62.571142754862045</v>
      </c>
    </row>
    <row r="48" spans="1:16" ht="27.75" customHeight="1">
      <c r="A48" s="218" t="s">
        <v>64</v>
      </c>
      <c r="B48" s="239" t="s">
        <v>1526</v>
      </c>
      <c r="C48" s="240">
        <f>C25-C44</f>
        <v>145572703.22000003</v>
      </c>
      <c r="D48" s="240">
        <f t="shared" si="15"/>
        <v>159833192.38999975</v>
      </c>
      <c r="E48" s="241">
        <f t="shared" si="16"/>
        <v>14260489.169999719</v>
      </c>
      <c r="F48" s="242"/>
      <c r="G48" s="242"/>
      <c r="H48" s="242"/>
      <c r="I48" s="240">
        <f t="shared" si="17"/>
        <v>26638865.398333311</v>
      </c>
      <c r="J48" s="240">
        <f t="shared" si="17"/>
        <v>100206058.98000003</v>
      </c>
      <c r="K48" s="241">
        <f>J48-I48</f>
        <v>73567193.581666723</v>
      </c>
      <c r="L48" s="424">
        <f t="shared" si="11"/>
        <v>2.7616489096517425</v>
      </c>
      <c r="M48" s="425">
        <f t="shared" si="12"/>
        <v>0.62694148494195756</v>
      </c>
      <c r="O48" s="150">
        <f t="shared" si="6"/>
        <v>276.16489096517427</v>
      </c>
      <c r="P48" s="150">
        <f t="shared" si="7"/>
        <v>62.694148494195758</v>
      </c>
    </row>
    <row r="49" spans="1:15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31966638.48</v>
      </c>
      <c r="E49" s="51"/>
      <c r="H49" s="52"/>
      <c r="J49" s="52"/>
    </row>
    <row r="50" spans="1:15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-40033361.522000045</v>
      </c>
      <c r="E50" s="51"/>
      <c r="H50" s="52"/>
      <c r="J50" s="52"/>
    </row>
    <row r="51" spans="1:15">
      <c r="A51" s="2" t="s">
        <v>68</v>
      </c>
      <c r="B51" s="170" t="s">
        <v>1800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70" t="s">
        <v>1801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70" t="s">
        <v>1802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1482</v>
      </c>
      <c r="B54" s="176" t="s">
        <v>1803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415"/>
      <c r="M54" s="396"/>
      <c r="O54" s="401"/>
    </row>
    <row r="55" spans="1:15" s="1" customFormat="1">
      <c r="A55" s="9" t="s">
        <v>154</v>
      </c>
      <c r="B55" s="8"/>
      <c r="H55" s="33"/>
      <c r="I55" s="45"/>
      <c r="K55" s="45"/>
      <c r="L55" s="415"/>
      <c r="M55" s="396"/>
      <c r="O55" s="401"/>
    </row>
    <row r="56" spans="1:15" s="1" customFormat="1">
      <c r="A56" s="478" t="s">
        <v>1871</v>
      </c>
      <c r="B56" s="478"/>
      <c r="C56" s="478"/>
      <c r="H56" s="33"/>
      <c r="I56" s="45"/>
      <c r="K56" s="45"/>
      <c r="L56" s="415"/>
      <c r="M56" s="396"/>
      <c r="O56" s="401"/>
    </row>
    <row r="57" spans="1:15" s="1" customFormat="1">
      <c r="A57" s="9"/>
      <c r="B57" s="8"/>
      <c r="H57" s="33"/>
      <c r="I57" s="45"/>
      <c r="K57" s="45"/>
      <c r="L57" s="415"/>
      <c r="M57" s="396"/>
      <c r="O57" s="401"/>
    </row>
    <row r="58" spans="1:15" s="1" customFormat="1">
      <c r="A58" s="9"/>
      <c r="B58" s="8"/>
      <c r="H58" s="33"/>
      <c r="I58" s="45"/>
      <c r="K58" s="45"/>
      <c r="L58" s="415"/>
      <c r="M58" s="396"/>
      <c r="O58" s="401"/>
    </row>
    <row r="59" spans="1:15" s="1" customFormat="1">
      <c r="A59" s="9"/>
      <c r="B59" s="8"/>
      <c r="H59" s="33"/>
      <c r="I59" s="45"/>
      <c r="K59" s="45"/>
      <c r="L59" s="415"/>
      <c r="M59" s="396"/>
      <c r="O59" s="401"/>
    </row>
    <row r="60" spans="1:15" s="1" customFormat="1">
      <c r="A60" s="9"/>
      <c r="B60" s="8"/>
      <c r="H60" s="33"/>
      <c r="I60" s="45"/>
      <c r="K60" s="45"/>
      <c r="L60" s="415"/>
      <c r="M60" s="396"/>
      <c r="O60" s="401"/>
    </row>
    <row r="61" spans="1:15" s="1" customFormat="1">
      <c r="A61" s="9"/>
      <c r="B61" s="8"/>
      <c r="H61" s="33"/>
      <c r="I61" s="45"/>
      <c r="K61" s="45"/>
      <c r="L61" s="415"/>
      <c r="M61" s="396"/>
      <c r="O61" s="401"/>
    </row>
    <row r="62" spans="1:15" s="1" customFormat="1">
      <c r="A62" s="9"/>
      <c r="B62" s="8"/>
      <c r="H62" s="33"/>
      <c r="I62" s="45"/>
      <c r="K62" s="45"/>
      <c r="L62" s="415"/>
      <c r="M62" s="396"/>
      <c r="O62" s="401"/>
    </row>
    <row r="63" spans="1:15" s="1" customFormat="1">
      <c r="A63" s="9"/>
      <c r="B63" s="8"/>
      <c r="H63" s="33"/>
      <c r="I63" s="45"/>
      <c r="K63" s="45"/>
      <c r="L63" s="415"/>
      <c r="M63" s="396"/>
      <c r="O63" s="401"/>
    </row>
    <row r="64" spans="1:15">
      <c r="B64" s="53"/>
    </row>
    <row r="65" spans="1:5">
      <c r="A65" s="1"/>
      <c r="B65" s="466" t="s">
        <v>71</v>
      </c>
      <c r="C65" s="467"/>
      <c r="D65" s="467"/>
      <c r="E65" s="467"/>
    </row>
    <row r="66" spans="1:5">
      <c r="A66" s="1"/>
      <c r="B66" s="177" t="s">
        <v>2</v>
      </c>
      <c r="C66" s="10" t="s">
        <v>1799</v>
      </c>
      <c r="D66" s="45"/>
      <c r="E66" s="45"/>
    </row>
    <row r="67" spans="1:5">
      <c r="A67" s="1"/>
      <c r="B67" s="170" t="s">
        <v>72</v>
      </c>
      <c r="C67" s="205">
        <v>122000000</v>
      </c>
      <c r="D67" s="45"/>
      <c r="E67" s="45"/>
    </row>
    <row r="68" spans="1:5" ht="25.5">
      <c r="A68" s="1"/>
      <c r="B68" s="170" t="s">
        <v>73</v>
      </c>
      <c r="C68" s="205">
        <v>58880000</v>
      </c>
      <c r="D68" s="45"/>
      <c r="E68" s="45"/>
    </row>
    <row r="69" spans="1:5">
      <c r="A69" s="1"/>
      <c r="B69" s="170" t="s">
        <v>74</v>
      </c>
      <c r="C69" s="205">
        <v>30000000</v>
      </c>
      <c r="D69" s="45"/>
      <c r="E69" s="45"/>
    </row>
    <row r="70" spans="1:5">
      <c r="A70" s="1"/>
      <c r="B70" s="178" t="s">
        <v>161</v>
      </c>
      <c r="C70" s="87">
        <f>SUM(C67:C69)</f>
        <v>210880000</v>
      </c>
      <c r="D70" s="45"/>
      <c r="E70" s="45"/>
    </row>
    <row r="71" spans="1:5">
      <c r="A71" s="1"/>
      <c r="B71" s="179"/>
      <c r="C71" s="91"/>
      <c r="D71" s="45"/>
      <c r="E71" s="45"/>
    </row>
    <row r="72" spans="1:5">
      <c r="A72" s="1"/>
      <c r="B72" s="179"/>
      <c r="C72" s="91"/>
      <c r="D72" s="45"/>
      <c r="E72" s="45"/>
    </row>
    <row r="73" spans="1:5">
      <c r="A73" s="1"/>
      <c r="B73" s="457" t="s">
        <v>75</v>
      </c>
      <c r="C73" s="458"/>
      <c r="D73" s="458"/>
      <c r="E73" s="458"/>
    </row>
    <row r="74" spans="1:5">
      <c r="A74" s="1"/>
      <c r="B74" s="177" t="s">
        <v>2</v>
      </c>
      <c r="C74" s="10" t="s">
        <v>1799</v>
      </c>
      <c r="D74" s="45"/>
      <c r="E74" s="45"/>
    </row>
    <row r="75" spans="1:5">
      <c r="A75" s="1"/>
      <c r="B75" s="170" t="s">
        <v>76</v>
      </c>
      <c r="C75" s="205">
        <v>3000000</v>
      </c>
      <c r="D75" s="45"/>
      <c r="E75" s="45"/>
    </row>
    <row r="76" spans="1:5">
      <c r="A76" s="1"/>
      <c r="B76" s="170" t="s">
        <v>77</v>
      </c>
      <c r="C76" s="205">
        <v>350000</v>
      </c>
      <c r="D76" s="45"/>
      <c r="E76" s="45"/>
    </row>
    <row r="77" spans="1:5">
      <c r="A77" s="1"/>
      <c r="B77" s="170" t="s">
        <v>78</v>
      </c>
      <c r="C77" s="205">
        <v>2500000</v>
      </c>
      <c r="D77" s="45"/>
      <c r="E77" s="45"/>
    </row>
    <row r="78" spans="1:5">
      <c r="A78" s="1"/>
      <c r="B78" s="170" t="s">
        <v>79</v>
      </c>
      <c r="C78" s="205">
        <v>500000</v>
      </c>
      <c r="D78" s="45"/>
      <c r="E78" s="45"/>
    </row>
    <row r="79" spans="1:5">
      <c r="A79" s="1"/>
      <c r="B79" s="170" t="s">
        <v>80</v>
      </c>
      <c r="C79" s="205">
        <v>30000</v>
      </c>
      <c r="D79" s="45"/>
      <c r="E79" s="45"/>
    </row>
    <row r="80" spans="1:5">
      <c r="A80" s="1"/>
      <c r="B80" s="170" t="s">
        <v>81</v>
      </c>
      <c r="C80" s="205">
        <v>300000</v>
      </c>
      <c r="D80" s="45"/>
      <c r="E80" s="45"/>
    </row>
    <row r="81" spans="1:5">
      <c r="A81" s="1"/>
      <c r="B81" s="170" t="s">
        <v>82</v>
      </c>
      <c r="C81" s="205">
        <v>5000000</v>
      </c>
      <c r="D81" s="45"/>
      <c r="E81" s="45"/>
    </row>
    <row r="82" spans="1:5">
      <c r="A82" s="1"/>
      <c r="B82" s="170" t="s">
        <v>83</v>
      </c>
      <c r="C82" s="205">
        <v>10000000</v>
      </c>
      <c r="D82" s="45"/>
      <c r="E82" s="45"/>
    </row>
    <row r="83" spans="1:5">
      <c r="A83" s="1"/>
      <c r="B83" s="170" t="s">
        <v>84</v>
      </c>
      <c r="C83" s="205">
        <v>1000000</v>
      </c>
      <c r="D83" s="45"/>
      <c r="E83" s="45"/>
    </row>
    <row r="84" spans="1:5">
      <c r="A84" s="1"/>
      <c r="B84" s="170" t="s">
        <v>85</v>
      </c>
      <c r="C84" s="206">
        <v>0</v>
      </c>
      <c r="D84" s="45"/>
      <c r="E84" s="45"/>
    </row>
    <row r="85" spans="1:5">
      <c r="A85" s="1"/>
      <c r="B85" s="170" t="s">
        <v>86</v>
      </c>
      <c r="C85" s="205">
        <v>1000000</v>
      </c>
      <c r="D85" s="45"/>
      <c r="E85" s="45"/>
    </row>
    <row r="86" spans="1:5">
      <c r="A86" s="1"/>
      <c r="B86" s="170" t="s">
        <v>924</v>
      </c>
      <c r="C86" s="205">
        <v>1500000</v>
      </c>
      <c r="D86" s="45"/>
      <c r="E86" s="45"/>
    </row>
    <row r="87" spans="1:5">
      <c r="A87" s="1"/>
      <c r="B87" s="178" t="s">
        <v>161</v>
      </c>
      <c r="C87" s="180">
        <f>SUM(C75:C86)</f>
        <v>25180000</v>
      </c>
      <c r="D87" s="45"/>
      <c r="E87" s="45"/>
    </row>
    <row r="88" spans="1:5">
      <c r="A88" s="1"/>
      <c r="B88" s="179"/>
      <c r="C88" s="181"/>
      <c r="D88" s="45"/>
      <c r="E88" s="45"/>
    </row>
    <row r="89" spans="1:5">
      <c r="A89" s="1"/>
      <c r="B89" s="182"/>
      <c r="C89" s="45"/>
      <c r="D89" s="45"/>
      <c r="E89" s="45"/>
    </row>
    <row r="90" spans="1:5">
      <c r="A90" s="1"/>
      <c r="B90" s="457" t="s">
        <v>87</v>
      </c>
      <c r="C90" s="458"/>
      <c r="D90" s="458"/>
      <c r="E90" s="458"/>
    </row>
    <row r="91" spans="1:5">
      <c r="A91" s="1"/>
      <c r="B91" s="177" t="s">
        <v>2</v>
      </c>
      <c r="C91" s="177" t="s">
        <v>88</v>
      </c>
      <c r="D91" s="45"/>
      <c r="E91" s="45"/>
    </row>
    <row r="92" spans="1:5">
      <c r="A92" s="1"/>
      <c r="B92" s="456" t="s">
        <v>1804</v>
      </c>
      <c r="C92" s="456"/>
      <c r="D92" s="183"/>
      <c r="E92" s="45"/>
    </row>
    <row r="93" spans="1:5">
      <c r="A93" s="1"/>
      <c r="B93" s="370" t="s">
        <v>1805</v>
      </c>
      <c r="C93" s="5">
        <f>SUM(C94:C101)</f>
        <v>399597756.65999997</v>
      </c>
      <c r="D93" s="45"/>
      <c r="E93" s="45"/>
    </row>
    <row r="94" spans="1:5">
      <c r="A94" s="1"/>
      <c r="B94" s="370" t="s">
        <v>89</v>
      </c>
      <c r="C94" s="205">
        <v>127482433.69</v>
      </c>
      <c r="D94" s="45"/>
      <c r="E94" s="45"/>
    </row>
    <row r="95" spans="1:5">
      <c r="A95" s="1"/>
      <c r="B95" s="370" t="s">
        <v>90</v>
      </c>
      <c r="C95" s="205">
        <v>60948614.340000004</v>
      </c>
      <c r="D95" s="45"/>
      <c r="E95" s="45"/>
    </row>
    <row r="96" spans="1:5">
      <c r="A96" s="1"/>
      <c r="B96" s="370" t="s">
        <v>91</v>
      </c>
      <c r="C96" s="205">
        <v>28890938.530000001</v>
      </c>
      <c r="D96" s="45"/>
      <c r="E96" s="45"/>
    </row>
    <row r="97" spans="1:5">
      <c r="A97" s="1"/>
      <c r="B97" s="370" t="s">
        <v>92</v>
      </c>
      <c r="C97" s="205">
        <v>2018648.06</v>
      </c>
      <c r="D97" s="45"/>
      <c r="E97" s="45"/>
    </row>
    <row r="98" spans="1:5">
      <c r="A98" s="1"/>
      <c r="B98" s="370" t="s">
        <v>93</v>
      </c>
      <c r="C98" s="205">
        <v>16160137.449999999</v>
      </c>
      <c r="D98" s="45"/>
      <c r="E98" s="45"/>
    </row>
    <row r="99" spans="1:5">
      <c r="A99" s="1"/>
      <c r="B99" s="370" t="s">
        <v>94</v>
      </c>
      <c r="C99" s="205">
        <v>49214715.390000001</v>
      </c>
      <c r="D99" s="45"/>
      <c r="E99" s="45"/>
    </row>
    <row r="100" spans="1:5">
      <c r="A100" s="1"/>
      <c r="B100" s="370" t="s">
        <v>95</v>
      </c>
      <c r="C100" s="205">
        <v>24500166.82</v>
      </c>
      <c r="D100" s="45"/>
      <c r="E100" s="45"/>
    </row>
    <row r="101" spans="1:5">
      <c r="A101" s="1"/>
      <c r="B101" s="370" t="s">
        <v>96</v>
      </c>
      <c r="C101" s="205">
        <v>90382102.379999995</v>
      </c>
      <c r="D101" s="45"/>
      <c r="E101" s="45"/>
    </row>
    <row r="102" spans="1:5">
      <c r="A102" s="1"/>
      <c r="B102" s="184"/>
      <c r="C102" s="50"/>
      <c r="D102" s="45"/>
      <c r="E102" s="45"/>
    </row>
    <row r="103" spans="1:5">
      <c r="A103" s="1"/>
      <c r="B103" s="182"/>
      <c r="C103" s="45"/>
      <c r="D103" s="45"/>
      <c r="E103" s="45"/>
    </row>
    <row r="104" spans="1:5">
      <c r="A104" s="1"/>
      <c r="B104" s="457" t="s">
        <v>97</v>
      </c>
      <c r="C104" s="458"/>
      <c r="D104" s="458"/>
      <c r="E104" s="458"/>
    </row>
    <row r="105" spans="1:5">
      <c r="A105" s="1"/>
      <c r="B105" s="177" t="s">
        <v>2</v>
      </c>
      <c r="C105" s="177" t="s">
        <v>88</v>
      </c>
      <c r="D105" s="45"/>
      <c r="E105" s="45"/>
    </row>
    <row r="106" spans="1:5">
      <c r="A106" s="1"/>
      <c r="B106" s="459" t="s">
        <v>1806</v>
      </c>
      <c r="C106" s="459"/>
      <c r="D106" s="183"/>
      <c r="E106" s="45"/>
    </row>
    <row r="107" spans="1:5">
      <c r="A107" s="1"/>
      <c r="B107" s="170" t="s">
        <v>1807</v>
      </c>
      <c r="C107" s="5">
        <f>SUM(C108:C114)</f>
        <v>633700000</v>
      </c>
      <c r="D107" s="45"/>
      <c r="E107" s="45"/>
    </row>
    <row r="108" spans="1:5">
      <c r="A108" s="1"/>
      <c r="B108" s="170" t="s">
        <v>98</v>
      </c>
      <c r="C108" s="205">
        <v>331800000</v>
      </c>
      <c r="D108" s="45"/>
      <c r="E108" s="45"/>
    </row>
    <row r="109" spans="1:5">
      <c r="A109" s="1"/>
      <c r="B109" s="170" t="s">
        <v>1483</v>
      </c>
      <c r="C109" s="205">
        <v>2500000</v>
      </c>
      <c r="D109" s="45"/>
      <c r="E109" s="45"/>
    </row>
    <row r="110" spans="1:5">
      <c r="A110" s="1"/>
      <c r="B110" s="170" t="s">
        <v>102</v>
      </c>
      <c r="C110" s="205">
        <v>14000000</v>
      </c>
      <c r="D110" s="45"/>
      <c r="E110" s="45"/>
    </row>
    <row r="111" spans="1:5">
      <c r="A111" s="1"/>
      <c r="B111" s="170" t="s">
        <v>100</v>
      </c>
      <c r="C111" s="205">
        <v>104000000</v>
      </c>
      <c r="D111" s="45"/>
      <c r="E111" s="45"/>
    </row>
    <row r="112" spans="1:5">
      <c r="A112" s="1"/>
      <c r="B112" s="170" t="s">
        <v>99</v>
      </c>
      <c r="C112" s="205">
        <v>72000000</v>
      </c>
      <c r="D112" s="45"/>
      <c r="E112" s="45"/>
    </row>
    <row r="113" spans="1:11">
      <c r="A113" s="1"/>
      <c r="B113" s="170" t="s">
        <v>101</v>
      </c>
      <c r="C113" s="205">
        <v>4000000</v>
      </c>
      <c r="D113" s="45"/>
      <c r="E113" s="45"/>
    </row>
    <row r="114" spans="1:11">
      <c r="A114" s="1"/>
      <c r="B114" s="170" t="s">
        <v>103</v>
      </c>
      <c r="C114" s="205">
        <v>105400000</v>
      </c>
      <c r="D114" s="45"/>
      <c r="E114" s="45"/>
    </row>
    <row r="115" spans="1:11">
      <c r="A115" s="1"/>
      <c r="B115" s="182"/>
      <c r="C115" s="45"/>
      <c r="D115" s="45"/>
      <c r="E115" s="45"/>
    </row>
    <row r="116" spans="1:11">
      <c r="A116" s="1"/>
      <c r="B116" s="457" t="s">
        <v>104</v>
      </c>
      <c r="C116" s="458"/>
      <c r="D116" s="458"/>
      <c r="E116" s="458"/>
    </row>
    <row r="117" spans="1:11">
      <c r="A117" s="1"/>
      <c r="B117" s="177" t="s">
        <v>2</v>
      </c>
      <c r="C117" s="177" t="s">
        <v>88</v>
      </c>
      <c r="D117" s="45"/>
      <c r="E117" s="45"/>
    </row>
    <row r="118" spans="1:11">
      <c r="A118" s="1"/>
      <c r="B118" s="170" t="s">
        <v>1808</v>
      </c>
      <c r="C118" s="205">
        <v>9271.2800000000007</v>
      </c>
      <c r="D118" s="45"/>
      <c r="E118" s="45"/>
    </row>
    <row r="119" spans="1:11">
      <c r="A119" s="1"/>
      <c r="B119" s="170" t="s">
        <v>1809</v>
      </c>
      <c r="C119" s="205">
        <v>15734509.15</v>
      </c>
      <c r="D119" s="45"/>
      <c r="E119" s="45"/>
    </row>
    <row r="120" spans="1:11">
      <c r="A120" s="1"/>
      <c r="B120" s="170" t="s">
        <v>1810</v>
      </c>
      <c r="C120" s="205">
        <v>240526929.97</v>
      </c>
      <c r="D120" s="45"/>
      <c r="E120" s="45"/>
    </row>
    <row r="121" spans="1:11">
      <c r="A121" s="1"/>
      <c r="B121" s="170" t="s">
        <v>1811</v>
      </c>
      <c r="C121" s="206">
        <v>0</v>
      </c>
      <c r="D121" s="45"/>
      <c r="E121" s="45"/>
    </row>
    <row r="122" spans="1:11">
      <c r="A122" s="1"/>
      <c r="B122" s="170" t="s">
        <v>1812</v>
      </c>
      <c r="C122" s="205">
        <v>15028000</v>
      </c>
      <c r="D122" s="45"/>
      <c r="E122" s="45"/>
    </row>
    <row r="123" spans="1:11">
      <c r="A123" s="1"/>
      <c r="B123" s="185" t="s">
        <v>1409</v>
      </c>
      <c r="C123" s="5">
        <f>SUM(C118:C122)</f>
        <v>271298710.39999998</v>
      </c>
      <c r="D123" s="45"/>
      <c r="E123" s="45"/>
    </row>
    <row r="124" spans="1:11">
      <c r="A124" s="1"/>
      <c r="B124" s="186"/>
      <c r="C124" s="128"/>
      <c r="D124" s="45"/>
      <c r="E124" s="45"/>
    </row>
    <row r="125" spans="1:11">
      <c r="A125" s="1"/>
      <c r="B125" s="457" t="s">
        <v>105</v>
      </c>
      <c r="C125" s="458"/>
      <c r="D125" s="458"/>
      <c r="E125" s="458"/>
      <c r="K125" s="9"/>
    </row>
    <row r="126" spans="1:11">
      <c r="A126" s="1"/>
      <c r="B126" s="177" t="s">
        <v>2</v>
      </c>
      <c r="C126" s="187" t="s">
        <v>106</v>
      </c>
      <c r="D126" s="45"/>
      <c r="E126" s="45"/>
      <c r="K126" s="9"/>
    </row>
    <row r="127" spans="1:11" ht="25.5">
      <c r="A127" s="1"/>
      <c r="B127" s="371" t="s">
        <v>162</v>
      </c>
      <c r="C127" s="205">
        <v>4920000</v>
      </c>
      <c r="D127" s="45"/>
      <c r="E127" s="45"/>
      <c r="K127" s="9"/>
    </row>
    <row r="128" spans="1:11">
      <c r="A128" s="1"/>
      <c r="B128" s="371" t="s">
        <v>1484</v>
      </c>
      <c r="C128" s="205">
        <v>12160754</v>
      </c>
      <c r="D128" s="45"/>
      <c r="E128" s="45"/>
      <c r="K128" s="9"/>
    </row>
    <row r="129" spans="1:15">
      <c r="A129" s="1"/>
      <c r="B129" s="372" t="s">
        <v>1210</v>
      </c>
      <c r="C129" s="205">
        <v>4000000</v>
      </c>
      <c r="D129" s="45"/>
      <c r="E129" s="45"/>
      <c r="K129" s="9"/>
    </row>
    <row r="130" spans="1:15">
      <c r="A130" s="1"/>
      <c r="B130" s="372" t="s">
        <v>1485</v>
      </c>
      <c r="C130" s="205">
        <v>855717.23</v>
      </c>
      <c r="D130" s="45"/>
      <c r="E130" s="45"/>
      <c r="K130" s="9"/>
    </row>
    <row r="131" spans="1:15">
      <c r="A131" s="1"/>
      <c r="B131" s="372" t="s">
        <v>1486</v>
      </c>
      <c r="C131" s="205">
        <v>220896.3</v>
      </c>
      <c r="D131" s="45"/>
      <c r="E131" s="45"/>
      <c r="K131" s="9"/>
    </row>
    <row r="132" spans="1:15">
      <c r="A132" s="1"/>
      <c r="B132" s="372" t="s">
        <v>86</v>
      </c>
      <c r="C132" s="205">
        <v>59206.2</v>
      </c>
      <c r="D132" s="45"/>
      <c r="E132" s="45"/>
      <c r="K132" s="9"/>
    </row>
    <row r="133" spans="1:15">
      <c r="A133" s="1"/>
      <c r="B133" s="372" t="s">
        <v>1487</v>
      </c>
      <c r="C133" s="150">
        <v>1880000</v>
      </c>
      <c r="D133" s="45"/>
      <c r="E133" s="45"/>
      <c r="K133" s="9"/>
    </row>
    <row r="134" spans="1:15">
      <c r="A134" s="1"/>
      <c r="B134" s="188" t="s">
        <v>1410</v>
      </c>
      <c r="C134" s="189">
        <f>SUM(C127:C133)</f>
        <v>24096573.73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207" customFormat="1" ht="12.75" customHeight="1">
      <c r="B139" s="251" t="s">
        <v>1813</v>
      </c>
      <c r="C139" s="454" t="s">
        <v>1814</v>
      </c>
      <c r="D139" s="454" t="s">
        <v>1814</v>
      </c>
      <c r="E139" s="454" t="s">
        <v>157</v>
      </c>
      <c r="F139" s="454"/>
      <c r="G139" s="454"/>
      <c r="I139" s="389"/>
      <c r="L139" s="416"/>
      <c r="M139" s="397"/>
      <c r="O139" s="402"/>
    </row>
    <row r="140" spans="1:15" s="208" customFormat="1">
      <c r="B140" s="251" t="s">
        <v>158</v>
      </c>
      <c r="C140" s="455" t="s">
        <v>159</v>
      </c>
      <c r="D140" s="455"/>
      <c r="E140" s="455" t="s">
        <v>160</v>
      </c>
      <c r="F140" s="455"/>
      <c r="G140" s="455"/>
      <c r="I140" s="390"/>
      <c r="L140" s="417"/>
      <c r="M140" s="398"/>
      <c r="O140" s="403"/>
    </row>
    <row r="141" spans="1:15" s="207" customFormat="1">
      <c r="B141" s="251" t="s">
        <v>107</v>
      </c>
      <c r="C141" s="454" t="s">
        <v>108</v>
      </c>
      <c r="D141" s="454"/>
      <c r="E141" s="454" t="s">
        <v>109</v>
      </c>
      <c r="F141" s="454"/>
      <c r="G141" s="454"/>
      <c r="I141" s="389"/>
      <c r="L141" s="416"/>
      <c r="M141" s="397"/>
      <c r="O141" s="402"/>
    </row>
    <row r="142" spans="1:15" s="207" customFormat="1">
      <c r="B142" s="251" t="s">
        <v>110</v>
      </c>
      <c r="C142" s="454" t="s">
        <v>111</v>
      </c>
      <c r="D142" s="454"/>
      <c r="E142" s="454" t="s">
        <v>112</v>
      </c>
      <c r="F142" s="454"/>
      <c r="G142" s="454"/>
      <c r="I142" s="389"/>
      <c r="L142" s="416"/>
      <c r="M142" s="397"/>
      <c r="O142" s="402"/>
    </row>
  </sheetData>
  <mergeCells count="28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5:E125"/>
    <mergeCell ref="C142:D142"/>
    <mergeCell ref="E142:G142"/>
    <mergeCell ref="C139:D139"/>
    <mergeCell ref="E139:G139"/>
    <mergeCell ref="C140:D140"/>
    <mergeCell ref="E140:G140"/>
    <mergeCell ref="C141:D141"/>
    <mergeCell ref="E141:G141"/>
  </mergeCells>
  <phoneticPr fontId="94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10" zoomScale="81" zoomScaleNormal="81" workbookViewId="0">
      <selection activeCell="F48" sqref="F48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396" customWidth="1"/>
    <col min="11" max="11" width="9" style="1"/>
    <col min="12" max="12" width="14.5" style="1" bestFit="1" customWidth="1"/>
    <col min="13" max="16384" width="9" style="1"/>
  </cols>
  <sheetData>
    <row r="1" spans="1:10">
      <c r="B1" s="463" t="s">
        <v>139</v>
      </c>
      <c r="C1" s="463"/>
      <c r="D1" s="463"/>
      <c r="E1" s="463"/>
    </row>
    <row r="2" spans="1:10">
      <c r="B2" s="463" t="s">
        <v>146</v>
      </c>
      <c r="C2" s="463"/>
      <c r="D2" s="463"/>
      <c r="E2" s="463"/>
    </row>
    <row r="3" spans="1:10">
      <c r="B3" s="463" t="s">
        <v>1876</v>
      </c>
      <c r="C3" s="463"/>
      <c r="D3" s="463"/>
      <c r="E3" s="463"/>
    </row>
    <row r="4" spans="1:10">
      <c r="B4" s="463"/>
      <c r="C4" s="463"/>
      <c r="D4" s="463"/>
      <c r="E4" s="9"/>
    </row>
    <row r="5" spans="1:10" ht="12.75" customHeight="1">
      <c r="B5" s="464" t="s">
        <v>1527</v>
      </c>
      <c r="C5" s="464"/>
      <c r="D5" s="464"/>
      <c r="E5" s="464"/>
    </row>
    <row r="6" spans="1:10" s="33" customFormat="1">
      <c r="A6" s="97" t="s">
        <v>121</v>
      </c>
      <c r="B6" s="494" t="s">
        <v>2</v>
      </c>
      <c r="C6" s="173" t="s">
        <v>1529</v>
      </c>
      <c r="D6" s="12" t="s">
        <v>1530</v>
      </c>
      <c r="E6" s="216" t="s">
        <v>122</v>
      </c>
      <c r="F6" s="13" t="s">
        <v>124</v>
      </c>
      <c r="G6" s="14" t="s">
        <v>125</v>
      </c>
      <c r="H6" s="159" t="s">
        <v>122</v>
      </c>
      <c r="I6" s="430" t="s">
        <v>126</v>
      </c>
      <c r="J6" s="430" t="s">
        <v>126</v>
      </c>
    </row>
    <row r="7" spans="1:10" s="33" customFormat="1">
      <c r="A7" s="98" t="s">
        <v>2</v>
      </c>
      <c r="B7" s="495"/>
      <c r="C7" s="174" t="s">
        <v>3</v>
      </c>
      <c r="D7" s="17" t="s">
        <v>4</v>
      </c>
      <c r="E7" s="18" t="s">
        <v>1531</v>
      </c>
      <c r="F7" s="385" t="s">
        <v>1877</v>
      </c>
      <c r="G7" s="19" t="s">
        <v>1878</v>
      </c>
      <c r="H7" s="160" t="s">
        <v>125</v>
      </c>
      <c r="I7" s="431" t="s">
        <v>128</v>
      </c>
      <c r="J7" s="431" t="s">
        <v>129</v>
      </c>
    </row>
    <row r="8" spans="1:10" s="33" customFormat="1">
      <c r="A8" s="98"/>
      <c r="B8" s="495"/>
      <c r="C8" s="175" t="s">
        <v>1528</v>
      </c>
      <c r="D8" s="122" t="s">
        <v>1406</v>
      </c>
      <c r="E8" s="217" t="s">
        <v>1532</v>
      </c>
      <c r="F8" s="20"/>
      <c r="G8" s="19"/>
      <c r="H8" s="160"/>
      <c r="I8" s="431" t="s">
        <v>130</v>
      </c>
      <c r="J8" s="431" t="s">
        <v>130</v>
      </c>
    </row>
    <row r="9" spans="1:10" s="33" customFormat="1">
      <c r="A9" s="99"/>
      <c r="B9" s="496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61" t="s">
        <v>136</v>
      </c>
      <c r="I9" s="432" t="s">
        <v>137</v>
      </c>
      <c r="J9" s="432" t="s">
        <v>138</v>
      </c>
    </row>
    <row r="10" spans="1:10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70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943775298.53000009</v>
      </c>
      <c r="E11" s="27">
        <f>D11-C11</f>
        <v>22194443.850000024</v>
      </c>
      <c r="F11" s="73">
        <f>(D11/12)*2</f>
        <v>157295883.08833334</v>
      </c>
      <c r="G11" s="27">
        <f>'ผลการดำเนินงาน Planfin 64'!L6</f>
        <v>316621632.91000003</v>
      </c>
      <c r="H11" s="162">
        <f>G11-F11</f>
        <v>159325749.82166669</v>
      </c>
      <c r="I11" s="433">
        <f>H11/F11</f>
        <v>1.0129047670764113</v>
      </c>
      <c r="J11" s="433">
        <f>G11/D11</f>
        <v>0.33548412784606851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3398000</v>
      </c>
      <c r="E12" s="27">
        <f t="shared" ref="E12:E22" si="0">D12-C12</f>
        <v>153176</v>
      </c>
      <c r="F12" s="73">
        <f t="shared" ref="F12:F22" si="1">(D12/12)*2</f>
        <v>566333.33333333337</v>
      </c>
      <c r="G12" s="27">
        <f>'ผลการดำเนินงาน Planfin 64'!L7</f>
        <v>60550</v>
      </c>
      <c r="H12" s="162">
        <f>G12-F12</f>
        <v>-505783.33333333337</v>
      </c>
      <c r="I12" s="433">
        <f t="shared" ref="I12:I48" si="2">H12/F12</f>
        <v>-0.89308416715715122</v>
      </c>
      <c r="J12" s="433">
        <f t="shared" ref="J12:J25" si="3">G12/D12</f>
        <v>1.7819305473808122E-2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3362413.94</v>
      </c>
      <c r="E13" s="27">
        <f t="shared" si="0"/>
        <v>-17005.630000000354</v>
      </c>
      <c r="F13" s="73">
        <f t="shared" si="1"/>
        <v>560402.32333333336</v>
      </c>
      <c r="G13" s="27">
        <f>'ผลการดำเนินงาน Planfin 64'!L8</f>
        <v>1396059.9100000001</v>
      </c>
      <c r="H13" s="162">
        <f t="shared" ref="H13:H20" si="4">G13-F13</f>
        <v>835657.58666666679</v>
      </c>
      <c r="I13" s="433">
        <f t="shared" si="2"/>
        <v>1.4911743793210661</v>
      </c>
      <c r="J13" s="433">
        <f t="shared" si="3"/>
        <v>0.41519572988684439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23660539.48</v>
      </c>
      <c r="E14" s="27">
        <f t="shared" si="0"/>
        <v>495250.17000000179</v>
      </c>
      <c r="F14" s="73">
        <f t="shared" si="1"/>
        <v>3943423.2466666666</v>
      </c>
      <c r="G14" s="27">
        <f>'ผลการดำเนินงาน Planfin 64'!L9</f>
        <v>3945936.8499999996</v>
      </c>
      <c r="H14" s="162">
        <f t="shared" si="4"/>
        <v>2513.6033333330415</v>
      </c>
      <c r="I14" s="433">
        <f t="shared" si="2"/>
        <v>6.3741657339413504E-4</v>
      </c>
      <c r="J14" s="433">
        <f t="shared" si="3"/>
        <v>0.16677290276223236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178222340.67000002</v>
      </c>
      <c r="E15" s="27">
        <f t="shared" si="0"/>
        <v>6098954.4699999988</v>
      </c>
      <c r="F15" s="73">
        <f t="shared" si="1"/>
        <v>29703723.445000004</v>
      </c>
      <c r="G15" s="27">
        <f>'ผลการดำเนินงาน Planfin 64'!L10</f>
        <v>33129476.949999999</v>
      </c>
      <c r="H15" s="162">
        <f t="shared" si="4"/>
        <v>3425753.5049999952</v>
      </c>
      <c r="I15" s="433">
        <f t="shared" si="2"/>
        <v>0.11533077700993236</v>
      </c>
      <c r="J15" s="433">
        <f t="shared" si="3"/>
        <v>0.18588846283498872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115194061.73000002</v>
      </c>
      <c r="E16" s="27">
        <f t="shared" si="0"/>
        <v>-4759195.2299999595</v>
      </c>
      <c r="F16" s="73">
        <f t="shared" si="1"/>
        <v>19199010.288333338</v>
      </c>
      <c r="G16" s="27">
        <f>'ผลการดำเนินงาน Planfin 64'!L11</f>
        <v>26974633.149999995</v>
      </c>
      <c r="H16" s="162">
        <f t="shared" si="4"/>
        <v>7775622.861666657</v>
      </c>
      <c r="I16" s="433">
        <f t="shared" si="2"/>
        <v>0.40500123417255884</v>
      </c>
      <c r="J16" s="433">
        <f t="shared" si="3"/>
        <v>0.23416687236209316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18800282.100000001</v>
      </c>
      <c r="E17" s="27">
        <f t="shared" si="0"/>
        <v>-3771246.0299999975</v>
      </c>
      <c r="F17" s="73">
        <f t="shared" si="1"/>
        <v>3133380.35</v>
      </c>
      <c r="G17" s="27">
        <f>'ผลการดำเนินงาน Planfin 64'!L12</f>
        <v>1428219.13</v>
      </c>
      <c r="H17" s="162">
        <f t="shared" si="4"/>
        <v>-1705161.2200000002</v>
      </c>
      <c r="I17" s="433">
        <f t="shared" si="2"/>
        <v>-0.54419222358370889</v>
      </c>
      <c r="J17" s="433">
        <f t="shared" si="3"/>
        <v>7.5967962736048514E-2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187200957.50999999</v>
      </c>
      <c r="E18" s="27">
        <f t="shared" si="0"/>
        <v>-3762597.5400000215</v>
      </c>
      <c r="F18" s="73">
        <f t="shared" si="1"/>
        <v>31200159.584999997</v>
      </c>
      <c r="G18" s="27">
        <f>'ผลการดำเนินงาน Planfin 64'!L13</f>
        <v>32144750.63000001</v>
      </c>
      <c r="H18" s="162">
        <f t="shared" si="4"/>
        <v>944591.04500001296</v>
      </c>
      <c r="I18" s="433">
        <f t="shared" si="2"/>
        <v>3.0275199151678089E-2</v>
      </c>
      <c r="J18" s="433">
        <f t="shared" si="3"/>
        <v>0.17171253319194635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550016492.88999987</v>
      </c>
      <c r="E19" s="27">
        <f t="shared" si="0"/>
        <v>53138212.559999883</v>
      </c>
      <c r="F19" s="73">
        <f t="shared" si="1"/>
        <v>91669415.481666639</v>
      </c>
      <c r="G19" s="27">
        <f>'ผลการดำเนินงาน Planfin 64'!L14</f>
        <v>91079737.769999996</v>
      </c>
      <c r="H19" s="162">
        <f t="shared" si="4"/>
        <v>-589677.71166664362</v>
      </c>
      <c r="I19" s="433">
        <f t="shared" si="2"/>
        <v>-6.4326548671467835E-3</v>
      </c>
      <c r="J19" s="433">
        <f t="shared" si="3"/>
        <v>0.16559455752214219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140932764.15000001</v>
      </c>
      <c r="E20" s="27">
        <f t="shared" si="0"/>
        <v>-17856874.179999977</v>
      </c>
      <c r="F20" s="73">
        <f t="shared" si="1"/>
        <v>23488794.025000002</v>
      </c>
      <c r="G20" s="27">
        <f>'ผลการดำเนินงาน Planfin 64'!L15</f>
        <v>114770792.69000001</v>
      </c>
      <c r="H20" s="162">
        <f t="shared" si="4"/>
        <v>91281998.665000007</v>
      </c>
      <c r="I20" s="433">
        <f t="shared" si="2"/>
        <v>3.8861935000939241</v>
      </c>
      <c r="J20" s="433">
        <f t="shared" si="3"/>
        <v>0.81436558334898734</v>
      </c>
    </row>
    <row r="21" spans="1:12">
      <c r="A21" s="164" t="s">
        <v>1464</v>
      </c>
      <c r="B21" s="165" t="s">
        <v>1465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159875</v>
      </c>
      <c r="H21" s="162">
        <f t="shared" ref="H21" si="6">G21-F21</f>
        <v>159875</v>
      </c>
      <c r="I21" s="433" t="e">
        <f t="shared" si="2"/>
        <v>#DIV/0!</v>
      </c>
      <c r="J21" s="433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393242049.41000003</v>
      </c>
      <c r="E22" s="27">
        <f t="shared" si="0"/>
        <v>238463425.45000002</v>
      </c>
      <c r="F22" s="73">
        <f t="shared" si="1"/>
        <v>65540341.568333335</v>
      </c>
      <c r="G22" s="27">
        <f>'ผลการดำเนินงาน Planfin 64'!L17</f>
        <v>18056998.869999997</v>
      </c>
      <c r="H22" s="162">
        <f>G22-F22</f>
        <v>-47483342.698333338</v>
      </c>
      <c r="I22" s="433">
        <f t="shared" si="2"/>
        <v>-0.7244903148517543</v>
      </c>
      <c r="J22" s="433">
        <f t="shared" si="3"/>
        <v>4.591828085804095E-2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2557805200.4099998</v>
      </c>
      <c r="E23" s="31">
        <f>D23-C23</f>
        <v>290376543.88999987</v>
      </c>
      <c r="F23" s="5">
        <f>SUM(F11:F22)</f>
        <v>426300866.73499995</v>
      </c>
      <c r="G23" s="5">
        <f>SUM(G11:G22)</f>
        <v>639768663.86000001</v>
      </c>
      <c r="H23" s="5">
        <f>G23-F23</f>
        <v>213467797.12500006</v>
      </c>
      <c r="I23" s="434">
        <f t="shared" si="2"/>
        <v>0.50074445956427616</v>
      </c>
      <c r="J23" s="434">
        <f t="shared" si="3"/>
        <v>0.25012407659404601</v>
      </c>
    </row>
    <row r="24" spans="1:12" s="32" customFormat="1">
      <c r="A24" s="84" t="s">
        <v>1407</v>
      </c>
      <c r="B24" s="77" t="s">
        <v>155</v>
      </c>
      <c r="C24" s="78">
        <f>C23-C22</f>
        <v>2112650032.5599999</v>
      </c>
      <c r="D24" s="78">
        <f>D23-D22</f>
        <v>2164563151</v>
      </c>
      <c r="E24" s="83">
        <f>D24-C24</f>
        <v>51913118.440000057</v>
      </c>
      <c r="F24" s="78">
        <f>F23-F22</f>
        <v>360760525.16666663</v>
      </c>
      <c r="G24" s="78">
        <f>G23-G22</f>
        <v>621711664.99000001</v>
      </c>
      <c r="H24" s="78">
        <f>G24-F24</f>
        <v>260951139.82333338</v>
      </c>
      <c r="I24" s="435">
        <f t="shared" si="2"/>
        <v>0.72333617904225356</v>
      </c>
      <c r="J24" s="435">
        <f t="shared" si="3"/>
        <v>0.28722269650704224</v>
      </c>
    </row>
    <row r="25" spans="1:12" s="32" customFormat="1">
      <c r="A25" s="391"/>
      <c r="B25" s="219" t="s">
        <v>1524</v>
      </c>
      <c r="C25" s="220">
        <f>C24-C21</f>
        <v>2112650032.5599999</v>
      </c>
      <c r="D25" s="220">
        <f>D24-D21</f>
        <v>2164563151</v>
      </c>
      <c r="E25" s="393">
        <f>D25-C25</f>
        <v>51913118.440000057</v>
      </c>
      <c r="F25" s="220">
        <f>F24-F21</f>
        <v>360760525.16666663</v>
      </c>
      <c r="G25" s="220">
        <f>G24-G21</f>
        <v>621551789.99000001</v>
      </c>
      <c r="H25" s="220">
        <f>G25-F25</f>
        <v>260791264.82333338</v>
      </c>
      <c r="I25" s="436">
        <f t="shared" si="2"/>
        <v>0.7228930180286528</v>
      </c>
      <c r="J25" s="436">
        <f t="shared" si="3"/>
        <v>0.28714883633810878</v>
      </c>
      <c r="L25" s="426"/>
    </row>
    <row r="26" spans="1:12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70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267382409.28999999</v>
      </c>
      <c r="E27" s="27">
        <f t="shared" ref="E27:E41" si="7">D27-C27</f>
        <v>18780786.700000018</v>
      </c>
      <c r="F27" s="73">
        <f>(D27/12)*2</f>
        <v>44563734.881666668</v>
      </c>
      <c r="G27" s="27">
        <f>'ผลการดำเนินงาน Planfin 64'!L22</f>
        <v>39521487.520000003</v>
      </c>
      <c r="H27" s="162">
        <f t="shared" ref="H27:H41" si="8">G27-F27</f>
        <v>-5042247.3616666645</v>
      </c>
      <c r="I27" s="433">
        <f t="shared" si="2"/>
        <v>-0.11314687548195211</v>
      </c>
      <c r="J27" s="433">
        <f>G27/D27</f>
        <v>0.14780885408634131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92700061.49000001</v>
      </c>
      <c r="E28" s="27">
        <f t="shared" si="7"/>
        <v>-2946992.3499999642</v>
      </c>
      <c r="F28" s="73">
        <f t="shared" ref="F28:F41" si="9">(D28/12)*2</f>
        <v>15450010.248333335</v>
      </c>
      <c r="G28" s="27">
        <f>'ผลการดำเนินงาน Planfin 64'!L23</f>
        <v>14225878.390000002</v>
      </c>
      <c r="H28" s="162">
        <f t="shared" si="8"/>
        <v>-1224131.8583333325</v>
      </c>
      <c r="I28" s="433">
        <f t="shared" si="2"/>
        <v>-7.9231782934602604E-2</v>
      </c>
      <c r="J28" s="433">
        <f t="shared" ref="J28:J48" si="10">G28/D28</f>
        <v>0.15346136951089956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4870241.99</v>
      </c>
      <c r="E29" s="27">
        <f t="shared" si="7"/>
        <v>1053186.9900000002</v>
      </c>
      <c r="F29" s="73">
        <f t="shared" si="9"/>
        <v>811706.99833333341</v>
      </c>
      <c r="G29" s="27">
        <f>'ผลการดำเนินงาน Planfin 64'!L24</f>
        <v>504044.87000000005</v>
      </c>
      <c r="H29" s="162">
        <f t="shared" si="8"/>
        <v>-307662.12833333336</v>
      </c>
      <c r="I29" s="433">
        <f t="shared" si="2"/>
        <v>-0.37903101607482959</v>
      </c>
      <c r="J29" s="433">
        <f t="shared" si="10"/>
        <v>0.10349483065419508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57358575.060000002</v>
      </c>
      <c r="E30" s="27">
        <f t="shared" si="7"/>
        <v>1729914.5399999991</v>
      </c>
      <c r="F30" s="73">
        <f t="shared" si="9"/>
        <v>9559762.5099999998</v>
      </c>
      <c r="G30" s="27">
        <f>'ผลการดำเนินงาน Planfin 64'!L25</f>
        <v>9350595.7200000007</v>
      </c>
      <c r="H30" s="162">
        <f t="shared" si="8"/>
        <v>-209166.78999999911</v>
      </c>
      <c r="I30" s="433">
        <f t="shared" si="2"/>
        <v>-2.1879914880856083E-2</v>
      </c>
      <c r="J30" s="433">
        <f t="shared" si="10"/>
        <v>0.16302001418652398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550016492.99000001</v>
      </c>
      <c r="E31" s="27">
        <f t="shared" si="7"/>
        <v>52804370.300000012</v>
      </c>
      <c r="F31" s="73">
        <f t="shared" si="9"/>
        <v>91669415.498333335</v>
      </c>
      <c r="G31" s="27">
        <f>'ผลการดำเนินงาน Planfin 64'!L26</f>
        <v>91108851.489999995</v>
      </c>
      <c r="H31" s="162">
        <f t="shared" si="8"/>
        <v>-560564.00833334029</v>
      </c>
      <c r="I31" s="433">
        <f t="shared" si="2"/>
        <v>-6.1150603534014247E-3</v>
      </c>
      <c r="J31" s="433">
        <f t="shared" si="10"/>
        <v>0.16564748994109976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152589392</v>
      </c>
      <c r="E32" s="27">
        <f t="shared" si="7"/>
        <v>-27189858.849999994</v>
      </c>
      <c r="F32" s="73">
        <f t="shared" si="9"/>
        <v>25431565.333333332</v>
      </c>
      <c r="G32" s="27">
        <f>'ผลการดำเนินงาน Planfin 64'!L27</f>
        <v>25951425.850000001</v>
      </c>
      <c r="H32" s="162">
        <f t="shared" si="8"/>
        <v>519860.5166666694</v>
      </c>
      <c r="I32" s="433">
        <f t="shared" si="2"/>
        <v>2.0441546159381884E-2</v>
      </c>
      <c r="J32" s="433">
        <f t="shared" si="10"/>
        <v>0.17007359102656364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332735023</v>
      </c>
      <c r="E33" s="27">
        <f t="shared" si="7"/>
        <v>6512180.7200000286</v>
      </c>
      <c r="F33" s="73">
        <f t="shared" si="9"/>
        <v>55455837.166666664</v>
      </c>
      <c r="G33" s="27">
        <f>'ผลการดำเนินงาน Planfin 64'!L28</f>
        <v>51202183.109999999</v>
      </c>
      <c r="H33" s="162">
        <f t="shared" si="8"/>
        <v>-4253654.0566666648</v>
      </c>
      <c r="I33" s="433">
        <f t="shared" si="2"/>
        <v>-7.6703450420967531E-2</v>
      </c>
      <c r="J33" s="433">
        <f t="shared" si="10"/>
        <v>0.15388275826317208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39249089.710000001</v>
      </c>
      <c r="E34" s="27">
        <f t="shared" si="7"/>
        <v>1068666.5500000045</v>
      </c>
      <c r="F34" s="73">
        <f t="shared" si="9"/>
        <v>6541514.9516666671</v>
      </c>
      <c r="G34" s="27">
        <f>'ผลการดำเนินงาน Planfin 64'!L29</f>
        <v>5295842.95</v>
      </c>
      <c r="H34" s="162">
        <f t="shared" si="8"/>
        <v>-1245672.0016666669</v>
      </c>
      <c r="I34" s="433">
        <f t="shared" si="2"/>
        <v>-0.1904256140772545</v>
      </c>
      <c r="J34" s="433">
        <f t="shared" si="10"/>
        <v>0.13492906432045759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147031725.33000001</v>
      </c>
      <c r="E35" s="27">
        <f t="shared" si="7"/>
        <v>-12333919.410000026</v>
      </c>
      <c r="F35" s="73">
        <f t="shared" si="9"/>
        <v>24505287.555000003</v>
      </c>
      <c r="G35" s="27">
        <f>'ผลการดำเนินงาน Planfin 64'!L30</f>
        <v>15341037.730000002</v>
      </c>
      <c r="H35" s="162">
        <f t="shared" si="8"/>
        <v>-9164249.8250000011</v>
      </c>
      <c r="I35" s="433">
        <f t="shared" si="2"/>
        <v>-0.37397030352864186</v>
      </c>
      <c r="J35" s="433">
        <f t="shared" si="10"/>
        <v>0.10433828274522636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51271074.540000007</v>
      </c>
      <c r="E36" s="27">
        <f t="shared" si="7"/>
        <v>-3765761.9699999914</v>
      </c>
      <c r="F36" s="73">
        <f t="shared" si="9"/>
        <v>8545179.0900000017</v>
      </c>
      <c r="G36" s="27">
        <f>'ผลการดำเนินงาน Planfin 64'!L31</f>
        <v>8484681.4199999999</v>
      </c>
      <c r="H36" s="162">
        <f t="shared" si="8"/>
        <v>-60497.670000001788</v>
      </c>
      <c r="I36" s="433">
        <f t="shared" si="2"/>
        <v>-7.0797427839516206E-3</v>
      </c>
      <c r="J36" s="433">
        <f t="shared" si="10"/>
        <v>0.16548670953600808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63810061.490000002</v>
      </c>
      <c r="E37" s="27">
        <f t="shared" si="7"/>
        <v>3312999.6400000006</v>
      </c>
      <c r="F37" s="73">
        <f t="shared" si="9"/>
        <v>10635010.248333333</v>
      </c>
      <c r="G37" s="27">
        <f>'ผลการดำเนินงาน Planfin 64'!L32</f>
        <v>7312455.4099999992</v>
      </c>
      <c r="H37" s="162">
        <f t="shared" si="8"/>
        <v>-3322554.8383333338</v>
      </c>
      <c r="I37" s="433">
        <f t="shared" si="2"/>
        <v>-0.31241670301672048</v>
      </c>
      <c r="J37" s="433">
        <f t="shared" si="10"/>
        <v>0.11459721616387991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147066863.91</v>
      </c>
      <c r="E38" s="27">
        <f t="shared" si="7"/>
        <v>82439.789999991655</v>
      </c>
      <c r="F38" s="73">
        <f t="shared" si="9"/>
        <v>24511143.984999999</v>
      </c>
      <c r="G38" s="27">
        <f>'ผลการดำเนินงาน Planfin 64'!L33</f>
        <v>27533301.07</v>
      </c>
      <c r="H38" s="162">
        <f t="shared" si="8"/>
        <v>3022157.0850000009</v>
      </c>
      <c r="I38" s="433">
        <f t="shared" si="2"/>
        <v>0.12329726784067932</v>
      </c>
      <c r="J38" s="433">
        <f t="shared" si="10"/>
        <v>0.1872162113067799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17076319.879999999</v>
      </c>
      <c r="E39" s="27">
        <f t="shared" si="7"/>
        <v>-3127038.0300000012</v>
      </c>
      <c r="F39" s="73">
        <f t="shared" si="9"/>
        <v>2846053.313333333</v>
      </c>
      <c r="G39" s="27">
        <f>'ผลการดำเนินงาน Planfin 64'!L34</f>
        <v>2467825.4499999997</v>
      </c>
      <c r="H39" s="162">
        <f t="shared" si="8"/>
        <v>-378227.86333333328</v>
      </c>
      <c r="I39" s="433">
        <f t="shared" si="2"/>
        <v>-0.13289556508354655</v>
      </c>
      <c r="J39" s="433">
        <f t="shared" si="10"/>
        <v>0.14451740581940889</v>
      </c>
    </row>
    <row r="40" spans="1:10">
      <c r="A40" s="164" t="s">
        <v>57</v>
      </c>
      <c r="B40" s="165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107739337.72</v>
      </c>
      <c r="E40" s="27">
        <f t="shared" ref="E40" si="11">D40-C40</f>
        <v>-20337420.909999996</v>
      </c>
      <c r="F40" s="73">
        <f t="shared" si="9"/>
        <v>17956556.286666665</v>
      </c>
      <c r="G40" s="27">
        <f>'ผลการดำเนินงาน Planfin 64'!L35</f>
        <v>20274206.640000001</v>
      </c>
      <c r="H40" s="162">
        <f t="shared" ref="H40" si="12">G40-F40</f>
        <v>2317650.3533333354</v>
      </c>
      <c r="I40" s="433">
        <f t="shared" si="2"/>
        <v>0.1290698682048666</v>
      </c>
      <c r="J40" s="433">
        <f t="shared" si="10"/>
        <v>0.18817831136747776</v>
      </c>
    </row>
    <row r="41" spans="1:10">
      <c r="A41" s="2" t="s">
        <v>1466</v>
      </c>
      <c r="B41" s="167" t="s">
        <v>1467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356479</v>
      </c>
      <c r="H41" s="162">
        <f t="shared" si="8"/>
        <v>356479</v>
      </c>
      <c r="I41" s="433" t="e">
        <f t="shared" si="2"/>
        <v>#DIV/0!</v>
      </c>
      <c r="J41" s="433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2030896668.4000001</v>
      </c>
      <c r="E42" s="5">
        <f t="shared" si="13"/>
        <v>15052526.900000082</v>
      </c>
      <c r="F42" s="5">
        <f>SUM(F27:F41)</f>
        <v>338482778.06666666</v>
      </c>
      <c r="G42" s="5">
        <f t="shared" si="13"/>
        <v>318930296.61999995</v>
      </c>
      <c r="H42" s="5">
        <f t="shared" si="13"/>
        <v>-19552481.446666665</v>
      </c>
      <c r="I42" s="434">
        <f t="shared" si="2"/>
        <v>-5.7765070230000479E-2</v>
      </c>
      <c r="J42" s="434">
        <f t="shared" si="10"/>
        <v>0.15703915496166654</v>
      </c>
    </row>
    <row r="43" spans="1:10" s="32" customFormat="1">
      <c r="A43" s="84" t="s">
        <v>1408</v>
      </c>
      <c r="B43" s="77" t="s">
        <v>156</v>
      </c>
      <c r="C43" s="78">
        <f t="shared" ref="C43:H43" si="14">C42-C38</f>
        <v>1868859717.3799996</v>
      </c>
      <c r="D43" s="78">
        <f t="shared" si="14"/>
        <v>1883829804.49</v>
      </c>
      <c r="E43" s="78">
        <f t="shared" si="14"/>
        <v>14970087.110000091</v>
      </c>
      <c r="F43" s="78">
        <f>F42-F38</f>
        <v>313971634.08166665</v>
      </c>
      <c r="G43" s="78">
        <f t="shared" si="14"/>
        <v>291396995.54999995</v>
      </c>
      <c r="H43" s="78">
        <f t="shared" si="14"/>
        <v>-22574638.531666666</v>
      </c>
      <c r="I43" s="435">
        <f t="shared" si="2"/>
        <v>-7.1900248561291416E-2</v>
      </c>
      <c r="J43" s="435">
        <f t="shared" si="10"/>
        <v>0.15468329190645141</v>
      </c>
    </row>
    <row r="44" spans="1:10" s="32" customFormat="1" ht="25.5">
      <c r="A44" s="392"/>
      <c r="B44" s="219" t="s">
        <v>1525</v>
      </c>
      <c r="C44" s="225">
        <f t="shared" ref="C44:H44" si="15">C43-C41</f>
        <v>1868268690.5699997</v>
      </c>
      <c r="D44" s="225">
        <f t="shared" si="15"/>
        <v>1883829804.49</v>
      </c>
      <c r="E44" s="225">
        <f t="shared" si="15"/>
        <v>15561113.920000091</v>
      </c>
      <c r="F44" s="225">
        <f>F43-F41</f>
        <v>313971634.08166665</v>
      </c>
      <c r="G44" s="225">
        <f t="shared" si="15"/>
        <v>291040516.54999995</v>
      </c>
      <c r="H44" s="225">
        <f t="shared" si="15"/>
        <v>-22931117.531666666</v>
      </c>
      <c r="I44" s="436">
        <f t="shared" si="2"/>
        <v>-7.303563456851038E-2</v>
      </c>
      <c r="J44" s="436">
        <f t="shared" si="10"/>
        <v>0.15449406090524825</v>
      </c>
    </row>
    <row r="45" spans="1:10">
      <c r="A45" s="497"/>
      <c r="B45" s="498"/>
      <c r="C45" s="498"/>
      <c r="D45" s="498"/>
      <c r="E45" s="498"/>
      <c r="F45" s="498"/>
      <c r="G45" s="498"/>
      <c r="H45" s="498"/>
      <c r="I45" s="498"/>
      <c r="J45" s="499"/>
    </row>
    <row r="46" spans="1:10" s="32" customFormat="1">
      <c r="A46" s="100" t="s">
        <v>61</v>
      </c>
      <c r="B46" s="228" t="s">
        <v>62</v>
      </c>
      <c r="C46" s="5">
        <f>C23-C42</f>
        <v>251584515.02000046</v>
      </c>
      <c r="D46" s="5">
        <f>D23-D42</f>
        <v>526908532.00999975</v>
      </c>
      <c r="E46" s="5">
        <f t="shared" ref="E46" si="16">E23-E42</f>
        <v>275324016.98999977</v>
      </c>
      <c r="F46" s="5">
        <f t="shared" ref="F46" si="17">F23-F42</f>
        <v>87818088.668333292</v>
      </c>
      <c r="G46" s="100">
        <f>G23-G42</f>
        <v>320838367.24000007</v>
      </c>
      <c r="H46" s="31">
        <f>G46-F46</f>
        <v>233020278.57166678</v>
      </c>
      <c r="I46" s="434">
        <f t="shared" si="2"/>
        <v>2.6534428396833531</v>
      </c>
      <c r="J46" s="434">
        <f t="shared" si="10"/>
        <v>0.60890713994722545</v>
      </c>
    </row>
    <row r="47" spans="1:10">
      <c r="A47" s="232" t="s">
        <v>63</v>
      </c>
      <c r="B47" s="233" t="s">
        <v>65</v>
      </c>
      <c r="C47" s="427" t="str">
        <f>IF(D47&gt;0,"แผนเกินดุล",IF(D47=0,"สมดุล","ขาดดุล"))</f>
        <v>แผนเกินดุล</v>
      </c>
      <c r="D47" s="234">
        <f>D46-D22+D38</f>
        <v>280733346.50999975</v>
      </c>
      <c r="E47" s="234">
        <f>E24-E43</f>
        <v>36943031.329999968</v>
      </c>
      <c r="F47" s="234">
        <f>F24-F43</f>
        <v>46788891.084999979</v>
      </c>
      <c r="G47" s="234">
        <f>G24-G43</f>
        <v>330314669.44000006</v>
      </c>
      <c r="H47" s="428">
        <f>G47-F47</f>
        <v>283525778.35500008</v>
      </c>
      <c r="I47" s="437">
        <f>H47/F47</f>
        <v>6.0596815137150246</v>
      </c>
      <c r="J47" s="437">
        <f t="shared" si="10"/>
        <v>1.1766135856191713</v>
      </c>
    </row>
    <row r="48" spans="1:10" ht="25.5">
      <c r="A48" s="218" t="s">
        <v>64</v>
      </c>
      <c r="B48" s="239" t="s">
        <v>1526</v>
      </c>
      <c r="C48" s="429" t="str">
        <f>IF(D48&gt;0,"แผนเกินดุล",IF(D48=0,"สมดุล","ขาดดุล"))</f>
        <v>แผนเกินดุล</v>
      </c>
      <c r="D48" s="240">
        <f>(D23-D21-D22)-(D42-D38-D41)</f>
        <v>280733346.50999999</v>
      </c>
      <c r="E48" s="240">
        <f>E25-E44</f>
        <v>36352004.519999966</v>
      </c>
      <c r="F48" s="240">
        <f>F25-F44</f>
        <v>46788891.084999979</v>
      </c>
      <c r="G48" s="240">
        <f>G25-G44</f>
        <v>330511273.44000006</v>
      </c>
      <c r="H48" s="240">
        <f>G48-F48</f>
        <v>283722382.35500008</v>
      </c>
      <c r="I48" s="439">
        <f t="shared" si="2"/>
        <v>6.063883451299799</v>
      </c>
      <c r="J48" s="439">
        <f t="shared" si="10"/>
        <v>1.177313908549966</v>
      </c>
    </row>
    <row r="49" spans="1:11">
      <c r="A49" s="2"/>
      <c r="B49" s="94" t="s">
        <v>66</v>
      </c>
      <c r="C49" s="125"/>
      <c r="D49" s="190">
        <f>IF(D48&lt;=0,0,ROUNDUP((D48*20%),2))</f>
        <v>56146669.309999995</v>
      </c>
      <c r="E49" s="51"/>
      <c r="I49" s="440"/>
      <c r="J49" s="440"/>
      <c r="K49" s="441"/>
    </row>
    <row r="50" spans="1:11">
      <c r="A50" s="2"/>
      <c r="B50" s="94" t="s">
        <v>67</v>
      </c>
      <c r="C50" s="125" t="str">
        <f>IF(D50&gt;=0,"ไม่เกิน","เกิน")</f>
        <v>ไม่เกิน</v>
      </c>
      <c r="D50" s="191">
        <f>IF(D48&lt;0,0-C118,((D48*20%)-C118))</f>
        <v>27818762.501999997</v>
      </c>
      <c r="E50" s="51"/>
      <c r="I50" s="440"/>
      <c r="J50" s="440"/>
      <c r="K50" s="441"/>
    </row>
    <row r="51" spans="1:11">
      <c r="A51" s="2" t="s">
        <v>68</v>
      </c>
      <c r="B51" s="170" t="s">
        <v>1800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440"/>
      <c r="J51" s="440"/>
      <c r="K51" s="441"/>
    </row>
    <row r="52" spans="1:11">
      <c r="A52" s="2" t="s">
        <v>69</v>
      </c>
      <c r="B52" s="170" t="s">
        <v>1801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440"/>
      <c r="J52" s="440"/>
      <c r="K52" s="441"/>
    </row>
    <row r="53" spans="1:11">
      <c r="A53" s="2" t="s">
        <v>70</v>
      </c>
      <c r="B53" s="170" t="s">
        <v>1802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440"/>
      <c r="J53" s="440"/>
      <c r="K53" s="441"/>
    </row>
    <row r="54" spans="1:11">
      <c r="A54" s="2" t="s">
        <v>1482</v>
      </c>
      <c r="B54" s="176" t="s">
        <v>1803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440"/>
      <c r="J54" s="440"/>
      <c r="K54" s="441"/>
    </row>
    <row r="55" spans="1:11">
      <c r="A55" s="9" t="s">
        <v>154</v>
      </c>
      <c r="B55" s="8"/>
      <c r="H55" s="158"/>
      <c r="I55" s="440"/>
      <c r="J55" s="440"/>
      <c r="K55" s="441"/>
    </row>
    <row r="56" spans="1:11">
      <c r="A56" s="478" t="s">
        <v>1872</v>
      </c>
      <c r="B56" s="478"/>
      <c r="C56" s="478"/>
      <c r="H56" s="158"/>
      <c r="I56" s="440"/>
      <c r="J56" s="440"/>
      <c r="K56" s="441"/>
    </row>
    <row r="57" spans="1:11">
      <c r="A57" s="9"/>
      <c r="B57" s="8"/>
      <c r="H57" s="158"/>
      <c r="I57" s="440"/>
      <c r="J57" s="440"/>
      <c r="K57" s="441"/>
    </row>
    <row r="58" spans="1:11">
      <c r="A58" s="9"/>
      <c r="B58" s="8"/>
      <c r="H58" s="158"/>
      <c r="I58" s="440"/>
      <c r="J58" s="440"/>
      <c r="K58" s="441"/>
    </row>
    <row r="59" spans="1:11">
      <c r="A59" s="9"/>
      <c r="B59" s="8"/>
      <c r="H59" s="158"/>
    </row>
    <row r="60" spans="1:11">
      <c r="A60" s="9"/>
      <c r="B60" s="8"/>
      <c r="G60" s="36"/>
      <c r="H60" s="158"/>
    </row>
    <row r="61" spans="1:11">
      <c r="A61" s="9"/>
      <c r="B61" s="8"/>
      <c r="H61" s="158"/>
    </row>
    <row r="62" spans="1:11">
      <c r="A62" s="9"/>
      <c r="B62" s="8"/>
      <c r="H62" s="158"/>
    </row>
    <row r="63" spans="1:11">
      <c r="A63" s="9"/>
      <c r="B63" s="8"/>
      <c r="H63" s="158"/>
    </row>
    <row r="64" spans="1:11" s="9" customFormat="1">
      <c r="B64" s="53"/>
      <c r="H64" s="143"/>
      <c r="I64" s="394"/>
      <c r="J64" s="394"/>
    </row>
    <row r="65" spans="1:10" s="9" customFormat="1" ht="12.75" customHeight="1">
      <c r="A65" s="1"/>
      <c r="B65" s="466" t="s">
        <v>71</v>
      </c>
      <c r="C65" s="467"/>
      <c r="D65" s="467"/>
      <c r="E65" s="467"/>
      <c r="H65" s="143"/>
      <c r="I65" s="394"/>
      <c r="J65" s="394"/>
    </row>
    <row r="66" spans="1:10" s="9" customFormat="1">
      <c r="A66" s="1"/>
      <c r="B66" s="177" t="s">
        <v>2</v>
      </c>
      <c r="C66" s="10" t="s">
        <v>1799</v>
      </c>
      <c r="D66" s="45"/>
      <c r="E66" s="45"/>
      <c r="H66" s="143"/>
      <c r="I66" s="394"/>
      <c r="J66" s="394"/>
    </row>
    <row r="67" spans="1:10" s="9" customFormat="1">
      <c r="A67" s="1"/>
      <c r="B67" s="170" t="s">
        <v>72</v>
      </c>
      <c r="C67" s="3">
        <f>'10699'!C67+'10866'!C67+'10867'!C67+'10868'!C67+'10869'!C67+'10870'!C67+'13817'!C67+'28849'!C67+'28850'!C67</f>
        <v>233634070.13000003</v>
      </c>
      <c r="D67" s="1"/>
      <c r="E67" s="1"/>
      <c r="H67" s="143"/>
      <c r="I67" s="394"/>
      <c r="J67" s="394"/>
    </row>
    <row r="68" spans="1:10" s="9" customFormat="1">
      <c r="A68" s="1"/>
      <c r="B68" s="170" t="s">
        <v>73</v>
      </c>
      <c r="C68" s="3">
        <f>'10699'!C68+'10866'!C68+'10867'!C68+'10868'!C68+'10869'!C68+'10870'!C68+'13817'!C68+'28849'!C68+'28850'!C68</f>
        <v>110119869.47999997</v>
      </c>
      <c r="D68" s="1"/>
      <c r="E68" s="1"/>
      <c r="H68" s="143"/>
      <c r="I68" s="394"/>
      <c r="J68" s="394"/>
    </row>
    <row r="69" spans="1:10" s="9" customFormat="1">
      <c r="A69" s="1"/>
      <c r="B69" s="170" t="s">
        <v>74</v>
      </c>
      <c r="C69" s="3">
        <f>'10699'!C69+'10866'!C69+'10867'!C69+'10868'!C69+'10869'!C69+'10870'!C69+'13817'!C69+'28849'!C69+'28850'!C69</f>
        <v>58130718.050000004</v>
      </c>
      <c r="D69" s="1"/>
      <c r="E69" s="1"/>
      <c r="H69" s="143"/>
      <c r="I69" s="394"/>
      <c r="J69" s="394"/>
    </row>
    <row r="70" spans="1:10" s="9" customFormat="1">
      <c r="A70" s="1"/>
      <c r="B70" s="86" t="s">
        <v>161</v>
      </c>
      <c r="C70" s="87">
        <f>SUM(C67:C69)</f>
        <v>401884657.66000003</v>
      </c>
      <c r="D70" s="1"/>
      <c r="E70" s="1"/>
      <c r="H70" s="143"/>
      <c r="I70" s="394"/>
      <c r="J70" s="394"/>
    </row>
    <row r="71" spans="1:10" s="9" customFormat="1">
      <c r="A71" s="1"/>
      <c r="B71" s="90"/>
      <c r="C71" s="91"/>
      <c r="D71" s="1"/>
      <c r="E71" s="1"/>
      <c r="H71" s="143"/>
      <c r="I71" s="394"/>
      <c r="J71" s="394"/>
    </row>
    <row r="72" spans="1:10" s="9" customFormat="1">
      <c r="A72" s="1"/>
      <c r="B72" s="90"/>
      <c r="C72" s="91"/>
      <c r="D72" s="1"/>
      <c r="E72" s="1"/>
      <c r="H72" s="143"/>
      <c r="I72" s="394"/>
      <c r="J72" s="394"/>
    </row>
    <row r="73" spans="1:10" s="9" customFormat="1">
      <c r="A73" s="1"/>
      <c r="B73" s="457" t="s">
        <v>75</v>
      </c>
      <c r="C73" s="458"/>
      <c r="D73" s="458"/>
      <c r="E73" s="458"/>
      <c r="H73" s="143"/>
      <c r="I73" s="394"/>
      <c r="J73" s="394"/>
    </row>
    <row r="74" spans="1:10" s="9" customFormat="1">
      <c r="A74" s="1"/>
      <c r="B74" s="177" t="s">
        <v>2</v>
      </c>
      <c r="C74" s="10" t="s">
        <v>1799</v>
      </c>
      <c r="D74" s="45"/>
      <c r="E74" s="45"/>
      <c r="H74" s="143"/>
      <c r="I74" s="394"/>
      <c r="J74" s="394"/>
    </row>
    <row r="75" spans="1:10" s="9" customFormat="1">
      <c r="A75" s="1"/>
      <c r="B75" s="170" t="s">
        <v>76</v>
      </c>
      <c r="C75" s="3">
        <f>'10699'!C75+'10866'!C75+'10867'!C75+'10868'!C75+'10869'!C75+'10870'!C75+'13817'!C75+'28849'!C75+'28850'!C75</f>
        <v>8222185.6199999992</v>
      </c>
      <c r="D75" s="1"/>
      <c r="E75" s="1"/>
      <c r="H75" s="143"/>
      <c r="I75" s="394"/>
      <c r="J75" s="394"/>
    </row>
    <row r="76" spans="1:10" s="9" customFormat="1">
      <c r="A76" s="1"/>
      <c r="B76" s="170" t="s">
        <v>77</v>
      </c>
      <c r="C76" s="3">
        <f>'10699'!C76+'10866'!C76+'10867'!C76+'10868'!C76+'10869'!C76+'10870'!C76+'13817'!C76+'28849'!C76+'28850'!C76</f>
        <v>548135</v>
      </c>
      <c r="D76" s="1"/>
      <c r="E76" s="1"/>
      <c r="H76" s="143"/>
      <c r="I76" s="394"/>
      <c r="J76" s="394"/>
    </row>
    <row r="77" spans="1:10" s="9" customFormat="1">
      <c r="A77" s="1"/>
      <c r="B77" s="170" t="s">
        <v>78</v>
      </c>
      <c r="C77" s="3">
        <f>'10699'!C77+'10866'!C77+'10867'!C77+'10868'!C77+'10869'!C77+'10870'!C77+'13817'!C77+'28849'!C77+'28850'!C77</f>
        <v>8584305</v>
      </c>
      <c r="D77" s="1"/>
      <c r="E77" s="1"/>
      <c r="H77" s="143"/>
      <c r="I77" s="394"/>
      <c r="J77" s="394"/>
    </row>
    <row r="78" spans="1:10" s="9" customFormat="1">
      <c r="A78" s="1"/>
      <c r="B78" s="170" t="s">
        <v>79</v>
      </c>
      <c r="C78" s="3">
        <f>'10699'!C78+'10866'!C78+'10867'!C78+'10868'!C78+'10869'!C78+'10870'!C78+'13817'!C78+'28849'!C78+'28850'!C78</f>
        <v>1734090.05</v>
      </c>
      <c r="D78" s="1"/>
      <c r="E78" s="1"/>
      <c r="H78" s="143"/>
      <c r="I78" s="394"/>
      <c r="J78" s="394"/>
    </row>
    <row r="79" spans="1:10" s="9" customFormat="1">
      <c r="A79" s="1"/>
      <c r="B79" s="170" t="s">
        <v>80</v>
      </c>
      <c r="C79" s="3">
        <f>'10699'!C79+'10866'!C79+'10867'!C79+'10868'!C79+'10869'!C79+'10870'!C79+'13817'!C79+'28849'!C79+'28850'!C79</f>
        <v>189730</v>
      </c>
      <c r="D79" s="1"/>
      <c r="E79" s="1"/>
      <c r="H79" s="143"/>
      <c r="I79" s="394"/>
      <c r="J79" s="394"/>
    </row>
    <row r="80" spans="1:10" s="9" customFormat="1">
      <c r="A80" s="1"/>
      <c r="B80" s="170" t="s">
        <v>81</v>
      </c>
      <c r="C80" s="3">
        <f>'10699'!C80+'10866'!C80+'10867'!C80+'10868'!C80+'10869'!C80+'10870'!C80+'13817'!C80+'28849'!C80+'28850'!C80</f>
        <v>3604398</v>
      </c>
      <c r="D80" s="1"/>
      <c r="E80" s="1"/>
      <c r="H80" s="143"/>
      <c r="I80" s="394"/>
      <c r="J80" s="394"/>
    </row>
    <row r="81" spans="1:13" s="9" customFormat="1">
      <c r="A81" s="1"/>
      <c r="B81" s="170" t="s">
        <v>82</v>
      </c>
      <c r="C81" s="3">
        <f>'10699'!C81+'10866'!C81+'10867'!C81+'10868'!C81+'10869'!C81+'10870'!C81+'13817'!C81+'28849'!C81+'28850'!C81</f>
        <v>14254403</v>
      </c>
      <c r="D81" s="1"/>
      <c r="E81" s="1"/>
      <c r="H81" s="143"/>
      <c r="I81" s="394"/>
      <c r="J81" s="394"/>
    </row>
    <row r="82" spans="1:13" s="9" customFormat="1">
      <c r="A82" s="1"/>
      <c r="B82" s="170" t="s">
        <v>83</v>
      </c>
      <c r="C82" s="3">
        <f>'10699'!C82+'10866'!C82+'10867'!C82+'10868'!C82+'10869'!C82+'10870'!C82+'13817'!C82+'28849'!C82+'28850'!C82</f>
        <v>16876837</v>
      </c>
      <c r="D82" s="1"/>
      <c r="E82" s="1"/>
      <c r="H82" s="143"/>
      <c r="I82" s="394"/>
      <c r="J82" s="394"/>
    </row>
    <row r="83" spans="1:13" s="9" customFormat="1">
      <c r="A83" s="1"/>
      <c r="B83" s="170" t="s">
        <v>84</v>
      </c>
      <c r="C83" s="3">
        <f>'10699'!C83+'10866'!C83+'10867'!C83+'10868'!C83+'10869'!C83+'10870'!C83+'13817'!C83+'28849'!C83+'28850'!C83</f>
        <v>2461955</v>
      </c>
      <c r="D83" s="1"/>
      <c r="E83" s="1"/>
      <c r="H83" s="143"/>
      <c r="I83" s="394"/>
      <c r="J83" s="394"/>
    </row>
    <row r="84" spans="1:13" s="9" customFormat="1">
      <c r="A84" s="1"/>
      <c r="B84" s="170" t="s">
        <v>85</v>
      </c>
      <c r="C84" s="3">
        <f>'10699'!C84+'10866'!C84+'10867'!C84+'10868'!C84+'10869'!C84+'10870'!C84+'13817'!C84+'28849'!C84+'28850'!C84</f>
        <v>2175804.1</v>
      </c>
      <c r="D84" s="1"/>
      <c r="E84" s="1"/>
      <c r="H84" s="143"/>
      <c r="I84" s="394"/>
      <c r="J84" s="394"/>
    </row>
    <row r="85" spans="1:13" s="9" customFormat="1">
      <c r="A85" s="1"/>
      <c r="B85" s="170" t="s">
        <v>86</v>
      </c>
      <c r="C85" s="3">
        <f>'10699'!C85+'10866'!C85+'10867'!C85+'10868'!C85+'10869'!C85+'10870'!C85+'13817'!C85+'28849'!C85+'28850'!C85</f>
        <v>1892092.4</v>
      </c>
      <c r="D85" s="1"/>
      <c r="E85" s="1"/>
      <c r="H85" s="143"/>
      <c r="I85" s="394"/>
      <c r="J85" s="394"/>
    </row>
    <row r="86" spans="1:13" s="9" customFormat="1">
      <c r="A86" s="1"/>
      <c r="B86" s="170" t="s">
        <v>924</v>
      </c>
      <c r="C86" s="3">
        <f>'10699'!C86+'10866'!C86+'10867'!C86+'10868'!C86+'10869'!C86+'10870'!C86+'13817'!C86+'28849'!C86+'28850'!C86</f>
        <v>2661958.5</v>
      </c>
      <c r="D86" s="45"/>
      <c r="E86" s="45"/>
      <c r="I86" s="394"/>
      <c r="J86" s="394"/>
      <c r="K86" s="143"/>
      <c r="L86" s="143"/>
      <c r="M86" s="143"/>
    </row>
    <row r="87" spans="1:13" s="9" customFormat="1">
      <c r="A87" s="1"/>
      <c r="B87" s="86" t="s">
        <v>161</v>
      </c>
      <c r="C87" s="92">
        <f>SUM(C75:C86)</f>
        <v>63205893.670000002</v>
      </c>
      <c r="D87" s="1"/>
      <c r="E87" s="1"/>
      <c r="H87" s="143"/>
      <c r="I87" s="394"/>
      <c r="J87" s="394"/>
    </row>
    <row r="88" spans="1:13" s="9" customFormat="1">
      <c r="A88" s="1"/>
      <c r="B88" s="90"/>
      <c r="C88" s="93"/>
      <c r="D88" s="1"/>
      <c r="E88" s="1"/>
      <c r="H88" s="143"/>
      <c r="I88" s="394"/>
      <c r="J88" s="394"/>
    </row>
    <row r="89" spans="1:13" s="9" customFormat="1">
      <c r="A89" s="1"/>
      <c r="B89" s="8"/>
      <c r="C89" s="1"/>
      <c r="D89" s="1"/>
      <c r="E89" s="1"/>
      <c r="H89" s="143"/>
      <c r="I89" s="394"/>
      <c r="J89" s="394"/>
    </row>
    <row r="90" spans="1:13" s="9" customFormat="1">
      <c r="A90" s="1"/>
      <c r="B90" s="457" t="s">
        <v>87</v>
      </c>
      <c r="C90" s="458"/>
      <c r="D90" s="458"/>
      <c r="E90" s="458"/>
      <c r="H90" s="143"/>
      <c r="I90" s="394"/>
      <c r="J90" s="394"/>
    </row>
    <row r="91" spans="1:13" s="9" customFormat="1">
      <c r="A91" s="1"/>
      <c r="B91" s="177" t="s">
        <v>2</v>
      </c>
      <c r="C91" s="177" t="s">
        <v>88</v>
      </c>
      <c r="D91" s="45"/>
      <c r="E91" s="45"/>
      <c r="H91" s="143"/>
      <c r="I91" s="394"/>
      <c r="J91" s="394"/>
    </row>
    <row r="92" spans="1:13" s="9" customFormat="1">
      <c r="A92" s="1"/>
      <c r="B92" s="456" t="s">
        <v>1804</v>
      </c>
      <c r="C92" s="456"/>
      <c r="D92" s="183"/>
      <c r="E92" s="45"/>
      <c r="H92" s="143"/>
      <c r="I92" s="394"/>
      <c r="J92" s="394"/>
    </row>
    <row r="93" spans="1:13" s="9" customFormat="1">
      <c r="A93" s="1"/>
      <c r="B93" s="370" t="s">
        <v>1805</v>
      </c>
      <c r="C93" s="5">
        <f>SUM(C94:C101)</f>
        <v>935798839.1500001</v>
      </c>
      <c r="D93" s="1"/>
      <c r="E93" s="1"/>
      <c r="H93" s="143"/>
      <c r="I93" s="394"/>
      <c r="J93" s="394"/>
    </row>
    <row r="94" spans="1:13" s="9" customFormat="1">
      <c r="A94" s="1"/>
      <c r="B94" s="370" t="s">
        <v>89</v>
      </c>
      <c r="C94" s="3">
        <f>'10699'!C94+'10866'!C94+'10867'!C94+'10868'!C94+'10869'!C94+'10870'!C94+'13817'!C94+'28849'!C94+'28850'!C94</f>
        <v>242905190.83000001</v>
      </c>
      <c r="D94" s="1"/>
      <c r="E94" s="1"/>
      <c r="H94" s="143"/>
      <c r="I94" s="394"/>
      <c r="J94" s="394"/>
    </row>
    <row r="95" spans="1:13" s="9" customFormat="1">
      <c r="A95" s="1"/>
      <c r="B95" s="370" t="s">
        <v>90</v>
      </c>
      <c r="C95" s="3">
        <f>'10699'!C95+'10866'!C95+'10867'!C95+'10868'!C95+'10869'!C95+'10870'!C95+'13817'!C95+'28849'!C95+'28850'!C95</f>
        <v>113441193.18000002</v>
      </c>
      <c r="D95" s="1"/>
      <c r="E95" s="1"/>
      <c r="H95" s="143"/>
      <c r="I95" s="394"/>
      <c r="J95" s="394"/>
    </row>
    <row r="96" spans="1:13" s="9" customFormat="1">
      <c r="A96" s="1"/>
      <c r="B96" s="370" t="s">
        <v>91</v>
      </c>
      <c r="C96" s="3">
        <f>'10699'!C96+'10866'!C96+'10867'!C96+'10868'!C96+'10869'!C96+'10870'!C96+'13817'!C96+'28849'!C96+'28850'!C96</f>
        <v>57116099.729999997</v>
      </c>
      <c r="D96" s="1"/>
      <c r="E96" s="1"/>
      <c r="H96" s="143"/>
      <c r="I96" s="394"/>
      <c r="J96" s="394"/>
    </row>
    <row r="97" spans="1:10" s="9" customFormat="1">
      <c r="A97" s="1"/>
      <c r="B97" s="370" t="s">
        <v>92</v>
      </c>
      <c r="C97" s="3">
        <f>'10699'!C97+'10866'!C97+'10867'!C97+'10868'!C97+'10869'!C97+'10870'!C97+'13817'!C97+'28849'!C97+'28850'!C97</f>
        <v>59204880.230000004</v>
      </c>
      <c r="D97" s="1"/>
      <c r="E97" s="1"/>
      <c r="H97" s="143"/>
      <c r="I97" s="394"/>
      <c r="J97" s="394"/>
    </row>
    <row r="98" spans="1:10" s="9" customFormat="1">
      <c r="A98" s="1"/>
      <c r="B98" s="370" t="s">
        <v>93</v>
      </c>
      <c r="C98" s="3">
        <f>'10699'!C98+'10866'!C98+'10867'!C98+'10868'!C98+'10869'!C98+'10870'!C98+'13817'!C98+'28849'!C98+'28850'!C98</f>
        <v>173174011.66999999</v>
      </c>
      <c r="D98" s="1"/>
      <c r="E98" s="1"/>
      <c r="H98" s="143"/>
      <c r="I98" s="394"/>
      <c r="J98" s="394"/>
    </row>
    <row r="99" spans="1:10" s="9" customFormat="1">
      <c r="A99" s="1"/>
      <c r="B99" s="370" t="s">
        <v>94</v>
      </c>
      <c r="C99" s="3">
        <f>'10699'!C99+'10866'!C99+'10867'!C99+'10868'!C99+'10869'!C99+'10870'!C99+'13817'!C99+'28849'!C99+'28850'!C99</f>
        <v>79320024.010000005</v>
      </c>
      <c r="D99" s="1"/>
      <c r="E99" s="1"/>
      <c r="H99" s="143"/>
      <c r="I99" s="394"/>
      <c r="J99" s="394"/>
    </row>
    <row r="100" spans="1:10" s="9" customFormat="1">
      <c r="A100" s="1"/>
      <c r="B100" s="370" t="s">
        <v>95</v>
      </c>
      <c r="C100" s="3">
        <f>'10699'!C100+'10866'!C100+'10867'!C100+'10868'!C100+'10869'!C100+'10870'!C100+'13817'!C100+'28849'!C100+'28850'!C100</f>
        <v>58956300.710000001</v>
      </c>
      <c r="D100" s="1"/>
      <c r="E100" s="1"/>
      <c r="H100" s="143"/>
      <c r="I100" s="394"/>
      <c r="J100" s="394"/>
    </row>
    <row r="101" spans="1:10" s="9" customFormat="1">
      <c r="A101" s="1"/>
      <c r="B101" s="370" t="s">
        <v>96</v>
      </c>
      <c r="C101" s="3">
        <f>'10699'!C101+'10866'!C101+'10867'!C101+'10868'!C101+'10869'!C101+'10870'!C101+'13817'!C101+'28849'!C101+'28850'!C101</f>
        <v>151681138.78999996</v>
      </c>
      <c r="D101" s="1"/>
      <c r="E101" s="1"/>
      <c r="H101" s="143"/>
      <c r="I101" s="394"/>
      <c r="J101" s="394"/>
    </row>
    <row r="102" spans="1:10" s="9" customFormat="1">
      <c r="A102" s="1"/>
      <c r="B102" s="49"/>
      <c r="C102" s="50"/>
      <c r="D102" s="1"/>
      <c r="E102" s="1"/>
      <c r="H102" s="143"/>
      <c r="I102" s="394"/>
      <c r="J102" s="394"/>
    </row>
    <row r="103" spans="1:10" s="9" customFormat="1">
      <c r="A103" s="1"/>
      <c r="B103" s="8"/>
      <c r="C103" s="1"/>
      <c r="D103" s="1"/>
      <c r="E103" s="1"/>
      <c r="H103" s="143"/>
      <c r="I103" s="394"/>
      <c r="J103" s="394"/>
    </row>
    <row r="104" spans="1:10" s="9" customFormat="1">
      <c r="A104" s="1"/>
      <c r="B104" s="457" t="s">
        <v>97</v>
      </c>
      <c r="C104" s="458"/>
      <c r="D104" s="458"/>
      <c r="E104" s="458"/>
      <c r="H104" s="143"/>
      <c r="I104" s="394"/>
      <c r="J104" s="394"/>
    </row>
    <row r="105" spans="1:10" s="9" customFormat="1">
      <c r="A105" s="1"/>
      <c r="B105" s="177" t="s">
        <v>2</v>
      </c>
      <c r="C105" s="177" t="s">
        <v>88</v>
      </c>
      <c r="D105" s="45"/>
      <c r="E105" s="45"/>
      <c r="H105" s="143"/>
      <c r="I105" s="394"/>
      <c r="J105" s="394"/>
    </row>
    <row r="106" spans="1:10" s="9" customFormat="1">
      <c r="A106" s="1"/>
      <c r="B106" s="459" t="s">
        <v>1806</v>
      </c>
      <c r="C106" s="459"/>
      <c r="D106" s="183"/>
      <c r="E106" s="45"/>
      <c r="H106" s="143"/>
      <c r="I106" s="394"/>
      <c r="J106" s="394"/>
    </row>
    <row r="107" spans="1:10" s="9" customFormat="1">
      <c r="A107" s="1"/>
      <c r="B107" s="170" t="s">
        <v>1807</v>
      </c>
      <c r="C107" s="5">
        <f>SUM(C108:C114)</f>
        <v>1240907846.8099999</v>
      </c>
      <c r="D107" s="1"/>
      <c r="E107" s="1"/>
      <c r="H107" s="143"/>
      <c r="I107" s="394"/>
      <c r="J107" s="394"/>
    </row>
    <row r="108" spans="1:10" s="9" customFormat="1">
      <c r="A108" s="1"/>
      <c r="B108" s="170" t="s">
        <v>98</v>
      </c>
      <c r="C108" s="3">
        <f>'10699'!C108+'10866'!C108+'10867'!C108+'10868'!C108+'10869'!C108+'10870'!C108+'13817'!C108+'28849'!C108+'28850'!C108</f>
        <v>748444388.51999998</v>
      </c>
      <c r="D108" s="1"/>
      <c r="E108" s="1"/>
      <c r="H108" s="143"/>
      <c r="I108" s="394"/>
      <c r="J108" s="394"/>
    </row>
    <row r="109" spans="1:10" s="9" customFormat="1">
      <c r="A109" s="1"/>
      <c r="B109" s="170" t="s">
        <v>1483</v>
      </c>
      <c r="C109" s="3">
        <f>'10699'!C109+'10866'!C109+'10867'!C109+'10868'!C109+'10869'!C109+'10870'!C109+'13817'!C109+'28849'!C109+'28850'!C109</f>
        <v>3833804.74</v>
      </c>
      <c r="D109" s="1"/>
      <c r="E109" s="1"/>
      <c r="H109" s="143"/>
      <c r="I109" s="394"/>
      <c r="J109" s="394"/>
    </row>
    <row r="110" spans="1:10" s="9" customFormat="1">
      <c r="A110" s="1"/>
      <c r="B110" s="170" t="s">
        <v>102</v>
      </c>
      <c r="C110" s="3">
        <f>'10699'!C110+'10866'!C110+'10867'!C110+'10868'!C110+'10869'!C110+'10870'!C110+'13817'!C110+'28849'!C110+'28850'!C110</f>
        <v>22219844.030000001</v>
      </c>
      <c r="D110" s="1"/>
      <c r="E110" s="1"/>
      <c r="H110" s="143"/>
      <c r="I110" s="394"/>
      <c r="J110" s="394"/>
    </row>
    <row r="111" spans="1:10" s="9" customFormat="1">
      <c r="A111" s="1"/>
      <c r="B111" s="170" t="s">
        <v>100</v>
      </c>
      <c r="C111" s="3">
        <f>'10699'!C111+'10866'!C111+'10867'!C111+'10868'!C111+'10869'!C111+'10870'!C111+'13817'!C111+'28849'!C111+'28850'!C111</f>
        <v>177345999.48000002</v>
      </c>
      <c r="D111" s="1"/>
      <c r="E111" s="1"/>
      <c r="H111" s="143"/>
      <c r="I111" s="394"/>
      <c r="J111" s="394"/>
    </row>
    <row r="112" spans="1:10" s="9" customFormat="1">
      <c r="A112" s="1"/>
      <c r="B112" s="170" t="s">
        <v>99</v>
      </c>
      <c r="C112" s="3">
        <f>'10699'!C112+'10866'!C112+'10867'!C112+'10868'!C112+'10869'!C112+'10870'!C112+'13817'!C112+'28849'!C112+'28850'!C112</f>
        <v>96418638.480000004</v>
      </c>
      <c r="D112" s="1"/>
      <c r="E112" s="1"/>
      <c r="H112" s="143"/>
      <c r="I112" s="394"/>
      <c r="J112" s="394"/>
    </row>
    <row r="113" spans="1:13" s="9" customFormat="1">
      <c r="A113" s="1"/>
      <c r="B113" s="170" t="s">
        <v>101</v>
      </c>
      <c r="C113" s="3">
        <f>'10699'!C113+'10866'!C113+'10867'!C113+'10868'!C113+'10869'!C113+'10870'!C113+'13817'!C113+'28849'!C113+'28850'!C113</f>
        <v>12392587.15</v>
      </c>
      <c r="D113" s="1"/>
      <c r="E113" s="1"/>
      <c r="H113" s="143"/>
      <c r="I113" s="394"/>
      <c r="J113" s="394"/>
    </row>
    <row r="114" spans="1:13" s="9" customFormat="1">
      <c r="A114" s="1"/>
      <c r="B114" s="170" t="s">
        <v>103</v>
      </c>
      <c r="C114" s="3">
        <f>'10699'!C114+'10866'!C114+'10867'!C114+'10868'!C114+'10869'!C114+'10870'!C114+'13817'!C114+'28849'!C114+'28850'!C114</f>
        <v>180252584.41</v>
      </c>
      <c r="D114" s="1"/>
      <c r="E114" s="1"/>
      <c r="H114" s="143"/>
      <c r="I114" s="394"/>
      <c r="J114" s="394"/>
    </row>
    <row r="115" spans="1:13" s="9" customFormat="1">
      <c r="A115" s="1"/>
      <c r="B115" s="8"/>
      <c r="C115" s="1"/>
      <c r="D115" s="1"/>
      <c r="E115" s="1"/>
      <c r="H115" s="143"/>
      <c r="I115" s="394"/>
      <c r="J115" s="394"/>
    </row>
    <row r="116" spans="1:13" s="9" customFormat="1">
      <c r="A116" s="1"/>
      <c r="B116" s="457" t="s">
        <v>104</v>
      </c>
      <c r="C116" s="458"/>
      <c r="D116" s="458"/>
      <c r="E116" s="458"/>
      <c r="H116" s="143"/>
      <c r="I116" s="394"/>
      <c r="J116" s="394"/>
    </row>
    <row r="117" spans="1:13" s="9" customFormat="1">
      <c r="A117" s="1"/>
      <c r="B117" s="177" t="s">
        <v>2</v>
      </c>
      <c r="C117" s="10" t="s">
        <v>88</v>
      </c>
      <c r="D117" s="1"/>
      <c r="E117" s="1"/>
      <c r="H117" s="143"/>
      <c r="I117" s="394"/>
      <c r="J117" s="394"/>
    </row>
    <row r="118" spans="1:13" s="9" customFormat="1">
      <c r="A118" s="1"/>
      <c r="B118" s="170" t="s">
        <v>1808</v>
      </c>
      <c r="C118" s="3">
        <f>'10699'!C118+'10866'!C118+'10867'!C118+'10868'!C118+'10869'!C118+'10870'!C118+'13817'!C118+'28849'!C118+'28850'!C118</f>
        <v>28327906.800000004</v>
      </c>
      <c r="D118" s="1"/>
      <c r="E118" s="1"/>
      <c r="H118" s="143"/>
      <c r="I118" s="394"/>
      <c r="J118" s="394"/>
    </row>
    <row r="119" spans="1:13" s="9" customFormat="1">
      <c r="A119" s="1"/>
      <c r="B119" s="170" t="s">
        <v>1809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43"/>
      <c r="I119" s="394"/>
      <c r="J119" s="394"/>
    </row>
    <row r="120" spans="1:13" s="9" customFormat="1">
      <c r="A120" s="1"/>
      <c r="B120" s="170" t="s">
        <v>1810</v>
      </c>
      <c r="C120" s="3">
        <f>'10699'!C120+'10866'!C120+'10867'!C120+'10868'!C120+'10869'!C120+'10870'!C120+'13817'!C120+'28849'!C120+'28850'!C120</f>
        <v>354787088.01000005</v>
      </c>
      <c r="D120" s="1"/>
      <c r="E120" s="1"/>
      <c r="H120" s="143"/>
      <c r="I120" s="394"/>
      <c r="J120" s="394"/>
    </row>
    <row r="121" spans="1:13" s="9" customFormat="1">
      <c r="A121" s="1"/>
      <c r="B121" s="170" t="s">
        <v>1811</v>
      </c>
      <c r="C121" s="3">
        <f>'10699'!C121+'10866'!C121+'10867'!C121+'10868'!C121+'10869'!C121+'10870'!C121+'13817'!C121+'28849'!C121+'28850'!C121</f>
        <v>195000</v>
      </c>
      <c r="D121" s="1"/>
      <c r="E121" s="1"/>
      <c r="H121" s="143"/>
      <c r="I121" s="394"/>
      <c r="J121" s="394"/>
    </row>
    <row r="122" spans="1:13" s="9" customFormat="1">
      <c r="A122" s="1"/>
      <c r="B122" s="170" t="s">
        <v>1812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394"/>
      <c r="J122" s="394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437792114.24000007</v>
      </c>
      <c r="D123" s="1"/>
      <c r="E123" s="1"/>
      <c r="H123" s="143"/>
      <c r="I123" s="394"/>
      <c r="J123" s="394"/>
    </row>
    <row r="124" spans="1:13" s="9" customFormat="1">
      <c r="A124" s="1"/>
      <c r="B124" s="127"/>
      <c r="C124" s="128"/>
      <c r="D124" s="1"/>
      <c r="E124" s="1"/>
      <c r="H124" s="143"/>
      <c r="I124" s="394"/>
      <c r="J124" s="394"/>
    </row>
    <row r="125" spans="1:13" s="9" customFormat="1">
      <c r="A125" s="1"/>
      <c r="B125" s="457" t="s">
        <v>105</v>
      </c>
      <c r="C125" s="458"/>
      <c r="D125" s="458"/>
      <c r="E125" s="458"/>
      <c r="I125" s="394"/>
      <c r="J125" s="394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394"/>
      <c r="J126" s="394"/>
    </row>
    <row r="127" spans="1:13" s="9" customFormat="1">
      <c r="A127" s="1"/>
      <c r="B127" s="371" t="s">
        <v>162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394"/>
      <c r="J127" s="394"/>
    </row>
    <row r="128" spans="1:13" s="9" customFormat="1">
      <c r="A128" s="1"/>
      <c r="B128" s="371" t="s">
        <v>1484</v>
      </c>
      <c r="C128" s="3">
        <f>'10699'!C128+'10866'!C128+'10867'!C128+'10868'!C128+'10869'!C128+'10870'!C128+'13817'!C128+'28849'!C128+'28850'!C128</f>
        <v>73636401.739999995</v>
      </c>
      <c r="D128" s="45"/>
      <c r="E128" s="45"/>
      <c r="I128" s="394"/>
      <c r="J128" s="394"/>
    </row>
    <row r="129" spans="1:10" s="9" customFormat="1">
      <c r="A129" s="1"/>
      <c r="B129" s="372" t="s">
        <v>1210</v>
      </c>
      <c r="C129" s="3">
        <f>'10699'!C129+'10866'!C129+'10867'!C129+'10868'!C129+'10869'!C129+'10870'!C129+'13817'!C129+'28849'!C129+'28850'!C129</f>
        <v>17477204.060000002</v>
      </c>
      <c r="D129" s="45"/>
      <c r="E129" s="45"/>
      <c r="I129" s="394"/>
      <c r="J129" s="394"/>
    </row>
    <row r="130" spans="1:10" s="9" customFormat="1">
      <c r="A130" s="1"/>
      <c r="B130" s="372" t="s">
        <v>1485</v>
      </c>
      <c r="C130" s="3">
        <f>'10699'!C130+'10866'!C130+'10867'!C130+'10868'!C130+'10869'!C130+'10870'!C130+'13817'!C130+'28849'!C130+'28850'!C130</f>
        <v>4477993.05</v>
      </c>
      <c r="D130" s="45"/>
      <c r="E130" s="45"/>
      <c r="I130" s="394"/>
      <c r="J130" s="394"/>
    </row>
    <row r="131" spans="1:10" s="9" customFormat="1">
      <c r="A131" s="1"/>
      <c r="B131" s="372" t="s">
        <v>1486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394"/>
      <c r="J131" s="394"/>
    </row>
    <row r="132" spans="1:10" s="9" customFormat="1">
      <c r="A132" s="1"/>
      <c r="B132" s="372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394"/>
      <c r="J132" s="394"/>
    </row>
    <row r="133" spans="1:10" s="9" customFormat="1">
      <c r="A133" s="1"/>
      <c r="B133" s="372" t="s">
        <v>1487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394"/>
      <c r="J133" s="394"/>
    </row>
    <row r="134" spans="1:10" s="9" customFormat="1">
      <c r="A134" s="1"/>
      <c r="B134" s="188" t="s">
        <v>1410</v>
      </c>
      <c r="C134" s="189">
        <f>SUM(F132)</f>
        <v>0</v>
      </c>
      <c r="D134" s="45"/>
      <c r="E134" s="45"/>
      <c r="I134" s="394"/>
      <c r="J134" s="394"/>
    </row>
    <row r="135" spans="1:10" s="9" customFormat="1">
      <c r="A135" s="1"/>
      <c r="B135" s="8"/>
      <c r="C135" s="1"/>
      <c r="D135" s="1"/>
      <c r="E135" s="1"/>
      <c r="H135" s="143"/>
      <c r="I135" s="394"/>
      <c r="J135" s="394"/>
    </row>
    <row r="136" spans="1:10" s="9" customFormat="1">
      <c r="A136" s="1"/>
      <c r="B136" s="8"/>
      <c r="C136" s="1"/>
      <c r="D136" s="1"/>
      <c r="E136" s="1"/>
      <c r="H136" s="143"/>
      <c r="I136" s="394"/>
      <c r="J136" s="394"/>
    </row>
    <row r="137" spans="1:10" s="9" customFormat="1">
      <c r="A137" s="1"/>
      <c r="B137" s="8"/>
      <c r="C137" s="1"/>
      <c r="D137" s="1"/>
      <c r="E137" s="1"/>
      <c r="H137" s="143"/>
      <c r="I137" s="394"/>
      <c r="J137" s="394"/>
    </row>
    <row r="138" spans="1:10" s="9" customFormat="1">
      <c r="A138" s="1"/>
      <c r="B138" s="123" t="s">
        <v>1814</v>
      </c>
      <c r="C138" s="488" t="s">
        <v>157</v>
      </c>
      <c r="D138" s="488"/>
      <c r="E138" s="488"/>
      <c r="H138" s="143"/>
      <c r="I138" s="394"/>
      <c r="J138" s="394"/>
    </row>
    <row r="139" spans="1:10">
      <c r="B139" s="124" t="s">
        <v>159</v>
      </c>
      <c r="C139" s="489" t="s">
        <v>160</v>
      </c>
      <c r="D139" s="489"/>
      <c r="E139" s="489"/>
      <c r="F139" s="101"/>
      <c r="G139" s="492"/>
      <c r="H139" s="492"/>
      <c r="I139" s="492"/>
      <c r="J139" s="492"/>
    </row>
    <row r="140" spans="1:10">
      <c r="B140" s="123" t="s">
        <v>108</v>
      </c>
      <c r="C140" s="488" t="s">
        <v>109</v>
      </c>
      <c r="D140" s="488"/>
      <c r="E140" s="488"/>
      <c r="F140" s="101"/>
      <c r="G140" s="102"/>
      <c r="H140" s="163"/>
      <c r="I140" s="438"/>
      <c r="J140" s="438"/>
    </row>
    <row r="141" spans="1:10">
      <c r="B141" s="123" t="s">
        <v>111</v>
      </c>
      <c r="C141" s="488" t="s">
        <v>112</v>
      </c>
      <c r="D141" s="488"/>
      <c r="E141" s="488"/>
      <c r="F141" s="103"/>
      <c r="G141" s="493"/>
      <c r="H141" s="493"/>
      <c r="I141" s="493"/>
      <c r="J141" s="493"/>
    </row>
    <row r="142" spans="1:10">
      <c r="B142" s="491"/>
      <c r="C142" s="491"/>
      <c r="D142" s="491"/>
      <c r="E142" s="491"/>
      <c r="F142" s="101"/>
      <c r="G142" s="490"/>
      <c r="H142" s="490"/>
      <c r="I142" s="490"/>
      <c r="J142" s="490"/>
    </row>
    <row r="143" spans="1:10">
      <c r="B143" s="491"/>
      <c r="C143" s="491"/>
      <c r="D143" s="491"/>
      <c r="E143" s="491"/>
      <c r="F143" s="101"/>
      <c r="G143" s="490"/>
      <c r="H143" s="490"/>
      <c r="I143" s="490"/>
      <c r="J143" s="490"/>
    </row>
  </sheetData>
  <mergeCells count="28">
    <mergeCell ref="B65:E65"/>
    <mergeCell ref="B73:E73"/>
    <mergeCell ref="B6:B9"/>
    <mergeCell ref="A10:J10"/>
    <mergeCell ref="A26:J26"/>
    <mergeCell ref="A45:J45"/>
    <mergeCell ref="A56:C56"/>
    <mergeCell ref="B1:E1"/>
    <mergeCell ref="B2:E2"/>
    <mergeCell ref="B3:E3"/>
    <mergeCell ref="B4:D4"/>
    <mergeCell ref="B5:E5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G142:J142"/>
    <mergeCell ref="B143:E143"/>
    <mergeCell ref="G143:J143"/>
    <mergeCell ref="G139:J139"/>
    <mergeCell ref="G141:J141"/>
    <mergeCell ref="C140:E140"/>
    <mergeCell ref="C141:E141"/>
  </mergeCells>
  <phoneticPr fontId="94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70" zoomScaleNormal="70" workbookViewId="0">
      <pane xSplit="8" ySplit="5" topLeftCell="BV553" activePane="bottomRight" state="frozen"/>
      <selection pane="topRight" activeCell="I1" sqref="I1"/>
      <selection pane="bottomLeft" activeCell="A6" sqref="A6"/>
      <selection pane="bottomRight" activeCell="H561" sqref="H561"/>
    </sheetView>
  </sheetViews>
  <sheetFormatPr defaultRowHeight="19.5"/>
  <cols>
    <col min="1" max="1" width="7.5" style="135" customWidth="1"/>
    <col min="2" max="2" width="8.875" style="357" bestFit="1" customWidth="1"/>
    <col min="3" max="3" width="20.125" style="358" customWidth="1"/>
    <col min="4" max="4" width="14.375" style="260" hidden="1" customWidth="1"/>
    <col min="5" max="5" width="28.375" style="108" hidden="1" customWidth="1"/>
    <col min="6" max="6" width="15.25" style="107" customWidth="1"/>
    <col min="7" max="7" width="72.375" style="354" customWidth="1"/>
    <col min="8" max="8" width="18.375" style="359" customWidth="1"/>
    <col min="9" max="9" width="17.625" style="359" customWidth="1"/>
    <col min="10" max="10" width="17.875" style="359" customWidth="1"/>
    <col min="11" max="11" width="17.625" style="359" customWidth="1"/>
    <col min="12" max="12" width="19.125" style="359" customWidth="1"/>
    <col min="13" max="13" width="17.375" style="359" customWidth="1"/>
    <col min="14" max="25" width="19.375" style="359" customWidth="1"/>
    <col min="26" max="26" width="25.25" style="359" customWidth="1"/>
    <col min="27" max="27" width="25.75" style="359" customWidth="1"/>
    <col min="28" max="28" width="24.25" style="359" customWidth="1"/>
    <col min="29" max="29" width="24" style="359" customWidth="1"/>
    <col min="30" max="34" width="23" style="359" customWidth="1"/>
    <col min="35" max="35" width="21.5" style="359" customWidth="1"/>
    <col min="36" max="40" width="18.875" style="359" customWidth="1"/>
    <col min="41" max="41" width="20.125" style="359" customWidth="1"/>
    <col min="42" max="42" width="19.75" style="359" customWidth="1"/>
    <col min="43" max="46" width="18.875" style="359" customWidth="1"/>
    <col min="47" max="47" width="19.125" style="359" customWidth="1"/>
    <col min="48" max="53" width="16.125" style="359" customWidth="1"/>
    <col min="54" max="54" width="29" style="359" customWidth="1"/>
    <col min="55" max="55" width="21.875" style="359" customWidth="1"/>
    <col min="56" max="56" width="20.375" style="359" customWidth="1"/>
    <col min="57" max="57" width="21.875" style="359" customWidth="1"/>
    <col min="58" max="58" width="22.5" style="359" customWidth="1"/>
    <col min="59" max="64" width="19.375" style="359" customWidth="1"/>
    <col min="65" max="65" width="19.25" style="359" customWidth="1"/>
    <col min="66" max="66" width="16.75" style="359" customWidth="1"/>
    <col min="67" max="71" width="16" style="359" customWidth="1"/>
    <col min="72" max="72" width="27.625" style="359" customWidth="1"/>
    <col min="73" max="73" width="22.375" style="359" customWidth="1"/>
    <col min="74" max="74" width="22" style="359" customWidth="1"/>
    <col min="75" max="75" width="22.25" style="359" customWidth="1"/>
    <col min="76" max="76" width="21.5" style="359" customWidth="1"/>
    <col min="77" max="77" width="24.125" style="359" customWidth="1"/>
    <col min="78" max="79" width="22.875" style="359" customWidth="1"/>
    <col min="80" max="80" width="22.125" style="359" customWidth="1"/>
    <col min="81" max="81" width="22.625" style="360" customWidth="1"/>
    <col min="82" max="16384" width="9" style="108"/>
  </cols>
  <sheetData>
    <row r="1" spans="1:81">
      <c r="B1" s="534" t="s">
        <v>1868</v>
      </c>
      <c r="C1" s="534"/>
      <c r="D1" s="534"/>
      <c r="E1" s="534"/>
      <c r="F1" s="534"/>
      <c r="G1" s="534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</row>
    <row r="2" spans="1:81">
      <c r="B2" s="535" t="s">
        <v>1879</v>
      </c>
      <c r="C2" s="535"/>
      <c r="D2" s="535"/>
      <c r="E2" s="535"/>
      <c r="F2" s="535"/>
      <c r="G2" s="535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4"/>
    </row>
    <row r="3" spans="1:81" s="260" customFormat="1">
      <c r="A3" s="255" t="s">
        <v>121</v>
      </c>
      <c r="B3" s="256" t="s">
        <v>1455</v>
      </c>
      <c r="C3" s="257" t="s">
        <v>1533</v>
      </c>
      <c r="D3" s="257" t="s">
        <v>185</v>
      </c>
      <c r="E3" s="257" t="s">
        <v>186</v>
      </c>
      <c r="F3" s="257" t="s">
        <v>1534</v>
      </c>
      <c r="G3" s="258" t="s">
        <v>187</v>
      </c>
      <c r="H3" s="536" t="s">
        <v>188</v>
      </c>
      <c r="I3" s="536"/>
      <c r="J3" s="536"/>
      <c r="K3" s="536"/>
      <c r="L3" s="536"/>
      <c r="M3" s="536"/>
      <c r="N3" s="537" t="s">
        <v>189</v>
      </c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8" t="s">
        <v>190</v>
      </c>
      <c r="AA3" s="538"/>
      <c r="AB3" s="538"/>
      <c r="AC3" s="538"/>
      <c r="AD3" s="538"/>
      <c r="AE3" s="538"/>
      <c r="AF3" s="538"/>
      <c r="AG3" s="538"/>
      <c r="AH3" s="538"/>
      <c r="AI3" s="539" t="s">
        <v>191</v>
      </c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28" t="s">
        <v>192</v>
      </c>
      <c r="AV3" s="528"/>
      <c r="AW3" s="528"/>
      <c r="AX3" s="528"/>
      <c r="AY3" s="528"/>
      <c r="AZ3" s="528"/>
      <c r="BA3" s="528"/>
      <c r="BB3" s="529" t="s">
        <v>193</v>
      </c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30" t="s">
        <v>194</v>
      </c>
      <c r="BN3" s="530"/>
      <c r="BO3" s="530"/>
      <c r="BP3" s="530"/>
      <c r="BQ3" s="530"/>
      <c r="BR3" s="530"/>
      <c r="BS3" s="530"/>
      <c r="BT3" s="531" t="s">
        <v>142</v>
      </c>
      <c r="BU3" s="531"/>
      <c r="BV3" s="531"/>
      <c r="BW3" s="531"/>
      <c r="BX3" s="531"/>
      <c r="BY3" s="531"/>
      <c r="BZ3" s="531"/>
      <c r="CA3" s="531"/>
      <c r="CB3" s="531"/>
      <c r="CC3" s="259" t="s">
        <v>195</v>
      </c>
    </row>
    <row r="4" spans="1:81" s="273" customFormat="1" ht="24.75" customHeight="1">
      <c r="A4" s="261" t="s">
        <v>1456</v>
      </c>
      <c r="B4" s="262" t="s">
        <v>1457</v>
      </c>
      <c r="C4" s="263"/>
      <c r="D4" s="263"/>
      <c r="E4" s="263"/>
      <c r="F4" s="263"/>
      <c r="G4" s="264"/>
      <c r="H4" s="265" t="s">
        <v>196</v>
      </c>
      <c r="I4" s="265" t="s">
        <v>197</v>
      </c>
      <c r="J4" s="265" t="s">
        <v>198</v>
      </c>
      <c r="K4" s="265" t="s">
        <v>199</v>
      </c>
      <c r="L4" s="265" t="s">
        <v>200</v>
      </c>
      <c r="M4" s="265" t="s">
        <v>201</v>
      </c>
      <c r="N4" s="266" t="s">
        <v>202</v>
      </c>
      <c r="O4" s="266" t="s">
        <v>203</v>
      </c>
      <c r="P4" s="266" t="s">
        <v>204</v>
      </c>
      <c r="Q4" s="266" t="s">
        <v>205</v>
      </c>
      <c r="R4" s="266" t="s">
        <v>206</v>
      </c>
      <c r="S4" s="266" t="s">
        <v>207</v>
      </c>
      <c r="T4" s="266" t="s">
        <v>208</v>
      </c>
      <c r="U4" s="266" t="s">
        <v>209</v>
      </c>
      <c r="V4" s="266" t="s">
        <v>210</v>
      </c>
      <c r="W4" s="266" t="s">
        <v>211</v>
      </c>
      <c r="X4" s="266" t="s">
        <v>212</v>
      </c>
      <c r="Y4" s="266" t="s">
        <v>213</v>
      </c>
      <c r="Z4" s="267" t="s">
        <v>214</v>
      </c>
      <c r="AA4" s="267" t="s">
        <v>215</v>
      </c>
      <c r="AB4" s="267" t="s">
        <v>216</v>
      </c>
      <c r="AC4" s="267" t="s">
        <v>217</v>
      </c>
      <c r="AD4" s="267" t="s">
        <v>218</v>
      </c>
      <c r="AE4" s="267" t="s">
        <v>219</v>
      </c>
      <c r="AF4" s="267" t="s">
        <v>220</v>
      </c>
      <c r="AG4" s="267" t="s">
        <v>221</v>
      </c>
      <c r="AH4" s="267" t="s">
        <v>222</v>
      </c>
      <c r="AI4" s="268" t="s">
        <v>223</v>
      </c>
      <c r="AJ4" s="268" t="s">
        <v>224</v>
      </c>
      <c r="AK4" s="268" t="s">
        <v>225</v>
      </c>
      <c r="AL4" s="268" t="s">
        <v>226</v>
      </c>
      <c r="AM4" s="268" t="s">
        <v>227</v>
      </c>
      <c r="AN4" s="268" t="s">
        <v>228</v>
      </c>
      <c r="AO4" s="268" t="s">
        <v>229</v>
      </c>
      <c r="AP4" s="268" t="s">
        <v>230</v>
      </c>
      <c r="AQ4" s="268" t="s">
        <v>231</v>
      </c>
      <c r="AR4" s="268" t="s">
        <v>232</v>
      </c>
      <c r="AS4" s="268" t="s">
        <v>233</v>
      </c>
      <c r="AT4" s="268" t="s">
        <v>234</v>
      </c>
      <c r="AU4" s="269" t="s">
        <v>235</v>
      </c>
      <c r="AV4" s="269" t="s">
        <v>236</v>
      </c>
      <c r="AW4" s="269" t="s">
        <v>237</v>
      </c>
      <c r="AX4" s="269" t="s">
        <v>238</v>
      </c>
      <c r="AY4" s="269" t="s">
        <v>239</v>
      </c>
      <c r="AZ4" s="269" t="s">
        <v>240</v>
      </c>
      <c r="BA4" s="269" t="s">
        <v>241</v>
      </c>
      <c r="BB4" s="270" t="s">
        <v>242</v>
      </c>
      <c r="BC4" s="270" t="s">
        <v>243</v>
      </c>
      <c r="BD4" s="270" t="s">
        <v>244</v>
      </c>
      <c r="BE4" s="270" t="s">
        <v>245</v>
      </c>
      <c r="BF4" s="270" t="s">
        <v>246</v>
      </c>
      <c r="BG4" s="270" t="s">
        <v>247</v>
      </c>
      <c r="BH4" s="270" t="s">
        <v>248</v>
      </c>
      <c r="BI4" s="270" t="s">
        <v>249</v>
      </c>
      <c r="BJ4" s="270" t="s">
        <v>250</v>
      </c>
      <c r="BK4" s="270" t="s">
        <v>251</v>
      </c>
      <c r="BL4" s="270" t="s">
        <v>252</v>
      </c>
      <c r="BM4" s="271" t="s">
        <v>253</v>
      </c>
      <c r="BN4" s="271" t="s">
        <v>254</v>
      </c>
      <c r="BO4" s="271" t="s">
        <v>255</v>
      </c>
      <c r="BP4" s="271" t="s">
        <v>256</v>
      </c>
      <c r="BQ4" s="271" t="s">
        <v>257</v>
      </c>
      <c r="BR4" s="271" t="s">
        <v>258</v>
      </c>
      <c r="BS4" s="271" t="s">
        <v>259</v>
      </c>
      <c r="BT4" s="272" t="s">
        <v>260</v>
      </c>
      <c r="BU4" s="272" t="s">
        <v>261</v>
      </c>
      <c r="BV4" s="272" t="s">
        <v>262</v>
      </c>
      <c r="BW4" s="272" t="s">
        <v>263</v>
      </c>
      <c r="BX4" s="272" t="s">
        <v>264</v>
      </c>
      <c r="BY4" s="272" t="s">
        <v>265</v>
      </c>
      <c r="BZ4" s="272" t="s">
        <v>266</v>
      </c>
      <c r="CA4" s="272" t="s">
        <v>267</v>
      </c>
      <c r="CB4" s="272" t="s">
        <v>268</v>
      </c>
      <c r="CC4" s="532" t="s">
        <v>190</v>
      </c>
    </row>
    <row r="5" spans="1:81" s="278" customFormat="1">
      <c r="A5" s="274"/>
      <c r="B5" s="275" t="s">
        <v>269</v>
      </c>
      <c r="C5" s="276" t="s">
        <v>270</v>
      </c>
      <c r="D5" s="276" t="s">
        <v>271</v>
      </c>
      <c r="E5" s="276" t="s">
        <v>272</v>
      </c>
      <c r="F5" s="276" t="s">
        <v>273</v>
      </c>
      <c r="G5" s="277" t="s">
        <v>274</v>
      </c>
      <c r="H5" s="446" t="s">
        <v>275</v>
      </c>
      <c r="I5" s="446" t="s">
        <v>276</v>
      </c>
      <c r="J5" s="446" t="s">
        <v>277</v>
      </c>
      <c r="K5" s="446" t="s">
        <v>278</v>
      </c>
      <c r="L5" s="446" t="s">
        <v>279</v>
      </c>
      <c r="M5" s="446" t="s">
        <v>280</v>
      </c>
      <c r="N5" s="447" t="s">
        <v>281</v>
      </c>
      <c r="O5" s="447" t="s">
        <v>282</v>
      </c>
      <c r="P5" s="447" t="s">
        <v>283</v>
      </c>
      <c r="Q5" s="447" t="s">
        <v>284</v>
      </c>
      <c r="R5" s="447" t="s">
        <v>285</v>
      </c>
      <c r="S5" s="447" t="s">
        <v>286</v>
      </c>
      <c r="T5" s="447" t="s">
        <v>287</v>
      </c>
      <c r="U5" s="447" t="s">
        <v>288</v>
      </c>
      <c r="V5" s="447" t="s">
        <v>289</v>
      </c>
      <c r="W5" s="447" t="s">
        <v>290</v>
      </c>
      <c r="X5" s="447" t="s">
        <v>291</v>
      </c>
      <c r="Y5" s="447" t="s">
        <v>292</v>
      </c>
      <c r="Z5" s="448" t="s">
        <v>293</v>
      </c>
      <c r="AA5" s="448" t="s">
        <v>294</v>
      </c>
      <c r="AB5" s="448" t="s">
        <v>295</v>
      </c>
      <c r="AC5" s="448" t="s">
        <v>296</v>
      </c>
      <c r="AD5" s="448" t="s">
        <v>297</v>
      </c>
      <c r="AE5" s="448">
        <v>10831</v>
      </c>
      <c r="AF5" s="448" t="s">
        <v>298</v>
      </c>
      <c r="AG5" s="448" t="s">
        <v>299</v>
      </c>
      <c r="AH5" s="448" t="s">
        <v>300</v>
      </c>
      <c r="AI5" s="449" t="s">
        <v>301</v>
      </c>
      <c r="AJ5" s="449" t="s">
        <v>302</v>
      </c>
      <c r="AK5" s="449" t="s">
        <v>303</v>
      </c>
      <c r="AL5" s="449" t="s">
        <v>304</v>
      </c>
      <c r="AM5" s="449" t="s">
        <v>305</v>
      </c>
      <c r="AN5" s="449" t="s">
        <v>306</v>
      </c>
      <c r="AO5" s="449" t="s">
        <v>307</v>
      </c>
      <c r="AP5" s="449" t="s">
        <v>308</v>
      </c>
      <c r="AQ5" s="449" t="s">
        <v>309</v>
      </c>
      <c r="AR5" s="449" t="s">
        <v>310</v>
      </c>
      <c r="AS5" s="449" t="s">
        <v>311</v>
      </c>
      <c r="AT5" s="449" t="s">
        <v>312</v>
      </c>
      <c r="AU5" s="442" t="s">
        <v>313</v>
      </c>
      <c r="AV5" s="442" t="s">
        <v>314</v>
      </c>
      <c r="AW5" s="442" t="s">
        <v>315</v>
      </c>
      <c r="AX5" s="442" t="s">
        <v>316</v>
      </c>
      <c r="AY5" s="442" t="s">
        <v>317</v>
      </c>
      <c r="AZ5" s="442" t="s">
        <v>318</v>
      </c>
      <c r="BA5" s="442" t="s">
        <v>319</v>
      </c>
      <c r="BB5" s="443" t="s">
        <v>320</v>
      </c>
      <c r="BC5" s="443" t="s">
        <v>321</v>
      </c>
      <c r="BD5" s="443" t="s">
        <v>322</v>
      </c>
      <c r="BE5" s="443" t="s">
        <v>323</v>
      </c>
      <c r="BF5" s="443" t="s">
        <v>324</v>
      </c>
      <c r="BG5" s="443" t="s">
        <v>325</v>
      </c>
      <c r="BH5" s="443" t="s">
        <v>326</v>
      </c>
      <c r="BI5" s="443" t="s">
        <v>327</v>
      </c>
      <c r="BJ5" s="443" t="s">
        <v>328</v>
      </c>
      <c r="BK5" s="443" t="s">
        <v>329</v>
      </c>
      <c r="BL5" s="443" t="s">
        <v>330</v>
      </c>
      <c r="BM5" s="444" t="s">
        <v>331</v>
      </c>
      <c r="BN5" s="444" t="s">
        <v>332</v>
      </c>
      <c r="BO5" s="444" t="s">
        <v>333</v>
      </c>
      <c r="BP5" s="444" t="s">
        <v>334</v>
      </c>
      <c r="BQ5" s="444" t="s">
        <v>335</v>
      </c>
      <c r="BR5" s="444" t="s">
        <v>336</v>
      </c>
      <c r="BS5" s="444" t="s">
        <v>337</v>
      </c>
      <c r="BT5" s="445" t="s">
        <v>338</v>
      </c>
      <c r="BU5" s="445" t="s">
        <v>339</v>
      </c>
      <c r="BV5" s="445" t="s">
        <v>340</v>
      </c>
      <c r="BW5" s="445" t="s">
        <v>341</v>
      </c>
      <c r="BX5" s="445" t="s">
        <v>342</v>
      </c>
      <c r="BY5" s="445" t="s">
        <v>343</v>
      </c>
      <c r="BZ5" s="445" t="s">
        <v>344</v>
      </c>
      <c r="CA5" s="445" t="s">
        <v>345</v>
      </c>
      <c r="CB5" s="445" t="s">
        <v>346</v>
      </c>
      <c r="CC5" s="533"/>
    </row>
    <row r="6" spans="1:81" s="278" customFormat="1" ht="25.5" customHeight="1">
      <c r="A6" s="279" t="s">
        <v>1458</v>
      </c>
      <c r="B6" s="280" t="s">
        <v>6</v>
      </c>
      <c r="C6" s="281" t="s">
        <v>7</v>
      </c>
      <c r="D6" s="282">
        <v>41010</v>
      </c>
      <c r="E6" s="281" t="s">
        <v>347</v>
      </c>
      <c r="F6" s="283" t="s">
        <v>348</v>
      </c>
      <c r="G6" s="284" t="s">
        <v>349</v>
      </c>
      <c r="H6" s="192">
        <v>71554870.599999994</v>
      </c>
      <c r="I6" s="192">
        <v>10895536.640000001</v>
      </c>
      <c r="J6" s="192">
        <v>18761253</v>
      </c>
      <c r="K6" s="192">
        <v>8109985</v>
      </c>
      <c r="L6" s="192">
        <v>8753608</v>
      </c>
      <c r="M6" s="192">
        <v>3240403.24</v>
      </c>
      <c r="N6" s="192">
        <v>40391355.75</v>
      </c>
      <c r="O6" s="192">
        <v>11534867.300000001</v>
      </c>
      <c r="P6" s="192">
        <v>2598130</v>
      </c>
      <c r="Q6" s="192">
        <v>24188448.27</v>
      </c>
      <c r="R6" s="192">
        <v>2890068.5</v>
      </c>
      <c r="S6" s="192">
        <v>9414404.25</v>
      </c>
      <c r="T6" s="192">
        <v>20070998</v>
      </c>
      <c r="U6" s="192">
        <v>16572990.210000001</v>
      </c>
      <c r="V6" s="192">
        <v>1675675</v>
      </c>
      <c r="W6" s="192">
        <v>11192321.23</v>
      </c>
      <c r="X6" s="192">
        <v>6879229.5</v>
      </c>
      <c r="Y6" s="192">
        <v>4259384.8499999996</v>
      </c>
      <c r="Z6" s="192">
        <v>46319148.270000003</v>
      </c>
      <c r="AA6" s="192">
        <v>9527107</v>
      </c>
      <c r="AB6" s="192">
        <v>8683473</v>
      </c>
      <c r="AC6" s="192">
        <v>18168544.109999999</v>
      </c>
      <c r="AD6" s="192">
        <v>4892968</v>
      </c>
      <c r="AE6" s="192">
        <v>7581790.5</v>
      </c>
      <c r="AF6" s="192">
        <v>8245484.9699999997</v>
      </c>
      <c r="AG6" s="192">
        <v>2834942.5</v>
      </c>
      <c r="AH6" s="192">
        <v>4908700</v>
      </c>
      <c r="AI6" s="192">
        <v>22933838.34</v>
      </c>
      <c r="AJ6" s="192">
        <v>8113506</v>
      </c>
      <c r="AK6" s="192">
        <v>5186007</v>
      </c>
      <c r="AL6" s="192">
        <v>3293684</v>
      </c>
      <c r="AM6" s="192">
        <v>3073125</v>
      </c>
      <c r="AN6" s="192">
        <v>5407564.5999999996</v>
      </c>
      <c r="AO6" s="192">
        <v>4130134</v>
      </c>
      <c r="AP6" s="192">
        <v>5366646</v>
      </c>
      <c r="AQ6" s="192">
        <v>6757014.75</v>
      </c>
      <c r="AR6" s="192">
        <v>5680366</v>
      </c>
      <c r="AS6" s="192">
        <v>5186730.4000000004</v>
      </c>
      <c r="AT6" s="192">
        <v>5942767</v>
      </c>
      <c r="AU6" s="192">
        <v>17535052.25</v>
      </c>
      <c r="AV6" s="192">
        <v>3532782</v>
      </c>
      <c r="AW6" s="192">
        <v>4561162</v>
      </c>
      <c r="AX6" s="192">
        <v>5572169</v>
      </c>
      <c r="AY6" s="192">
        <v>3329181</v>
      </c>
      <c r="AZ6" s="192">
        <v>288449</v>
      </c>
      <c r="BA6" s="192">
        <v>1737831</v>
      </c>
      <c r="BB6" s="192">
        <v>22062287</v>
      </c>
      <c r="BC6" s="192">
        <v>7571858.9500000002</v>
      </c>
      <c r="BD6" s="192">
        <v>6114302.5</v>
      </c>
      <c r="BE6" s="192">
        <v>11468222</v>
      </c>
      <c r="BF6" s="192">
        <v>9420945.8000000007</v>
      </c>
      <c r="BG6" s="192">
        <v>5664028</v>
      </c>
      <c r="BH6" s="192">
        <v>10969211.25</v>
      </c>
      <c r="BI6" s="192">
        <v>7134121.9100000001</v>
      </c>
      <c r="BJ6" s="192">
        <v>3543745.45</v>
      </c>
      <c r="BK6" s="192">
        <v>2489500.25</v>
      </c>
      <c r="BL6" s="192">
        <v>1847713</v>
      </c>
      <c r="BM6" s="192">
        <v>23056937.850000001</v>
      </c>
      <c r="BN6" s="192">
        <v>17385086.02</v>
      </c>
      <c r="BO6" s="192">
        <v>5360717</v>
      </c>
      <c r="BP6" s="192">
        <v>4771777</v>
      </c>
      <c r="BQ6" s="192">
        <v>5513905</v>
      </c>
      <c r="BR6" s="192">
        <v>6651495</v>
      </c>
      <c r="BS6" s="192">
        <v>2628155</v>
      </c>
      <c r="BT6" s="192">
        <v>20088491</v>
      </c>
      <c r="BU6" s="192">
        <v>6900639</v>
      </c>
      <c r="BV6" s="192">
        <v>6081370</v>
      </c>
      <c r="BW6" s="192">
        <v>8379373.25</v>
      </c>
      <c r="BX6" s="192">
        <v>12797485.6</v>
      </c>
      <c r="BY6" s="192">
        <v>15578924</v>
      </c>
      <c r="BZ6" s="192">
        <v>5201403</v>
      </c>
      <c r="CA6" s="192">
        <v>3748511</v>
      </c>
      <c r="CB6" s="192">
        <v>4800605</v>
      </c>
      <c r="CC6" s="201">
        <f>SUM(H6:CB6)</f>
        <v>739004507.86000001</v>
      </c>
    </row>
    <row r="7" spans="1:81" s="278" customFormat="1" ht="25.5" customHeight="1">
      <c r="A7" s="279" t="s">
        <v>1459</v>
      </c>
      <c r="B7" s="280" t="s">
        <v>6</v>
      </c>
      <c r="C7" s="281" t="s">
        <v>7</v>
      </c>
      <c r="D7" s="282">
        <v>42010</v>
      </c>
      <c r="E7" s="281" t="s">
        <v>350</v>
      </c>
      <c r="F7" s="283" t="s">
        <v>351</v>
      </c>
      <c r="G7" s="284" t="s">
        <v>1535</v>
      </c>
      <c r="H7" s="192">
        <v>114370070</v>
      </c>
      <c r="I7" s="192">
        <v>11808109.27</v>
      </c>
      <c r="J7" s="192">
        <v>26161681.120000001</v>
      </c>
      <c r="K7" s="192">
        <v>10858893.52</v>
      </c>
      <c r="L7" s="192">
        <v>3848437.7</v>
      </c>
      <c r="M7" s="192">
        <v>1214661.1399999999</v>
      </c>
      <c r="N7" s="192">
        <v>161259002.21000001</v>
      </c>
      <c r="O7" s="192">
        <v>10845371</v>
      </c>
      <c r="P7" s="192">
        <v>916327.42</v>
      </c>
      <c r="Q7" s="192">
        <v>44688871.219999999</v>
      </c>
      <c r="R7" s="192">
        <v>1960177.7</v>
      </c>
      <c r="S7" s="192">
        <v>3958511.75</v>
      </c>
      <c r="T7" s="192">
        <v>22232428.329999998</v>
      </c>
      <c r="U7" s="192">
        <v>21683571.949999999</v>
      </c>
      <c r="V7" s="192">
        <v>311853</v>
      </c>
      <c r="W7" s="192">
        <v>2880682.13</v>
      </c>
      <c r="X7" s="192">
        <v>3331957</v>
      </c>
      <c r="Y7" s="192">
        <v>1122843.93</v>
      </c>
      <c r="Z7" s="192">
        <v>87327845.670000002</v>
      </c>
      <c r="AA7" s="192">
        <v>14459318.42</v>
      </c>
      <c r="AB7" s="192">
        <v>4247866.8499999996</v>
      </c>
      <c r="AC7" s="192">
        <v>19481412</v>
      </c>
      <c r="AD7" s="192">
        <v>1202134</v>
      </c>
      <c r="AE7" s="192">
        <v>2397576.7799999998</v>
      </c>
      <c r="AF7" s="192">
        <v>5402374.5</v>
      </c>
      <c r="AG7" s="192">
        <v>1110602.75</v>
      </c>
      <c r="AH7" s="192">
        <v>572641</v>
      </c>
      <c r="AI7" s="192">
        <v>145218162.63</v>
      </c>
      <c r="AJ7" s="192">
        <v>2516883.96</v>
      </c>
      <c r="AK7" s="192">
        <v>1372659</v>
      </c>
      <c r="AL7" s="192">
        <v>1226585</v>
      </c>
      <c r="AM7" s="192">
        <v>1028386</v>
      </c>
      <c r="AN7" s="192">
        <v>2130409</v>
      </c>
      <c r="AO7" s="192">
        <v>1198776.25</v>
      </c>
      <c r="AP7" s="192">
        <v>1617629</v>
      </c>
      <c r="AQ7" s="192">
        <v>4588568.3</v>
      </c>
      <c r="AR7" s="192">
        <v>1707507</v>
      </c>
      <c r="AS7" s="192">
        <v>1861882.9</v>
      </c>
      <c r="AT7" s="192">
        <v>1328422.3600000001</v>
      </c>
      <c r="AU7" s="192">
        <v>38436197.259999998</v>
      </c>
      <c r="AV7" s="192">
        <v>1266750.6299999999</v>
      </c>
      <c r="AW7" s="192">
        <v>858539.75</v>
      </c>
      <c r="AX7" s="192">
        <v>1805331.7</v>
      </c>
      <c r="AY7" s="192">
        <v>784051</v>
      </c>
      <c r="AZ7" s="192">
        <v>57355</v>
      </c>
      <c r="BA7" s="192">
        <v>948094</v>
      </c>
      <c r="BB7" s="192">
        <v>88626454.400000006</v>
      </c>
      <c r="BC7" s="192">
        <v>1142505.3</v>
      </c>
      <c r="BD7" s="192">
        <v>1709422.5</v>
      </c>
      <c r="BE7" s="192">
        <v>5337899</v>
      </c>
      <c r="BF7" s="192">
        <v>5936795.0499999998</v>
      </c>
      <c r="BG7" s="192">
        <v>2714509</v>
      </c>
      <c r="BH7" s="192">
        <v>12442311.6</v>
      </c>
      <c r="BI7" s="192">
        <v>13174693.560000001</v>
      </c>
      <c r="BJ7" s="192">
        <v>1223476.2</v>
      </c>
      <c r="BK7" s="192">
        <v>882558.5</v>
      </c>
      <c r="BL7" s="192">
        <v>498796</v>
      </c>
      <c r="BM7" s="192">
        <v>90477567.829999998</v>
      </c>
      <c r="BN7" s="192">
        <v>21934417.870000001</v>
      </c>
      <c r="BO7" s="192">
        <v>1416496</v>
      </c>
      <c r="BP7" s="192">
        <v>783262</v>
      </c>
      <c r="BQ7" s="192">
        <v>1120987</v>
      </c>
      <c r="BR7" s="192">
        <v>1943111</v>
      </c>
      <c r="BS7" s="192">
        <v>882692</v>
      </c>
      <c r="BT7" s="192">
        <v>100400206.73999999</v>
      </c>
      <c r="BU7" s="192">
        <v>2495679.5</v>
      </c>
      <c r="BV7" s="192">
        <v>2361239</v>
      </c>
      <c r="BW7" s="192">
        <v>4565069.59</v>
      </c>
      <c r="BX7" s="192">
        <v>4991490.3</v>
      </c>
      <c r="BY7" s="192">
        <v>16491517</v>
      </c>
      <c r="BZ7" s="192">
        <v>2193539</v>
      </c>
      <c r="CA7" s="192">
        <v>2047424</v>
      </c>
      <c r="CB7" s="192">
        <v>1738124.28</v>
      </c>
      <c r="CC7" s="201">
        <f t="shared" ref="CC7:CC39" si="0">SUM(H7:CB7)</f>
        <v>1179139657.3199997</v>
      </c>
    </row>
    <row r="8" spans="1:81" s="278" customFormat="1" ht="25.5" customHeight="1">
      <c r="A8" s="279" t="s">
        <v>1458</v>
      </c>
      <c r="B8" s="280" t="s">
        <v>6</v>
      </c>
      <c r="C8" s="281" t="s">
        <v>7</v>
      </c>
      <c r="D8" s="282">
        <v>41010</v>
      </c>
      <c r="E8" s="281" t="s">
        <v>347</v>
      </c>
      <c r="F8" s="283" t="s">
        <v>352</v>
      </c>
      <c r="G8" s="284" t="s">
        <v>1412</v>
      </c>
      <c r="H8" s="192">
        <v>12671988</v>
      </c>
      <c r="I8" s="192">
        <v>150552</v>
      </c>
      <c r="J8" s="192">
        <v>545530</v>
      </c>
      <c r="K8" s="192">
        <v>265964.75</v>
      </c>
      <c r="L8" s="192">
        <v>12950</v>
      </c>
      <c r="M8" s="192">
        <v>241.75</v>
      </c>
      <c r="N8" s="192">
        <v>23781875.25</v>
      </c>
      <c r="O8" s="192">
        <v>151409</v>
      </c>
      <c r="P8" s="192">
        <v>29802</v>
      </c>
      <c r="Q8" s="192">
        <v>2715731.5</v>
      </c>
      <c r="R8" s="192">
        <v>521681.95</v>
      </c>
      <c r="S8" s="192">
        <v>158968.25</v>
      </c>
      <c r="T8" s="192">
        <v>601950</v>
      </c>
      <c r="U8" s="192">
        <v>162774.5</v>
      </c>
      <c r="V8" s="192">
        <v>0</v>
      </c>
      <c r="W8" s="192">
        <v>47066.5</v>
      </c>
      <c r="X8" s="192">
        <v>86132.5</v>
      </c>
      <c r="Y8" s="192">
        <v>155793.5</v>
      </c>
      <c r="Z8" s="192">
        <v>20612558.760000002</v>
      </c>
      <c r="AA8" s="192">
        <v>1120496</v>
      </c>
      <c r="AB8" s="192">
        <v>41196.92</v>
      </c>
      <c r="AC8" s="192">
        <v>1270050.67</v>
      </c>
      <c r="AD8" s="192">
        <v>538959.5</v>
      </c>
      <c r="AE8" s="192">
        <v>86007</v>
      </c>
      <c r="AF8" s="192">
        <v>157781.75</v>
      </c>
      <c r="AG8" s="192">
        <v>16007</v>
      </c>
      <c r="AH8" s="192">
        <v>0</v>
      </c>
      <c r="AI8" s="192">
        <v>34762802</v>
      </c>
      <c r="AJ8" s="192">
        <v>34974</v>
      </c>
      <c r="AK8" s="192">
        <v>232480</v>
      </c>
      <c r="AL8" s="192">
        <v>12635</v>
      </c>
      <c r="AM8" s="192">
        <v>96496</v>
      </c>
      <c r="AN8" s="192">
        <v>31533</v>
      </c>
      <c r="AO8" s="192">
        <v>135307</v>
      </c>
      <c r="AP8" s="192">
        <v>207797</v>
      </c>
      <c r="AQ8" s="192">
        <v>29295</v>
      </c>
      <c r="AR8" s="192">
        <v>28652</v>
      </c>
      <c r="AS8" s="192">
        <v>123855</v>
      </c>
      <c r="AT8" s="192">
        <v>117283</v>
      </c>
      <c r="AU8" s="192">
        <v>9091937</v>
      </c>
      <c r="AV8" s="192">
        <v>138800</v>
      </c>
      <c r="AW8" s="192">
        <v>184919</v>
      </c>
      <c r="AX8" s="192">
        <v>273282</v>
      </c>
      <c r="AY8" s="192">
        <v>104529</v>
      </c>
      <c r="AZ8" s="192">
        <v>57042</v>
      </c>
      <c r="BA8" s="192">
        <v>65421</v>
      </c>
      <c r="BB8" s="192">
        <v>12927730</v>
      </c>
      <c r="BC8" s="192">
        <v>2915</v>
      </c>
      <c r="BD8" s="192">
        <v>256589.25</v>
      </c>
      <c r="BE8" s="192">
        <v>28081</v>
      </c>
      <c r="BF8" s="192">
        <v>7525</v>
      </c>
      <c r="BG8" s="192">
        <v>51359</v>
      </c>
      <c r="BH8" s="192">
        <v>143416</v>
      </c>
      <c r="BI8" s="192">
        <v>698096.35</v>
      </c>
      <c r="BJ8" s="192">
        <v>29612</v>
      </c>
      <c r="BK8" s="192">
        <v>21165</v>
      </c>
      <c r="BL8" s="192">
        <v>11396</v>
      </c>
      <c r="BM8" s="192">
        <v>11566476.550000001</v>
      </c>
      <c r="BN8" s="192">
        <v>821049</v>
      </c>
      <c r="BO8" s="192">
        <v>58171</v>
      </c>
      <c r="BP8" s="192">
        <v>35141</v>
      </c>
      <c r="BQ8" s="192">
        <v>34836</v>
      </c>
      <c r="BR8" s="192">
        <v>0</v>
      </c>
      <c r="BS8" s="192">
        <v>22347</v>
      </c>
      <c r="BT8" s="192">
        <v>13713184</v>
      </c>
      <c r="BU8" s="192">
        <v>157776</v>
      </c>
      <c r="BV8" s="192">
        <v>14691</v>
      </c>
      <c r="BW8" s="192">
        <v>855978.75</v>
      </c>
      <c r="BX8" s="192">
        <v>136820.5</v>
      </c>
      <c r="BY8" s="192">
        <v>2407888</v>
      </c>
      <c r="BZ8" s="192">
        <v>323114</v>
      </c>
      <c r="CA8" s="192">
        <v>16810</v>
      </c>
      <c r="CB8" s="192">
        <v>21287.5</v>
      </c>
      <c r="CC8" s="201">
        <f t="shared" si="0"/>
        <v>155995962.95000002</v>
      </c>
    </row>
    <row r="9" spans="1:81" s="278" customFormat="1" ht="25.5" customHeight="1">
      <c r="A9" s="279" t="s">
        <v>1458</v>
      </c>
      <c r="B9" s="280" t="s">
        <v>6</v>
      </c>
      <c r="C9" s="281" t="s">
        <v>7</v>
      </c>
      <c r="D9" s="282">
        <v>41010</v>
      </c>
      <c r="E9" s="281" t="s">
        <v>347</v>
      </c>
      <c r="F9" s="283" t="s">
        <v>353</v>
      </c>
      <c r="G9" s="284" t="s">
        <v>354</v>
      </c>
      <c r="H9" s="192">
        <v>22112249</v>
      </c>
      <c r="I9" s="192">
        <v>0</v>
      </c>
      <c r="J9" s="192">
        <v>0</v>
      </c>
      <c r="K9" s="192">
        <v>0</v>
      </c>
      <c r="L9" s="192">
        <v>61946</v>
      </c>
      <c r="M9" s="192">
        <v>0</v>
      </c>
      <c r="N9" s="192">
        <v>8334821.5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0</v>
      </c>
      <c r="AH9" s="192">
        <v>0</v>
      </c>
      <c r="AI9" s="192">
        <v>0</v>
      </c>
      <c r="AJ9" s="192">
        <v>3578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  <c r="AU9" s="192">
        <v>152324.75</v>
      </c>
      <c r="AV9" s="192">
        <v>0</v>
      </c>
      <c r="AW9" s="192">
        <v>28088</v>
      </c>
      <c r="AX9" s="192">
        <v>0</v>
      </c>
      <c r="AY9" s="192">
        <v>0</v>
      </c>
      <c r="AZ9" s="192">
        <v>0</v>
      </c>
      <c r="BA9" s="192">
        <v>0</v>
      </c>
      <c r="BB9" s="192">
        <v>50635</v>
      </c>
      <c r="BC9" s="192">
        <v>0</v>
      </c>
      <c r="BD9" s="192">
        <v>0</v>
      </c>
      <c r="BE9" s="192">
        <v>0</v>
      </c>
      <c r="BF9" s="192">
        <v>0</v>
      </c>
      <c r="BG9" s="192">
        <v>0</v>
      </c>
      <c r="BH9" s="192">
        <v>0</v>
      </c>
      <c r="BI9" s="192">
        <v>0</v>
      </c>
      <c r="BJ9" s="192">
        <v>0</v>
      </c>
      <c r="BK9" s="192">
        <v>0</v>
      </c>
      <c r="BL9" s="192">
        <v>0</v>
      </c>
      <c r="BM9" s="192">
        <v>54315</v>
      </c>
      <c r="BN9" s="192">
        <v>4450.43</v>
      </c>
      <c r="BO9" s="192">
        <v>0</v>
      </c>
      <c r="BP9" s="192">
        <v>0</v>
      </c>
      <c r="BQ9" s="192">
        <v>0</v>
      </c>
      <c r="BR9" s="192">
        <v>0</v>
      </c>
      <c r="BS9" s="192">
        <v>0</v>
      </c>
      <c r="BT9" s="192">
        <v>3963387</v>
      </c>
      <c r="BU9" s="192">
        <v>0</v>
      </c>
      <c r="BV9" s="192">
        <v>0</v>
      </c>
      <c r="BW9" s="192">
        <v>0</v>
      </c>
      <c r="BX9" s="192">
        <v>0</v>
      </c>
      <c r="BY9" s="192">
        <v>0</v>
      </c>
      <c r="BZ9" s="192">
        <v>79267.7</v>
      </c>
      <c r="CA9" s="192">
        <v>0</v>
      </c>
      <c r="CB9" s="192">
        <v>0</v>
      </c>
      <c r="CC9" s="201">
        <f t="shared" si="0"/>
        <v>34845062.380000003</v>
      </c>
    </row>
    <row r="10" spans="1:81" s="278" customFormat="1" ht="25.5" customHeight="1">
      <c r="A10" s="279" t="s">
        <v>1458</v>
      </c>
      <c r="B10" s="280" t="s">
        <v>6</v>
      </c>
      <c r="C10" s="281" t="s">
        <v>7</v>
      </c>
      <c r="D10" s="282">
        <v>41010</v>
      </c>
      <c r="E10" s="281" t="s">
        <v>347</v>
      </c>
      <c r="F10" s="283" t="s">
        <v>355</v>
      </c>
      <c r="G10" s="284" t="s">
        <v>1536</v>
      </c>
      <c r="H10" s="192">
        <v>1427242.85</v>
      </c>
      <c r="I10" s="192">
        <v>0</v>
      </c>
      <c r="J10" s="192">
        <v>511405</v>
      </c>
      <c r="K10" s="192">
        <v>1893</v>
      </c>
      <c r="L10" s="192">
        <v>3425</v>
      </c>
      <c r="M10" s="192">
        <v>0</v>
      </c>
      <c r="N10" s="192">
        <v>1197050.75</v>
      </c>
      <c r="O10" s="192">
        <v>10032.5</v>
      </c>
      <c r="P10" s="192">
        <v>0</v>
      </c>
      <c r="Q10" s="192">
        <v>2538157.85</v>
      </c>
      <c r="R10" s="192">
        <v>0</v>
      </c>
      <c r="S10" s="192">
        <v>4213.25</v>
      </c>
      <c r="T10" s="192">
        <v>2539</v>
      </c>
      <c r="U10" s="192">
        <v>438670.25</v>
      </c>
      <c r="V10" s="192">
        <v>8000</v>
      </c>
      <c r="W10" s="192">
        <v>0</v>
      </c>
      <c r="X10" s="192">
        <v>0</v>
      </c>
      <c r="Y10" s="192">
        <v>5986.25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44290.5</v>
      </c>
      <c r="BM10" s="192">
        <v>1275020.25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4377</v>
      </c>
      <c r="BU10" s="192">
        <v>8729</v>
      </c>
      <c r="BV10" s="192">
        <v>1878</v>
      </c>
      <c r="BW10" s="192">
        <v>0</v>
      </c>
      <c r="BX10" s="192">
        <v>3994</v>
      </c>
      <c r="BY10" s="192">
        <v>5472</v>
      </c>
      <c r="BZ10" s="192">
        <v>3107</v>
      </c>
      <c r="CA10" s="192">
        <v>0</v>
      </c>
      <c r="CB10" s="192">
        <v>870</v>
      </c>
      <c r="CC10" s="201">
        <f t="shared" si="0"/>
        <v>7496353.4500000002</v>
      </c>
    </row>
    <row r="11" spans="1:81" s="278" customFormat="1" ht="25.5" customHeight="1">
      <c r="A11" s="279" t="s">
        <v>1460</v>
      </c>
      <c r="B11" s="285" t="s">
        <v>6</v>
      </c>
      <c r="C11" s="286" t="s">
        <v>7</v>
      </c>
      <c r="D11" s="287">
        <v>44010</v>
      </c>
      <c r="E11" s="288" t="s">
        <v>356</v>
      </c>
      <c r="F11" s="289" t="s">
        <v>357</v>
      </c>
      <c r="G11" s="290" t="s">
        <v>358</v>
      </c>
      <c r="H11" s="192">
        <v>0</v>
      </c>
      <c r="I11" s="193">
        <v>13282158.6</v>
      </c>
      <c r="J11" s="193">
        <v>57003706.170000002</v>
      </c>
      <c r="K11" s="193">
        <v>36827106.340000004</v>
      </c>
      <c r="L11" s="193">
        <v>34456383.939999998</v>
      </c>
      <c r="M11" s="193">
        <v>13917121.68</v>
      </c>
      <c r="N11" s="193">
        <v>60431426.479999997</v>
      </c>
      <c r="O11" s="193">
        <v>46582439.030000001</v>
      </c>
      <c r="P11" s="193">
        <v>17017835.010000002</v>
      </c>
      <c r="Q11" s="193">
        <v>67011893.869999997</v>
      </c>
      <c r="R11" s="193">
        <v>16852579.829999998</v>
      </c>
      <c r="S11" s="193">
        <v>35763160.649999999</v>
      </c>
      <c r="T11" s="193">
        <v>31403217.129999999</v>
      </c>
      <c r="U11" s="193">
        <v>53677118.560000002</v>
      </c>
      <c r="V11" s="193">
        <v>7503365.2599999998</v>
      </c>
      <c r="W11" s="193">
        <v>32465981.350000001</v>
      </c>
      <c r="X11" s="193">
        <v>27497681.030000001</v>
      </c>
      <c r="Y11" s="193">
        <v>15544332.710000001</v>
      </c>
      <c r="Z11" s="193">
        <v>31332338.48</v>
      </c>
      <c r="AA11" s="193">
        <v>35667970.5</v>
      </c>
      <c r="AB11" s="193">
        <v>28050276.170000002</v>
      </c>
      <c r="AC11" s="193">
        <v>67495537.069999993</v>
      </c>
      <c r="AD11" s="193">
        <v>20418100.760000002</v>
      </c>
      <c r="AE11" s="193">
        <v>36501872.840000004</v>
      </c>
      <c r="AF11" s="193">
        <v>17733878.890000001</v>
      </c>
      <c r="AG11" s="193">
        <v>6909485.5300000003</v>
      </c>
      <c r="AH11" s="193">
        <v>12496650.859999999</v>
      </c>
      <c r="AI11" s="193">
        <v>20144034.760000002</v>
      </c>
      <c r="AJ11" s="193">
        <v>23255720.059999999</v>
      </c>
      <c r="AK11" s="193">
        <v>1010393.53</v>
      </c>
      <c r="AL11" s="193">
        <v>9474882.6300000008</v>
      </c>
      <c r="AM11" s="193">
        <v>15120746.15</v>
      </c>
      <c r="AN11" s="193">
        <v>26572773.600000001</v>
      </c>
      <c r="AO11" s="193">
        <v>19496703.789999999</v>
      </c>
      <c r="AP11" s="193">
        <v>15674078.890000001</v>
      </c>
      <c r="AQ11" s="193">
        <v>30556995.949999999</v>
      </c>
      <c r="AR11" s="193">
        <v>17649567.02</v>
      </c>
      <c r="AS11" s="193">
        <v>645225.93000000005</v>
      </c>
      <c r="AT11" s="193">
        <v>14809429.67</v>
      </c>
      <c r="AU11" s="193">
        <v>44175714.829999998</v>
      </c>
      <c r="AV11" s="193">
        <v>21780252.27</v>
      </c>
      <c r="AW11" s="193">
        <v>27750417.18</v>
      </c>
      <c r="AX11" s="193">
        <v>26537377.780000001</v>
      </c>
      <c r="AY11" s="193">
        <v>18487482.289999999</v>
      </c>
      <c r="AZ11" s="193">
        <v>4292254.6500000004</v>
      </c>
      <c r="BA11" s="193">
        <v>9161244.6899999995</v>
      </c>
      <c r="BB11" s="193">
        <v>81913395.5</v>
      </c>
      <c r="BC11" s="193">
        <v>22708448.710000001</v>
      </c>
      <c r="BD11" s="193">
        <v>23782859.550000001</v>
      </c>
      <c r="BE11" s="193">
        <v>47932968.619999997</v>
      </c>
      <c r="BF11" s="193">
        <v>37455164.399999999</v>
      </c>
      <c r="BG11" s="193">
        <v>2265826.65</v>
      </c>
      <c r="BH11" s="193">
        <v>35850352.090000004</v>
      </c>
      <c r="BI11" s="193">
        <v>37692734.039999999</v>
      </c>
      <c r="BJ11" s="193">
        <v>20337559.059999999</v>
      </c>
      <c r="BK11" s="193">
        <v>11380542.630000001</v>
      </c>
      <c r="BL11" s="193">
        <v>6846175.79</v>
      </c>
      <c r="BM11" s="193">
        <v>66598804.670000002</v>
      </c>
      <c r="BN11" s="193">
        <v>58377879.399999999</v>
      </c>
      <c r="BO11" s="193">
        <v>5855542.0300000003</v>
      </c>
      <c r="BP11" s="193">
        <v>4532232.32</v>
      </c>
      <c r="BQ11" s="193">
        <v>27170143.699999999</v>
      </c>
      <c r="BR11" s="193">
        <v>14859937.43</v>
      </c>
      <c r="BS11" s="193">
        <v>2065892.18</v>
      </c>
      <c r="BT11" s="193">
        <v>29517177.010000002</v>
      </c>
      <c r="BU11" s="193">
        <v>14716346.15</v>
      </c>
      <c r="BV11" s="193">
        <v>19497048.59</v>
      </c>
      <c r="BW11" s="193">
        <v>24308451.510000002</v>
      </c>
      <c r="BX11" s="193">
        <v>23279653.02</v>
      </c>
      <c r="BY11" s="193">
        <v>25550369.09</v>
      </c>
      <c r="BZ11" s="193">
        <v>25201356.699999999</v>
      </c>
      <c r="CA11" s="193">
        <v>16141996.210000001</v>
      </c>
      <c r="CB11" s="193">
        <v>2762170.6</v>
      </c>
      <c r="CC11" s="201">
        <f t="shared" si="0"/>
        <v>1859039942.0599999</v>
      </c>
    </row>
    <row r="12" spans="1:81" s="278" customFormat="1" ht="25.5" customHeight="1">
      <c r="A12" s="279" t="s">
        <v>1460</v>
      </c>
      <c r="B12" s="280" t="s">
        <v>6</v>
      </c>
      <c r="C12" s="281" t="s">
        <v>7</v>
      </c>
      <c r="D12" s="282">
        <v>43010</v>
      </c>
      <c r="E12" s="281" t="s">
        <v>359</v>
      </c>
      <c r="F12" s="283" t="s">
        <v>360</v>
      </c>
      <c r="G12" s="284" t="s">
        <v>361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0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39600</v>
      </c>
      <c r="AV12" s="192">
        <v>340019.54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4756056.18</v>
      </c>
      <c r="BG12" s="192">
        <v>0</v>
      </c>
      <c r="BH12" s="192">
        <v>0</v>
      </c>
      <c r="BI12" s="192">
        <v>0</v>
      </c>
      <c r="BJ12" s="192">
        <v>0</v>
      </c>
      <c r="BK12" s="192">
        <v>0</v>
      </c>
      <c r="BL12" s="192">
        <v>0</v>
      </c>
      <c r="BM12" s="192">
        <v>0</v>
      </c>
      <c r="BN12" s="192">
        <v>0</v>
      </c>
      <c r="BO12" s="192">
        <v>38090</v>
      </c>
      <c r="BP12" s="192">
        <v>0</v>
      </c>
      <c r="BQ12" s="192">
        <v>0</v>
      </c>
      <c r="BR12" s="192">
        <v>0</v>
      </c>
      <c r="BS12" s="192">
        <v>0</v>
      </c>
      <c r="BT12" s="192">
        <v>0</v>
      </c>
      <c r="BU12" s="192">
        <v>0</v>
      </c>
      <c r="BV12" s="192">
        <v>0</v>
      </c>
      <c r="BW12" s="192">
        <v>0</v>
      </c>
      <c r="BX12" s="192">
        <v>0</v>
      </c>
      <c r="BY12" s="192">
        <v>0</v>
      </c>
      <c r="BZ12" s="192">
        <v>0</v>
      </c>
      <c r="CA12" s="192">
        <v>0</v>
      </c>
      <c r="CB12" s="192">
        <v>0</v>
      </c>
      <c r="CC12" s="201">
        <f t="shared" si="0"/>
        <v>5173765.72</v>
      </c>
    </row>
    <row r="13" spans="1:81" s="278" customFormat="1" ht="25.5" customHeight="1">
      <c r="A13" s="279" t="s">
        <v>1460</v>
      </c>
      <c r="B13" s="280" t="s">
        <v>6</v>
      </c>
      <c r="C13" s="281" t="s">
        <v>7</v>
      </c>
      <c r="D13" s="282">
        <v>41010</v>
      </c>
      <c r="E13" s="281" t="s">
        <v>347</v>
      </c>
      <c r="F13" s="283" t="s">
        <v>362</v>
      </c>
      <c r="G13" s="284" t="s">
        <v>363</v>
      </c>
      <c r="H13" s="192">
        <v>48580032.460000001</v>
      </c>
      <c r="I13" s="192">
        <v>0</v>
      </c>
      <c r="J13" s="192">
        <v>14960393.4</v>
      </c>
      <c r="K13" s="192">
        <v>24756332.030000001</v>
      </c>
      <c r="L13" s="192">
        <v>18614178.100000001</v>
      </c>
      <c r="M13" s="192">
        <v>2740587.12</v>
      </c>
      <c r="N13" s="192">
        <v>36020847.490000002</v>
      </c>
      <c r="O13" s="192">
        <v>20851432.059999999</v>
      </c>
      <c r="P13" s="192">
        <v>6411077.9800000004</v>
      </c>
      <c r="Q13" s="192">
        <v>42554125.780000001</v>
      </c>
      <c r="R13" s="192">
        <v>6089505.79</v>
      </c>
      <c r="S13" s="192">
        <v>16899188.870000001</v>
      </c>
      <c r="T13" s="192">
        <v>30593143.969999999</v>
      </c>
      <c r="U13" s="192">
        <v>37204416.359999999</v>
      </c>
      <c r="V13" s="192">
        <v>851923.16</v>
      </c>
      <c r="W13" s="192">
        <v>27685490.59</v>
      </c>
      <c r="X13" s="192">
        <v>12789198.6</v>
      </c>
      <c r="Y13" s="192">
        <v>9412292.7799999993</v>
      </c>
      <c r="Z13" s="192">
        <v>16778429.73</v>
      </c>
      <c r="AA13" s="192">
        <v>8386900.2000000002</v>
      </c>
      <c r="AB13" s="192">
        <v>4744893.57</v>
      </c>
      <c r="AC13" s="192">
        <v>13342052.970000001</v>
      </c>
      <c r="AD13" s="192">
        <v>6206883.2599999998</v>
      </c>
      <c r="AE13" s="192">
        <v>8387944.6500000004</v>
      </c>
      <c r="AF13" s="192">
        <v>4148330.14</v>
      </c>
      <c r="AG13" s="192">
        <v>2406733.5699999998</v>
      </c>
      <c r="AH13" s="192">
        <v>2372428.9900000002</v>
      </c>
      <c r="AI13" s="192">
        <v>9867537.8800000008</v>
      </c>
      <c r="AJ13" s="192">
        <v>11843489.49</v>
      </c>
      <c r="AK13" s="192">
        <v>2365650.64</v>
      </c>
      <c r="AL13" s="192">
        <v>3164825.28</v>
      </c>
      <c r="AM13" s="192">
        <v>3566869.13</v>
      </c>
      <c r="AN13" s="192">
        <v>6982599.25</v>
      </c>
      <c r="AO13" s="192">
        <v>4799385.7300000004</v>
      </c>
      <c r="AP13" s="192">
        <v>5116611.6500000004</v>
      </c>
      <c r="AQ13" s="192">
        <v>15382983.609999999</v>
      </c>
      <c r="AR13" s="192">
        <v>5562960.8700000001</v>
      </c>
      <c r="AS13" s="192">
        <v>1989444.49</v>
      </c>
      <c r="AT13" s="192">
        <v>4741737.18</v>
      </c>
      <c r="AU13" s="192">
        <v>15367464.85</v>
      </c>
      <c r="AV13" s="192">
        <v>3900157.74</v>
      </c>
      <c r="AW13" s="192">
        <v>7043265.5700000003</v>
      </c>
      <c r="AX13" s="192">
        <v>5889401.7999999998</v>
      </c>
      <c r="AY13" s="192">
        <v>4233033.62</v>
      </c>
      <c r="AZ13" s="192">
        <v>781901.77</v>
      </c>
      <c r="BA13" s="192">
        <v>2315988.88</v>
      </c>
      <c r="BB13" s="192">
        <v>26678848.370000001</v>
      </c>
      <c r="BC13" s="192">
        <v>7705044.0499999998</v>
      </c>
      <c r="BD13" s="192">
        <v>7601166.2000000002</v>
      </c>
      <c r="BE13" s="192">
        <v>13976203.68</v>
      </c>
      <c r="BF13" s="192">
        <v>8492988.5399999991</v>
      </c>
      <c r="BG13" s="192">
        <v>5436516.7000000002</v>
      </c>
      <c r="BH13" s="192">
        <v>9082388.9100000001</v>
      </c>
      <c r="BI13" s="192">
        <v>10299056.01</v>
      </c>
      <c r="BJ13" s="192">
        <v>3602860.75</v>
      </c>
      <c r="BK13" s="192">
        <v>1565168.86</v>
      </c>
      <c r="BL13" s="192">
        <v>3148275.05</v>
      </c>
      <c r="BM13" s="192">
        <v>21995305.449999999</v>
      </c>
      <c r="BN13" s="192">
        <v>4588835.12</v>
      </c>
      <c r="BO13" s="192">
        <v>3699133.28</v>
      </c>
      <c r="BP13" s="192">
        <v>1401484.58</v>
      </c>
      <c r="BQ13" s="192">
        <v>7085842.4800000004</v>
      </c>
      <c r="BR13" s="192">
        <v>2617411.66</v>
      </c>
      <c r="BS13" s="192">
        <v>-128498.83</v>
      </c>
      <c r="BT13" s="192">
        <v>11497704.710000001</v>
      </c>
      <c r="BU13" s="192">
        <v>3924627.97</v>
      </c>
      <c r="BV13" s="192">
        <v>5860358.9500000002</v>
      </c>
      <c r="BW13" s="192">
        <v>6708441.0499999998</v>
      </c>
      <c r="BX13" s="192">
        <v>10160755.710000001</v>
      </c>
      <c r="BY13" s="192">
        <v>9217585.9600000009</v>
      </c>
      <c r="BZ13" s="192">
        <v>7624589</v>
      </c>
      <c r="CA13" s="192">
        <v>5122286.8</v>
      </c>
      <c r="CB13" s="192">
        <v>1480203.13</v>
      </c>
      <c r="CC13" s="201">
        <f t="shared" si="0"/>
        <v>739148657.19000006</v>
      </c>
    </row>
    <row r="14" spans="1:81" s="278" customFormat="1" ht="25.5" customHeight="1">
      <c r="A14" s="279" t="s">
        <v>1460</v>
      </c>
      <c r="B14" s="280" t="s">
        <v>6</v>
      </c>
      <c r="C14" s="281" t="s">
        <v>7</v>
      </c>
      <c r="D14" s="282">
        <v>43010</v>
      </c>
      <c r="E14" s="281" t="s">
        <v>359</v>
      </c>
      <c r="F14" s="283" t="s">
        <v>364</v>
      </c>
      <c r="G14" s="284" t="s">
        <v>365</v>
      </c>
      <c r="H14" s="192">
        <v>377276</v>
      </c>
      <c r="I14" s="192">
        <v>46017</v>
      </c>
      <c r="J14" s="192">
        <v>245536.52</v>
      </c>
      <c r="K14" s="192">
        <v>16012</v>
      </c>
      <c r="L14" s="192">
        <v>17380</v>
      </c>
      <c r="M14" s="192">
        <v>10000</v>
      </c>
      <c r="N14" s="192">
        <v>0</v>
      </c>
      <c r="O14" s="192">
        <v>0</v>
      </c>
      <c r="P14" s="192">
        <v>0</v>
      </c>
      <c r="Q14" s="192">
        <v>7261665.1200000001</v>
      </c>
      <c r="R14" s="192">
        <v>10000</v>
      </c>
      <c r="S14" s="192">
        <v>0</v>
      </c>
      <c r="T14" s="192">
        <v>1678059.74</v>
      </c>
      <c r="U14" s="192">
        <v>0</v>
      </c>
      <c r="V14" s="192">
        <v>0</v>
      </c>
      <c r="W14" s="192">
        <v>0</v>
      </c>
      <c r="X14" s="192">
        <v>112948.42</v>
      </c>
      <c r="Y14" s="192">
        <v>0</v>
      </c>
      <c r="Z14" s="192">
        <v>625014</v>
      </c>
      <c r="AA14" s="192">
        <v>30171</v>
      </c>
      <c r="AB14" s="192">
        <v>41536.19</v>
      </c>
      <c r="AC14" s="192">
        <v>98200</v>
      </c>
      <c r="AD14" s="192">
        <v>25000</v>
      </c>
      <c r="AE14" s="192">
        <v>10000</v>
      </c>
      <c r="AF14" s="192">
        <v>22900</v>
      </c>
      <c r="AG14" s="192">
        <v>10030</v>
      </c>
      <c r="AH14" s="192">
        <v>0</v>
      </c>
      <c r="AI14" s="192">
        <v>0</v>
      </c>
      <c r="AJ14" s="192">
        <v>82287</v>
      </c>
      <c r="AK14" s="192">
        <v>0</v>
      </c>
      <c r="AL14" s="192">
        <v>0</v>
      </c>
      <c r="AM14" s="192">
        <v>17483</v>
      </c>
      <c r="AN14" s="192">
        <v>20000</v>
      </c>
      <c r="AO14" s="192">
        <v>16261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  <c r="AU14" s="192">
        <v>0</v>
      </c>
      <c r="AV14" s="192">
        <v>6069</v>
      </c>
      <c r="AW14" s="192">
        <v>39549</v>
      </c>
      <c r="AX14" s="192">
        <v>0</v>
      </c>
      <c r="AY14" s="192">
        <v>0</v>
      </c>
      <c r="AZ14" s="192">
        <v>0</v>
      </c>
      <c r="BA14" s="192">
        <v>8500</v>
      </c>
      <c r="BB14" s="192">
        <v>1628623.54</v>
      </c>
      <c r="BC14" s="192">
        <v>165854.79</v>
      </c>
      <c r="BD14" s="192">
        <v>0</v>
      </c>
      <c r="BE14" s="192">
        <v>0</v>
      </c>
      <c r="BF14" s="192">
        <v>0</v>
      </c>
      <c r="BG14" s="192">
        <v>0</v>
      </c>
      <c r="BH14" s="192">
        <v>27500</v>
      </c>
      <c r="BI14" s="192">
        <v>0</v>
      </c>
      <c r="BJ14" s="192">
        <v>25220</v>
      </c>
      <c r="BK14" s="192">
        <v>39967.97</v>
      </c>
      <c r="BL14" s="192">
        <v>18080.52</v>
      </c>
      <c r="BM14" s="192">
        <v>0</v>
      </c>
      <c r="BN14" s="192">
        <v>42500</v>
      </c>
      <c r="BO14" s="192">
        <v>20847</v>
      </c>
      <c r="BP14" s="192">
        <v>10885</v>
      </c>
      <c r="BQ14" s="192">
        <v>0</v>
      </c>
      <c r="BR14" s="192">
        <v>2400</v>
      </c>
      <c r="BS14" s="192">
        <v>0</v>
      </c>
      <c r="BT14" s="192">
        <v>0</v>
      </c>
      <c r="BU14" s="192">
        <v>0</v>
      </c>
      <c r="BV14" s="192">
        <v>2250</v>
      </c>
      <c r="BW14" s="192">
        <v>47132</v>
      </c>
      <c r="BX14" s="192">
        <v>254835</v>
      </c>
      <c r="BY14" s="192">
        <v>1139358.17</v>
      </c>
      <c r="BZ14" s="192">
        <v>40646</v>
      </c>
      <c r="CA14" s="192">
        <v>15000</v>
      </c>
      <c r="CB14" s="192">
        <v>54181.53</v>
      </c>
      <c r="CC14" s="201">
        <f t="shared" si="0"/>
        <v>14363176.51</v>
      </c>
    </row>
    <row r="15" spans="1:81" s="278" customFormat="1" ht="25.5" customHeight="1">
      <c r="A15" s="279" t="s">
        <v>1460</v>
      </c>
      <c r="B15" s="280" t="s">
        <v>6</v>
      </c>
      <c r="C15" s="281" t="s">
        <v>7</v>
      </c>
      <c r="D15" s="282">
        <v>43010</v>
      </c>
      <c r="E15" s="281" t="s">
        <v>359</v>
      </c>
      <c r="F15" s="283" t="s">
        <v>366</v>
      </c>
      <c r="G15" s="284" t="s">
        <v>1488</v>
      </c>
      <c r="H15" s="192">
        <v>301900</v>
      </c>
      <c r="I15" s="192">
        <v>258270.03</v>
      </c>
      <c r="J15" s="192">
        <v>6688526.8499999996</v>
      </c>
      <c r="K15" s="192">
        <v>1304524.44</v>
      </c>
      <c r="L15" s="192">
        <v>628929.98</v>
      </c>
      <c r="M15" s="192">
        <v>243761.9</v>
      </c>
      <c r="N15" s="192">
        <v>0</v>
      </c>
      <c r="O15" s="192">
        <v>703047.57</v>
      </c>
      <c r="P15" s="192">
        <v>0</v>
      </c>
      <c r="Q15" s="192">
        <v>859544.66</v>
      </c>
      <c r="R15" s="192">
        <v>2700</v>
      </c>
      <c r="S15" s="192">
        <v>572333.56000000006</v>
      </c>
      <c r="T15" s="192">
        <v>371478.27</v>
      </c>
      <c r="U15" s="192">
        <v>327339.92</v>
      </c>
      <c r="V15" s="192">
        <v>904743.25</v>
      </c>
      <c r="W15" s="192">
        <v>1367466.37</v>
      </c>
      <c r="X15" s="192">
        <v>141072.35</v>
      </c>
      <c r="Y15" s="192">
        <v>61147</v>
      </c>
      <c r="Z15" s="192">
        <v>9108576.1400000006</v>
      </c>
      <c r="AA15" s="192">
        <v>4317808.99</v>
      </c>
      <c r="AB15" s="192">
        <v>1462427.34</v>
      </c>
      <c r="AC15" s="192">
        <v>6180</v>
      </c>
      <c r="AD15" s="192">
        <v>2500</v>
      </c>
      <c r="AE15" s="192">
        <v>990363.33</v>
      </c>
      <c r="AF15" s="192">
        <v>905281.11</v>
      </c>
      <c r="AG15" s="192">
        <v>100</v>
      </c>
      <c r="AH15" s="192">
        <v>0</v>
      </c>
      <c r="AI15" s="192">
        <v>6524968.46</v>
      </c>
      <c r="AJ15" s="192">
        <v>1116626.97</v>
      </c>
      <c r="AK15" s="192">
        <v>0</v>
      </c>
      <c r="AL15" s="192">
        <v>2500</v>
      </c>
      <c r="AM15" s="192">
        <v>677361.46</v>
      </c>
      <c r="AN15" s="192">
        <v>821072.96</v>
      </c>
      <c r="AO15" s="192">
        <v>4237.2</v>
      </c>
      <c r="AP15" s="192">
        <v>430550.23</v>
      </c>
      <c r="AQ15" s="192">
        <v>10000</v>
      </c>
      <c r="AR15" s="192">
        <v>140723.24</v>
      </c>
      <c r="AS15" s="192">
        <v>667000</v>
      </c>
      <c r="AT15" s="192">
        <v>399565.43</v>
      </c>
      <c r="AU15" s="192">
        <v>3907460.08</v>
      </c>
      <c r="AV15" s="192">
        <v>2500</v>
      </c>
      <c r="AW15" s="192">
        <v>168965.04</v>
      </c>
      <c r="AX15" s="192">
        <v>422849.05</v>
      </c>
      <c r="AY15" s="192">
        <v>28426.12</v>
      </c>
      <c r="AZ15" s="192">
        <v>33688.25</v>
      </c>
      <c r="BA15" s="192">
        <v>101367.24</v>
      </c>
      <c r="BB15" s="192">
        <v>371687.6</v>
      </c>
      <c r="BC15" s="192">
        <v>193717.43</v>
      </c>
      <c r="BD15" s="192">
        <v>105898.85</v>
      </c>
      <c r="BE15" s="192">
        <v>0</v>
      </c>
      <c r="BF15" s="192">
        <v>32500</v>
      </c>
      <c r="BG15" s="192">
        <v>672604.87</v>
      </c>
      <c r="BH15" s="192">
        <v>585331.31000000006</v>
      </c>
      <c r="BI15" s="192">
        <v>274580.90000000002</v>
      </c>
      <c r="BJ15" s="192">
        <v>560016.66</v>
      </c>
      <c r="BK15" s="192">
        <v>2153533.27</v>
      </c>
      <c r="BL15" s="192">
        <v>400</v>
      </c>
      <c r="BM15" s="192">
        <v>0</v>
      </c>
      <c r="BN15" s="192">
        <v>6484951.9100000001</v>
      </c>
      <c r="BO15" s="192">
        <v>0</v>
      </c>
      <c r="BP15" s="192">
        <v>0</v>
      </c>
      <c r="BQ15" s="192">
        <v>2500</v>
      </c>
      <c r="BR15" s="192">
        <v>0</v>
      </c>
      <c r="BS15" s="192">
        <v>0</v>
      </c>
      <c r="BT15" s="192">
        <v>4016085.12</v>
      </c>
      <c r="BU15" s="192">
        <v>933121.59</v>
      </c>
      <c r="BV15" s="192">
        <v>0</v>
      </c>
      <c r="BW15" s="192">
        <v>1136773.07</v>
      </c>
      <c r="BX15" s="192">
        <v>958751.34</v>
      </c>
      <c r="BY15" s="192">
        <v>353755.64</v>
      </c>
      <c r="BZ15" s="192">
        <v>382074.89</v>
      </c>
      <c r="CA15" s="192">
        <v>45000</v>
      </c>
      <c r="CB15" s="192">
        <v>535180.4</v>
      </c>
      <c r="CC15" s="201">
        <f t="shared" si="0"/>
        <v>66788349.639999993</v>
      </c>
    </row>
    <row r="16" spans="1:81" s="278" customFormat="1" ht="25.5" customHeight="1">
      <c r="A16" s="279" t="s">
        <v>1460</v>
      </c>
      <c r="B16" s="280" t="s">
        <v>6</v>
      </c>
      <c r="C16" s="281" t="s">
        <v>7</v>
      </c>
      <c r="D16" s="282">
        <v>43010</v>
      </c>
      <c r="E16" s="281" t="s">
        <v>359</v>
      </c>
      <c r="F16" s="283" t="s">
        <v>367</v>
      </c>
      <c r="G16" s="284" t="s">
        <v>1537</v>
      </c>
      <c r="H16" s="192">
        <v>7156629.5199999996</v>
      </c>
      <c r="I16" s="192">
        <v>611781.75</v>
      </c>
      <c r="J16" s="192">
        <v>1244633.26</v>
      </c>
      <c r="K16" s="192">
        <v>362188.75</v>
      </c>
      <c r="L16" s="192">
        <v>778640.56</v>
      </c>
      <c r="M16" s="192">
        <v>77450.14</v>
      </c>
      <c r="N16" s="192">
        <v>0</v>
      </c>
      <c r="O16" s="192">
        <v>208192.71</v>
      </c>
      <c r="P16" s="192">
        <v>85901.67</v>
      </c>
      <c r="Q16" s="192">
        <v>0</v>
      </c>
      <c r="R16" s="192">
        <v>158103.81</v>
      </c>
      <c r="S16" s="192">
        <v>180901.31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92">
        <v>190466.67</v>
      </c>
      <c r="Z16" s="192">
        <v>2278352.2200000002</v>
      </c>
      <c r="AA16" s="192">
        <v>359566.53</v>
      </c>
      <c r="AB16" s="192">
        <v>246899.76</v>
      </c>
      <c r="AC16" s="192">
        <v>655449.61</v>
      </c>
      <c r="AD16" s="192">
        <v>20883.259999999998</v>
      </c>
      <c r="AE16" s="192">
        <v>64127.39</v>
      </c>
      <c r="AF16" s="192">
        <v>205513.46</v>
      </c>
      <c r="AG16" s="192">
        <v>232979.44</v>
      </c>
      <c r="AH16" s="192">
        <v>330000</v>
      </c>
      <c r="AI16" s="192">
        <v>993941.19</v>
      </c>
      <c r="AJ16" s="192">
        <v>182878.19</v>
      </c>
      <c r="AK16" s="192">
        <v>0</v>
      </c>
      <c r="AL16" s="192">
        <v>66466.490000000005</v>
      </c>
      <c r="AM16" s="192">
        <v>109499.3</v>
      </c>
      <c r="AN16" s="192">
        <v>110751.13</v>
      </c>
      <c r="AO16" s="192">
        <v>134651.21</v>
      </c>
      <c r="AP16" s="192">
        <v>0</v>
      </c>
      <c r="AQ16" s="192">
        <v>0</v>
      </c>
      <c r="AR16" s="192">
        <v>0</v>
      </c>
      <c r="AS16" s="192">
        <v>0</v>
      </c>
      <c r="AT16" s="192">
        <v>126071.74</v>
      </c>
      <c r="AU16" s="192">
        <v>15681897.189999999</v>
      </c>
      <c r="AV16" s="192">
        <v>388286.14</v>
      </c>
      <c r="AW16" s="192">
        <v>127716.77</v>
      </c>
      <c r="AX16" s="192">
        <v>0</v>
      </c>
      <c r="AY16" s="192">
        <v>0</v>
      </c>
      <c r="AZ16" s="192">
        <v>0</v>
      </c>
      <c r="BA16" s="192">
        <v>52275.06</v>
      </c>
      <c r="BB16" s="192">
        <v>1453117.94</v>
      </c>
      <c r="BC16" s="192">
        <v>139010.49</v>
      </c>
      <c r="BD16" s="192">
        <v>74313.02</v>
      </c>
      <c r="BE16" s="192">
        <v>0</v>
      </c>
      <c r="BF16" s="192">
        <v>35394.39</v>
      </c>
      <c r="BG16" s="192">
        <v>233562.32</v>
      </c>
      <c r="BH16" s="192">
        <v>258253.67</v>
      </c>
      <c r="BI16" s="192">
        <v>28754.79</v>
      </c>
      <c r="BJ16" s="192">
        <v>0</v>
      </c>
      <c r="BK16" s="192">
        <v>0</v>
      </c>
      <c r="BL16" s="192">
        <v>26836.49</v>
      </c>
      <c r="BM16" s="192">
        <v>257158.72</v>
      </c>
      <c r="BN16" s="192">
        <v>6433231</v>
      </c>
      <c r="BO16" s="192">
        <v>86605.58</v>
      </c>
      <c r="BP16" s="192">
        <v>76974.59</v>
      </c>
      <c r="BQ16" s="192">
        <v>0</v>
      </c>
      <c r="BR16" s="192">
        <v>68240.13</v>
      </c>
      <c r="BS16" s="192">
        <v>0</v>
      </c>
      <c r="BT16" s="192">
        <v>2251262.3199999998</v>
      </c>
      <c r="BU16" s="192">
        <v>0</v>
      </c>
      <c r="BV16" s="192">
        <v>74426.75</v>
      </c>
      <c r="BW16" s="192">
        <v>67264.850000000006</v>
      </c>
      <c r="BX16" s="192">
        <v>678959.61</v>
      </c>
      <c r="BY16" s="192">
        <v>880949.01</v>
      </c>
      <c r="BZ16" s="192">
        <v>38396.6</v>
      </c>
      <c r="CA16" s="192">
        <v>174204.96</v>
      </c>
      <c r="CB16" s="192">
        <v>463455.71</v>
      </c>
      <c r="CC16" s="201">
        <f t="shared" si="0"/>
        <v>47223469.170000009</v>
      </c>
    </row>
    <row r="17" spans="1:81" s="278" customFormat="1" ht="25.5" customHeight="1">
      <c r="A17" s="279" t="s">
        <v>1460</v>
      </c>
      <c r="B17" s="280" t="s">
        <v>6</v>
      </c>
      <c r="C17" s="281" t="s">
        <v>7</v>
      </c>
      <c r="D17" s="282">
        <v>44010</v>
      </c>
      <c r="E17" s="291" t="s">
        <v>356</v>
      </c>
      <c r="F17" s="283" t="s">
        <v>368</v>
      </c>
      <c r="G17" s="284" t="s">
        <v>369</v>
      </c>
      <c r="H17" s="192">
        <v>-17141147.969999999</v>
      </c>
      <c r="I17" s="192">
        <v>-6236651.9299999997</v>
      </c>
      <c r="J17" s="192">
        <v>0</v>
      </c>
      <c r="K17" s="192">
        <v>0</v>
      </c>
      <c r="L17" s="192">
        <v>0</v>
      </c>
      <c r="M17" s="192">
        <v>-1553383.55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-4668811.25</v>
      </c>
      <c r="T17" s="192">
        <v>0</v>
      </c>
      <c r="U17" s="192">
        <v>0</v>
      </c>
      <c r="V17" s="192">
        <v>0</v>
      </c>
      <c r="W17" s="192">
        <v>0</v>
      </c>
      <c r="X17" s="192">
        <v>-3492667.75</v>
      </c>
      <c r="Y17" s="192">
        <v>-2200330.15</v>
      </c>
      <c r="Z17" s="192">
        <v>-44859968.969999999</v>
      </c>
      <c r="AA17" s="192">
        <v>0</v>
      </c>
      <c r="AB17" s="192">
        <v>0</v>
      </c>
      <c r="AC17" s="192">
        <v>-9879194.0500000007</v>
      </c>
      <c r="AD17" s="192">
        <v>0</v>
      </c>
      <c r="AE17" s="192">
        <v>0</v>
      </c>
      <c r="AF17" s="192">
        <v>0</v>
      </c>
      <c r="AG17" s="192">
        <v>0</v>
      </c>
      <c r="AH17" s="192">
        <v>-4908700</v>
      </c>
      <c r="AI17" s="192">
        <v>0</v>
      </c>
      <c r="AJ17" s="192">
        <v>-3699087</v>
      </c>
      <c r="AK17" s="192">
        <v>0</v>
      </c>
      <c r="AL17" s="192">
        <v>0</v>
      </c>
      <c r="AM17" s="192">
        <v>0</v>
      </c>
      <c r="AN17" s="192">
        <v>-3240142</v>
      </c>
      <c r="AO17" s="192">
        <v>-2035607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  <c r="AU17" s="192">
        <v>0</v>
      </c>
      <c r="AV17" s="192">
        <v>-1789952</v>
      </c>
      <c r="AW17" s="192">
        <v>0</v>
      </c>
      <c r="AX17" s="192">
        <v>-5583073</v>
      </c>
      <c r="AY17" s="192">
        <v>0</v>
      </c>
      <c r="AZ17" s="192">
        <v>-288449</v>
      </c>
      <c r="BA17" s="192">
        <v>0</v>
      </c>
      <c r="BB17" s="192">
        <v>-9789994</v>
      </c>
      <c r="BC17" s="192">
        <v>-3644639.45</v>
      </c>
      <c r="BD17" s="192">
        <v>0</v>
      </c>
      <c r="BE17" s="192">
        <v>0</v>
      </c>
      <c r="BF17" s="192">
        <v>0</v>
      </c>
      <c r="BG17" s="192">
        <v>-2840015</v>
      </c>
      <c r="BH17" s="192">
        <v>0</v>
      </c>
      <c r="BI17" s="192">
        <v>0</v>
      </c>
      <c r="BJ17" s="192">
        <v>-3543745.45</v>
      </c>
      <c r="BK17" s="192">
        <v>0</v>
      </c>
      <c r="BL17" s="192">
        <v>0</v>
      </c>
      <c r="BM17" s="192">
        <v>-23055067.850000001</v>
      </c>
      <c r="BN17" s="192">
        <v>-19095768.41</v>
      </c>
      <c r="BO17" s="192">
        <v>-2529581</v>
      </c>
      <c r="BP17" s="192">
        <v>-2468626</v>
      </c>
      <c r="BQ17" s="192">
        <v>0</v>
      </c>
      <c r="BR17" s="192">
        <v>-6594263</v>
      </c>
      <c r="BS17" s="192">
        <v>0</v>
      </c>
      <c r="BT17" s="192">
        <v>0</v>
      </c>
      <c r="BU17" s="192">
        <v>0</v>
      </c>
      <c r="BV17" s="192">
        <v>0</v>
      </c>
      <c r="BW17" s="192">
        <v>-10718.8</v>
      </c>
      <c r="BX17" s="192">
        <v>0</v>
      </c>
      <c r="BY17" s="192">
        <v>0</v>
      </c>
      <c r="BZ17" s="192">
        <v>-2496959</v>
      </c>
      <c r="CA17" s="192">
        <v>0</v>
      </c>
      <c r="CB17" s="192">
        <v>0</v>
      </c>
      <c r="CC17" s="201">
        <f t="shared" si="0"/>
        <v>-187646543.58000001</v>
      </c>
    </row>
    <row r="18" spans="1:81" s="278" customFormat="1" ht="25.5" customHeight="1">
      <c r="A18" s="279" t="s">
        <v>1460</v>
      </c>
      <c r="B18" s="280" t="s">
        <v>6</v>
      </c>
      <c r="C18" s="281" t="s">
        <v>7</v>
      </c>
      <c r="D18" s="282">
        <v>44010</v>
      </c>
      <c r="E18" s="291" t="s">
        <v>356</v>
      </c>
      <c r="F18" s="283" t="s">
        <v>370</v>
      </c>
      <c r="G18" s="284" t="s">
        <v>371</v>
      </c>
      <c r="H18" s="192">
        <v>-25249262.800000001</v>
      </c>
      <c r="I18" s="192">
        <v>-2815225.34</v>
      </c>
      <c r="J18" s="192">
        <v>-5857946.1600000001</v>
      </c>
      <c r="K18" s="192">
        <v>-1700615.13</v>
      </c>
      <c r="L18" s="192">
        <v>-1123718.45</v>
      </c>
      <c r="M18" s="192">
        <v>0</v>
      </c>
      <c r="N18" s="192">
        <v>-15520177.199999999</v>
      </c>
      <c r="O18" s="192">
        <v>-1935557.96</v>
      </c>
      <c r="P18" s="192">
        <v>0</v>
      </c>
      <c r="Q18" s="192">
        <v>-10375554.92</v>
      </c>
      <c r="R18" s="192">
        <v>-152271.42000000001</v>
      </c>
      <c r="S18" s="192">
        <v>-276326.84000000003</v>
      </c>
      <c r="T18" s="192">
        <v>-4457544.8600000003</v>
      </c>
      <c r="U18" s="192">
        <v>-9305748.3200000003</v>
      </c>
      <c r="V18" s="192">
        <v>-275203.28999999998</v>
      </c>
      <c r="W18" s="192">
        <v>0</v>
      </c>
      <c r="X18" s="192">
        <v>-289368.81</v>
      </c>
      <c r="Y18" s="192">
        <v>0</v>
      </c>
      <c r="Z18" s="192">
        <v>0</v>
      </c>
      <c r="AA18" s="192">
        <v>0</v>
      </c>
      <c r="AB18" s="192">
        <v>-39425.96</v>
      </c>
      <c r="AC18" s="192">
        <v>0</v>
      </c>
      <c r="AD18" s="192">
        <v>0</v>
      </c>
      <c r="AE18" s="192">
        <v>0</v>
      </c>
      <c r="AF18" s="192">
        <v>0</v>
      </c>
      <c r="AG18" s="192">
        <v>0</v>
      </c>
      <c r="AH18" s="192">
        <v>0</v>
      </c>
      <c r="AI18" s="192">
        <v>-15646017.23</v>
      </c>
      <c r="AJ18" s="192">
        <v>-242421.04</v>
      </c>
      <c r="AK18" s="192">
        <v>-170590.2</v>
      </c>
      <c r="AL18" s="192">
        <v>-52497.57</v>
      </c>
      <c r="AM18" s="192">
        <v>0</v>
      </c>
      <c r="AN18" s="192">
        <v>-133656.01</v>
      </c>
      <c r="AO18" s="192">
        <v>0</v>
      </c>
      <c r="AP18" s="192">
        <v>-20985.79</v>
      </c>
      <c r="AQ18" s="192">
        <v>-545569.55000000005</v>
      </c>
      <c r="AR18" s="192">
        <v>-46669.95</v>
      </c>
      <c r="AS18" s="192">
        <v>-289962.96999999997</v>
      </c>
      <c r="AT18" s="192">
        <v>-162710.79</v>
      </c>
      <c r="AU18" s="192">
        <v>-6446918.3099999996</v>
      </c>
      <c r="AV18" s="192">
        <v>0</v>
      </c>
      <c r="AW18" s="192">
        <v>0</v>
      </c>
      <c r="AX18" s="192">
        <v>0</v>
      </c>
      <c r="AY18" s="192">
        <v>0</v>
      </c>
      <c r="AZ18" s="192">
        <v>-982.48</v>
      </c>
      <c r="BA18" s="192">
        <v>-137169.56</v>
      </c>
      <c r="BB18" s="192">
        <v>-18471533.699999999</v>
      </c>
      <c r="BC18" s="192">
        <v>0</v>
      </c>
      <c r="BD18" s="192">
        <v>-295487.71000000002</v>
      </c>
      <c r="BE18" s="192">
        <v>-383763.32</v>
      </c>
      <c r="BF18" s="192">
        <v>-4815894.51</v>
      </c>
      <c r="BG18" s="192">
        <v>0</v>
      </c>
      <c r="BH18" s="192">
        <v>-633216.67000000004</v>
      </c>
      <c r="BI18" s="192">
        <v>0</v>
      </c>
      <c r="BJ18" s="192">
        <v>0</v>
      </c>
      <c r="BK18" s="192">
        <v>0</v>
      </c>
      <c r="BL18" s="192">
        <v>0</v>
      </c>
      <c r="BM18" s="192">
        <v>-22830494.350000001</v>
      </c>
      <c r="BN18" s="192">
        <v>0</v>
      </c>
      <c r="BO18" s="192">
        <v>0</v>
      </c>
      <c r="BP18" s="192">
        <v>0</v>
      </c>
      <c r="BQ18" s="192">
        <v>-317902.59000000003</v>
      </c>
      <c r="BR18" s="192">
        <v>-377247.82</v>
      </c>
      <c r="BS18" s="192">
        <v>0</v>
      </c>
      <c r="BT18" s="192">
        <v>-16756739.82</v>
      </c>
      <c r="BU18" s="192">
        <v>-3575.44</v>
      </c>
      <c r="BV18" s="192">
        <v>0</v>
      </c>
      <c r="BW18" s="192">
        <v>-1803386.49</v>
      </c>
      <c r="BX18" s="192">
        <v>-942479.58</v>
      </c>
      <c r="BY18" s="192">
        <v>-4811345.3600000003</v>
      </c>
      <c r="BZ18" s="192">
        <v>0</v>
      </c>
      <c r="CA18" s="192">
        <v>0</v>
      </c>
      <c r="CB18" s="192">
        <v>-284767.7</v>
      </c>
      <c r="CC18" s="201">
        <f t="shared" si="0"/>
        <v>-175997933.97000006</v>
      </c>
    </row>
    <row r="19" spans="1:81" s="278" customFormat="1" ht="25.5" customHeight="1">
      <c r="A19" s="279" t="s">
        <v>1460</v>
      </c>
      <c r="B19" s="280" t="s">
        <v>6</v>
      </c>
      <c r="C19" s="281" t="s">
        <v>7</v>
      </c>
      <c r="D19" s="282">
        <v>44010</v>
      </c>
      <c r="E19" s="291" t="s">
        <v>356</v>
      </c>
      <c r="F19" s="283" t="s">
        <v>372</v>
      </c>
      <c r="G19" s="284" t="s">
        <v>373</v>
      </c>
      <c r="H19" s="192">
        <v>0</v>
      </c>
      <c r="I19" s="192">
        <v>0</v>
      </c>
      <c r="J19" s="192">
        <v>1016176.36</v>
      </c>
      <c r="K19" s="192">
        <v>736558.27</v>
      </c>
      <c r="L19" s="192">
        <v>0</v>
      </c>
      <c r="M19" s="192">
        <v>0</v>
      </c>
      <c r="N19" s="192">
        <v>4126647.52</v>
      </c>
      <c r="O19" s="192">
        <v>748593.7</v>
      </c>
      <c r="P19" s="192">
        <v>29707.75</v>
      </c>
      <c r="Q19" s="192">
        <v>3056555.64</v>
      </c>
      <c r="R19" s="192">
        <v>0</v>
      </c>
      <c r="S19" s="192">
        <v>0</v>
      </c>
      <c r="T19" s="192">
        <v>974474.82</v>
      </c>
      <c r="U19" s="192">
        <v>441465.47</v>
      </c>
      <c r="V19" s="192">
        <v>0</v>
      </c>
      <c r="W19" s="192">
        <v>0</v>
      </c>
      <c r="X19" s="192">
        <v>556532.22</v>
      </c>
      <c r="Y19" s="192">
        <v>610504.66</v>
      </c>
      <c r="Z19" s="192">
        <v>0</v>
      </c>
      <c r="AA19" s="192">
        <v>870857.62</v>
      </c>
      <c r="AB19" s="192">
        <v>0</v>
      </c>
      <c r="AC19" s="192">
        <v>0</v>
      </c>
      <c r="AD19" s="192">
        <v>57261.04</v>
      </c>
      <c r="AE19" s="192">
        <v>0</v>
      </c>
      <c r="AF19" s="192">
        <v>0</v>
      </c>
      <c r="AG19" s="192">
        <v>0</v>
      </c>
      <c r="AH19" s="192">
        <v>0</v>
      </c>
      <c r="AI19" s="192">
        <v>7923982.9299999997</v>
      </c>
      <c r="AJ19" s="192">
        <v>344165.47</v>
      </c>
      <c r="AK19" s="192">
        <v>317205.71000000002</v>
      </c>
      <c r="AL19" s="192">
        <v>369428.18</v>
      </c>
      <c r="AM19" s="192">
        <v>0</v>
      </c>
      <c r="AN19" s="192">
        <v>5857.22</v>
      </c>
      <c r="AO19" s="192">
        <v>0</v>
      </c>
      <c r="AP19" s="192">
        <v>87548.22</v>
      </c>
      <c r="AQ19" s="192">
        <v>695921.46</v>
      </c>
      <c r="AR19" s="192">
        <v>274403</v>
      </c>
      <c r="AS19" s="192">
        <v>192994.06</v>
      </c>
      <c r="AT19" s="192">
        <v>211654.2</v>
      </c>
      <c r="AU19" s="192">
        <v>0</v>
      </c>
      <c r="AV19" s="192">
        <v>0</v>
      </c>
      <c r="AW19" s="192">
        <v>79041.63</v>
      </c>
      <c r="AX19" s="192">
        <v>0</v>
      </c>
      <c r="AY19" s="192">
        <v>0</v>
      </c>
      <c r="AZ19" s="192">
        <v>11508.31</v>
      </c>
      <c r="BA19" s="192">
        <v>10868.73</v>
      </c>
      <c r="BB19" s="192">
        <v>7521251.1600000001</v>
      </c>
      <c r="BC19" s="192">
        <v>0</v>
      </c>
      <c r="BD19" s="192">
        <v>318997.71000000002</v>
      </c>
      <c r="BE19" s="192">
        <v>283436.17</v>
      </c>
      <c r="BF19" s="192">
        <v>0</v>
      </c>
      <c r="BG19" s="192">
        <v>0</v>
      </c>
      <c r="BH19" s="192">
        <v>0</v>
      </c>
      <c r="BI19" s="192">
        <v>0</v>
      </c>
      <c r="BJ19" s="192">
        <v>0</v>
      </c>
      <c r="BK19" s="192">
        <v>147342.85</v>
      </c>
      <c r="BL19" s="192">
        <v>0</v>
      </c>
      <c r="BM19" s="192">
        <v>3398294.17</v>
      </c>
      <c r="BN19" s="192">
        <v>0</v>
      </c>
      <c r="BO19" s="192">
        <v>0</v>
      </c>
      <c r="BP19" s="192">
        <v>0</v>
      </c>
      <c r="BQ19" s="192">
        <v>308463.17</v>
      </c>
      <c r="BR19" s="192">
        <v>300842.74</v>
      </c>
      <c r="BS19" s="192">
        <v>165446.74</v>
      </c>
      <c r="BT19" s="192">
        <v>2039052.4</v>
      </c>
      <c r="BU19" s="192">
        <v>0</v>
      </c>
      <c r="BV19" s="192">
        <v>0</v>
      </c>
      <c r="BW19" s="192">
        <v>2444767.4300000002</v>
      </c>
      <c r="BX19" s="192">
        <v>190398.68</v>
      </c>
      <c r="BY19" s="192">
        <v>0</v>
      </c>
      <c r="BZ19" s="192">
        <v>0</v>
      </c>
      <c r="CA19" s="192">
        <v>0</v>
      </c>
      <c r="CB19" s="192">
        <v>193114.85</v>
      </c>
      <c r="CC19" s="201">
        <f t="shared" si="0"/>
        <v>41061322.260000005</v>
      </c>
    </row>
    <row r="20" spans="1:81" s="278" customFormat="1" ht="25.5" customHeight="1">
      <c r="A20" s="279" t="s">
        <v>1460</v>
      </c>
      <c r="B20" s="280" t="s">
        <v>6</v>
      </c>
      <c r="C20" s="281" t="s">
        <v>7</v>
      </c>
      <c r="D20" s="282">
        <v>44010</v>
      </c>
      <c r="E20" s="291" t="s">
        <v>356</v>
      </c>
      <c r="F20" s="283" t="s">
        <v>374</v>
      </c>
      <c r="G20" s="284" t="s">
        <v>375</v>
      </c>
      <c r="H20" s="192">
        <v>-3065537</v>
      </c>
      <c r="I20" s="192">
        <v>0</v>
      </c>
      <c r="J20" s="192">
        <v>18834</v>
      </c>
      <c r="K20" s="192">
        <v>0</v>
      </c>
      <c r="L20" s="192">
        <v>-1119.3</v>
      </c>
      <c r="M20" s="192">
        <v>0</v>
      </c>
      <c r="N20" s="192">
        <v>0</v>
      </c>
      <c r="O20" s="192">
        <v>-136858</v>
      </c>
      <c r="P20" s="192">
        <v>-5754</v>
      </c>
      <c r="Q20" s="192">
        <v>-1018077</v>
      </c>
      <c r="R20" s="192">
        <v>-20463</v>
      </c>
      <c r="S20" s="192">
        <v>-81225.75</v>
      </c>
      <c r="T20" s="192">
        <v>-370</v>
      </c>
      <c r="U20" s="192">
        <v>-119941.75</v>
      </c>
      <c r="V20" s="192">
        <v>0</v>
      </c>
      <c r="W20" s="192">
        <v>0</v>
      </c>
      <c r="X20" s="192">
        <v>415536.5</v>
      </c>
      <c r="Y20" s="192">
        <v>-24340.75</v>
      </c>
      <c r="Z20" s="192">
        <v>-19786607.100000001</v>
      </c>
      <c r="AA20" s="192">
        <v>-151855</v>
      </c>
      <c r="AB20" s="192">
        <v>-15847.05</v>
      </c>
      <c r="AC20" s="192">
        <v>0</v>
      </c>
      <c r="AD20" s="192">
        <v>-233178.5</v>
      </c>
      <c r="AE20" s="192">
        <v>-2350</v>
      </c>
      <c r="AF20" s="192">
        <v>-4122169.7</v>
      </c>
      <c r="AG20" s="192">
        <v>0</v>
      </c>
      <c r="AH20" s="192">
        <v>0</v>
      </c>
      <c r="AI20" s="192">
        <v>-29297742.649999999</v>
      </c>
      <c r="AJ20" s="192">
        <v>0</v>
      </c>
      <c r="AK20" s="192">
        <v>-34822</v>
      </c>
      <c r="AL20" s="192">
        <v>-2680</v>
      </c>
      <c r="AM20" s="192">
        <v>-9462</v>
      </c>
      <c r="AN20" s="192">
        <v>-8409</v>
      </c>
      <c r="AO20" s="192">
        <v>-41952</v>
      </c>
      <c r="AP20" s="192">
        <v>-53008</v>
      </c>
      <c r="AQ20" s="192">
        <v>-16520</v>
      </c>
      <c r="AR20" s="192">
        <v>-13815</v>
      </c>
      <c r="AS20" s="192">
        <v>-32803.800000000003</v>
      </c>
      <c r="AT20" s="192">
        <v>-49384</v>
      </c>
      <c r="AU20" s="192">
        <v>-4403037.75</v>
      </c>
      <c r="AV20" s="192">
        <v>-26210</v>
      </c>
      <c r="AW20" s="192">
        <v>-24089</v>
      </c>
      <c r="AX20" s="192">
        <v>0</v>
      </c>
      <c r="AY20" s="192">
        <v>-9751</v>
      </c>
      <c r="AZ20" s="192">
        <v>-11420</v>
      </c>
      <c r="BA20" s="192">
        <v>-13679</v>
      </c>
      <c r="BB20" s="192">
        <v>-7732595</v>
      </c>
      <c r="BC20" s="192">
        <v>0</v>
      </c>
      <c r="BD20" s="192">
        <v>-101751.5</v>
      </c>
      <c r="BE20" s="192">
        <v>-5775447</v>
      </c>
      <c r="BF20" s="192">
        <v>0</v>
      </c>
      <c r="BG20" s="192">
        <v>0</v>
      </c>
      <c r="BH20" s="192">
        <v>-33537</v>
      </c>
      <c r="BI20" s="192">
        <v>-177537.07</v>
      </c>
      <c r="BJ20" s="192">
        <v>-12540</v>
      </c>
      <c r="BK20" s="192">
        <v>0</v>
      </c>
      <c r="BL20" s="192">
        <v>-1591</v>
      </c>
      <c r="BM20" s="192">
        <v>-3018144.8</v>
      </c>
      <c r="BN20" s="192">
        <v>-418528</v>
      </c>
      <c r="BO20" s="192">
        <v>-2046</v>
      </c>
      <c r="BP20" s="192">
        <v>0</v>
      </c>
      <c r="BQ20" s="192">
        <v>0</v>
      </c>
      <c r="BR20" s="192">
        <v>0</v>
      </c>
      <c r="BS20" s="192">
        <v>0</v>
      </c>
      <c r="BT20" s="192">
        <v>-9375087</v>
      </c>
      <c r="BU20" s="192">
        <v>-153320</v>
      </c>
      <c r="BV20" s="192">
        <v>0</v>
      </c>
      <c r="BW20" s="192">
        <v>-567108.5</v>
      </c>
      <c r="BX20" s="192">
        <v>-74932</v>
      </c>
      <c r="BY20" s="192">
        <v>-468541</v>
      </c>
      <c r="BZ20" s="192">
        <v>-61218</v>
      </c>
      <c r="CA20" s="192">
        <v>0</v>
      </c>
      <c r="CB20" s="192">
        <v>-10879</v>
      </c>
      <c r="CC20" s="201">
        <f t="shared" si="0"/>
        <v>-90384911.469999984</v>
      </c>
    </row>
    <row r="21" spans="1:81" s="278" customFormat="1" ht="25.5" customHeight="1">
      <c r="A21" s="279" t="s">
        <v>1460</v>
      </c>
      <c r="B21" s="280" t="s">
        <v>6</v>
      </c>
      <c r="C21" s="281" t="s">
        <v>7</v>
      </c>
      <c r="D21" s="282">
        <v>44010</v>
      </c>
      <c r="E21" s="291" t="s">
        <v>356</v>
      </c>
      <c r="F21" s="283" t="s">
        <v>376</v>
      </c>
      <c r="G21" s="284" t="s">
        <v>377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1675597.65</v>
      </c>
      <c r="P21" s="192">
        <v>0</v>
      </c>
      <c r="Q21" s="192">
        <v>1292732.25</v>
      </c>
      <c r="R21" s="192">
        <v>41248</v>
      </c>
      <c r="S21" s="192">
        <v>1722621</v>
      </c>
      <c r="T21" s="192">
        <v>2536162.5</v>
      </c>
      <c r="U21" s="192">
        <v>0</v>
      </c>
      <c r="V21" s="192">
        <v>0</v>
      </c>
      <c r="W21" s="192">
        <v>0</v>
      </c>
      <c r="X21" s="192">
        <v>331309.75</v>
      </c>
      <c r="Y21" s="192">
        <v>0</v>
      </c>
      <c r="Z21" s="192">
        <v>2877</v>
      </c>
      <c r="AA21" s="192">
        <v>814</v>
      </c>
      <c r="AB21" s="192">
        <v>39719.1</v>
      </c>
      <c r="AC21" s="192">
        <v>0</v>
      </c>
      <c r="AD21" s="192">
        <v>534157.48</v>
      </c>
      <c r="AE21" s="192">
        <v>8011.25</v>
      </c>
      <c r="AF21" s="192">
        <v>0</v>
      </c>
      <c r="AG21" s="192">
        <v>0</v>
      </c>
      <c r="AH21" s="192">
        <v>0</v>
      </c>
      <c r="AI21" s="192">
        <v>85819</v>
      </c>
      <c r="AJ21" s="192">
        <v>2811640</v>
      </c>
      <c r="AK21" s="192">
        <v>2524245</v>
      </c>
      <c r="AL21" s="192">
        <v>1792969</v>
      </c>
      <c r="AM21" s="192">
        <v>1095896</v>
      </c>
      <c r="AN21" s="192">
        <v>2226676.25</v>
      </c>
      <c r="AO21" s="192">
        <v>2815788</v>
      </c>
      <c r="AP21" s="192">
        <v>2228410</v>
      </c>
      <c r="AQ21" s="192">
        <v>2784767</v>
      </c>
      <c r="AR21" s="192">
        <v>2903145</v>
      </c>
      <c r="AS21" s="192">
        <v>1647041</v>
      </c>
      <c r="AT21" s="192">
        <v>1722993</v>
      </c>
      <c r="AU21" s="192">
        <v>41586</v>
      </c>
      <c r="AV21" s="192">
        <v>633432</v>
      </c>
      <c r="AW21" s="192">
        <v>1572392.5</v>
      </c>
      <c r="AX21" s="192">
        <v>538485</v>
      </c>
      <c r="AY21" s="192">
        <v>817617.5</v>
      </c>
      <c r="AZ21" s="192">
        <v>47049.5</v>
      </c>
      <c r="BA21" s="192">
        <v>84076.25</v>
      </c>
      <c r="BB21" s="192">
        <v>26609</v>
      </c>
      <c r="BC21" s="192">
        <v>443073.79</v>
      </c>
      <c r="BD21" s="192">
        <v>1514651</v>
      </c>
      <c r="BE21" s="192">
        <v>568120</v>
      </c>
      <c r="BF21" s="192">
        <v>1134563</v>
      </c>
      <c r="BG21" s="192">
        <v>0</v>
      </c>
      <c r="BH21" s="192">
        <v>1149971.58</v>
      </c>
      <c r="BI21" s="192">
        <v>723070</v>
      </c>
      <c r="BJ21" s="192">
        <v>0</v>
      </c>
      <c r="BK21" s="192">
        <v>235360.5</v>
      </c>
      <c r="BL21" s="192">
        <v>376926</v>
      </c>
      <c r="BM21" s="192">
        <v>0</v>
      </c>
      <c r="BN21" s="192">
        <v>503844</v>
      </c>
      <c r="BO21" s="192">
        <v>760000</v>
      </c>
      <c r="BP21" s="192">
        <v>0</v>
      </c>
      <c r="BQ21" s="192">
        <v>1128167</v>
      </c>
      <c r="BR21" s="192">
        <v>1329748.3999999999</v>
      </c>
      <c r="BS21" s="192">
        <v>400000</v>
      </c>
      <c r="BT21" s="192">
        <v>0</v>
      </c>
      <c r="BU21" s="192">
        <v>0</v>
      </c>
      <c r="BV21" s="192">
        <v>879079</v>
      </c>
      <c r="BW21" s="192">
        <v>1366</v>
      </c>
      <c r="BX21" s="192">
        <v>2886904.75</v>
      </c>
      <c r="BY21" s="192">
        <v>845851.25</v>
      </c>
      <c r="BZ21" s="192">
        <v>174116.16</v>
      </c>
      <c r="CA21" s="192">
        <v>0</v>
      </c>
      <c r="CB21" s="192">
        <v>0</v>
      </c>
      <c r="CC21" s="201">
        <f t="shared" si="0"/>
        <v>51640699.409999996</v>
      </c>
    </row>
    <row r="22" spans="1:81" s="278" customFormat="1" ht="25.5" customHeight="1">
      <c r="A22" s="279" t="s">
        <v>1458</v>
      </c>
      <c r="B22" s="280" t="s">
        <v>6</v>
      </c>
      <c r="C22" s="281" t="s">
        <v>7</v>
      </c>
      <c r="D22" s="282">
        <v>41010</v>
      </c>
      <c r="E22" s="281" t="s">
        <v>347</v>
      </c>
      <c r="F22" s="283" t="s">
        <v>378</v>
      </c>
      <c r="G22" s="284" t="s">
        <v>1538</v>
      </c>
      <c r="H22" s="192">
        <v>46429</v>
      </c>
      <c r="I22" s="192">
        <v>333578.75</v>
      </c>
      <c r="J22" s="192">
        <v>0</v>
      </c>
      <c r="K22" s="192">
        <v>89950</v>
      </c>
      <c r="L22" s="192">
        <v>0</v>
      </c>
      <c r="M22" s="192">
        <v>2500</v>
      </c>
      <c r="N22" s="192">
        <v>141119.75</v>
      </c>
      <c r="O22" s="192">
        <v>2275164.75</v>
      </c>
      <c r="P22" s="192">
        <v>170574</v>
      </c>
      <c r="Q22" s="192">
        <v>0</v>
      </c>
      <c r="R22" s="192">
        <v>170719</v>
      </c>
      <c r="S22" s="192">
        <v>1341805</v>
      </c>
      <c r="T22" s="192">
        <v>419889</v>
      </c>
      <c r="U22" s="192">
        <v>634122.75</v>
      </c>
      <c r="V22" s="192">
        <v>0</v>
      </c>
      <c r="W22" s="192">
        <v>143866.25</v>
      </c>
      <c r="X22" s="192">
        <v>606098</v>
      </c>
      <c r="Y22" s="192">
        <v>94725.5</v>
      </c>
      <c r="Z22" s="192">
        <v>0</v>
      </c>
      <c r="AA22" s="192">
        <v>843152</v>
      </c>
      <c r="AB22" s="192">
        <v>949449.31</v>
      </c>
      <c r="AC22" s="192">
        <v>685789.65</v>
      </c>
      <c r="AD22" s="192">
        <v>299470</v>
      </c>
      <c r="AE22" s="192">
        <v>707588.5</v>
      </c>
      <c r="AF22" s="192">
        <v>384592.25</v>
      </c>
      <c r="AG22" s="192">
        <v>87549</v>
      </c>
      <c r="AH22" s="192">
        <v>0</v>
      </c>
      <c r="AI22" s="192">
        <v>0</v>
      </c>
      <c r="AJ22" s="192">
        <v>357147</v>
      </c>
      <c r="AK22" s="192">
        <v>96635</v>
      </c>
      <c r="AL22" s="192">
        <v>35569</v>
      </c>
      <c r="AM22" s="192">
        <v>661482</v>
      </c>
      <c r="AN22" s="192">
        <v>293655</v>
      </c>
      <c r="AO22" s="192">
        <v>334602</v>
      </c>
      <c r="AP22" s="192">
        <v>135716</v>
      </c>
      <c r="AQ22" s="192">
        <v>572076</v>
      </c>
      <c r="AR22" s="192">
        <v>436239</v>
      </c>
      <c r="AS22" s="192">
        <v>281054.75</v>
      </c>
      <c r="AT22" s="192">
        <v>320551.25</v>
      </c>
      <c r="AU22" s="192">
        <v>0</v>
      </c>
      <c r="AV22" s="192">
        <v>0</v>
      </c>
      <c r="AW22" s="192">
        <v>229368</v>
      </c>
      <c r="AX22" s="192">
        <v>83350</v>
      </c>
      <c r="AY22" s="192">
        <v>380159.59</v>
      </c>
      <c r="AZ22" s="192">
        <v>0</v>
      </c>
      <c r="BA22" s="192">
        <v>20333</v>
      </c>
      <c r="BB22" s="192">
        <v>2348815</v>
      </c>
      <c r="BC22" s="192">
        <v>520219</v>
      </c>
      <c r="BD22" s="192">
        <v>326857</v>
      </c>
      <c r="BE22" s="192">
        <v>7500</v>
      </c>
      <c r="BF22" s="192">
        <v>421863</v>
      </c>
      <c r="BG22" s="192">
        <v>0</v>
      </c>
      <c r="BH22" s="192">
        <v>771039</v>
      </c>
      <c r="BI22" s="192">
        <v>0</v>
      </c>
      <c r="BJ22" s="192">
        <v>0</v>
      </c>
      <c r="BK22" s="192">
        <v>155138</v>
      </c>
      <c r="BL22" s="192">
        <v>19379</v>
      </c>
      <c r="BM22" s="192">
        <v>1225492.5</v>
      </c>
      <c r="BN22" s="192">
        <v>426432.83</v>
      </c>
      <c r="BO22" s="192">
        <v>167421</v>
      </c>
      <c r="BP22" s="192">
        <v>38285</v>
      </c>
      <c r="BQ22" s="192">
        <v>843405</v>
      </c>
      <c r="BR22" s="192">
        <v>10430</v>
      </c>
      <c r="BS22" s="192">
        <v>186092.5</v>
      </c>
      <c r="BT22" s="192">
        <v>282322</v>
      </c>
      <c r="BU22" s="192">
        <v>672866.25</v>
      </c>
      <c r="BV22" s="192">
        <v>654603</v>
      </c>
      <c r="BW22" s="192">
        <v>1173250.05</v>
      </c>
      <c r="BX22" s="192">
        <v>780317.6</v>
      </c>
      <c r="BY22" s="192">
        <v>176738.74</v>
      </c>
      <c r="BZ22" s="192">
        <v>330996</v>
      </c>
      <c r="CA22" s="192">
        <v>271504</v>
      </c>
      <c r="CB22" s="192">
        <v>234666</v>
      </c>
      <c r="CC22" s="201">
        <f t="shared" si="0"/>
        <v>26711702.52</v>
      </c>
    </row>
    <row r="23" spans="1:81" s="278" customFormat="1" ht="25.5" customHeight="1">
      <c r="A23" s="279" t="s">
        <v>1460</v>
      </c>
      <c r="B23" s="280" t="s">
        <v>6</v>
      </c>
      <c r="C23" s="281" t="s">
        <v>7</v>
      </c>
      <c r="D23" s="282">
        <v>43010</v>
      </c>
      <c r="E23" s="291" t="s">
        <v>359</v>
      </c>
      <c r="F23" s="283" t="s">
        <v>379</v>
      </c>
      <c r="G23" s="284" t="s">
        <v>380</v>
      </c>
      <c r="H23" s="192">
        <v>0</v>
      </c>
      <c r="I23" s="192">
        <v>0</v>
      </c>
      <c r="J23" s="192">
        <v>4555825.71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3545039.86</v>
      </c>
      <c r="AB23" s="192">
        <v>0</v>
      </c>
      <c r="AC23" s="192">
        <v>6270084.0800000001</v>
      </c>
      <c r="AD23" s="192">
        <v>0</v>
      </c>
      <c r="AE23" s="192">
        <v>0</v>
      </c>
      <c r="AF23" s="192">
        <v>0</v>
      </c>
      <c r="AG23" s="192">
        <v>0</v>
      </c>
      <c r="AH23" s="192">
        <v>0</v>
      </c>
      <c r="AI23" s="192">
        <v>0</v>
      </c>
      <c r="AJ23" s="192">
        <v>0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  <c r="AU23" s="192">
        <v>0</v>
      </c>
      <c r="AV23" s="192">
        <v>0</v>
      </c>
      <c r="AW23" s="192">
        <v>0</v>
      </c>
      <c r="AX23" s="192">
        <v>0</v>
      </c>
      <c r="AY23" s="192">
        <v>0</v>
      </c>
      <c r="AZ23" s="192">
        <v>0</v>
      </c>
      <c r="BA23" s="192">
        <v>4175381.96</v>
      </c>
      <c r="BB23" s="192">
        <v>0</v>
      </c>
      <c r="BC23" s="192">
        <v>4796733.3600000003</v>
      </c>
      <c r="BD23" s="192">
        <v>0</v>
      </c>
      <c r="BE23" s="192">
        <v>0</v>
      </c>
      <c r="BF23" s="192">
        <v>0</v>
      </c>
      <c r="BG23" s="192">
        <v>0</v>
      </c>
      <c r="BH23" s="192">
        <v>0</v>
      </c>
      <c r="BI23" s="192">
        <v>0</v>
      </c>
      <c r="BJ23" s="192">
        <v>0</v>
      </c>
      <c r="BK23" s="192">
        <v>0</v>
      </c>
      <c r="BL23" s="192">
        <v>0</v>
      </c>
      <c r="BM23" s="192">
        <v>0</v>
      </c>
      <c r="BN23" s="192">
        <v>0</v>
      </c>
      <c r="BO23" s="192">
        <v>0</v>
      </c>
      <c r="BP23" s="192">
        <v>0</v>
      </c>
      <c r="BQ23" s="192">
        <v>0</v>
      </c>
      <c r="BR23" s="192">
        <v>0</v>
      </c>
      <c r="BS23" s="192">
        <v>0</v>
      </c>
      <c r="BT23" s="192">
        <v>0</v>
      </c>
      <c r="BU23" s="192">
        <v>0</v>
      </c>
      <c r="BV23" s="192">
        <v>0</v>
      </c>
      <c r="BW23" s="192">
        <v>0</v>
      </c>
      <c r="BX23" s="192">
        <v>0</v>
      </c>
      <c r="BY23" s="192">
        <v>5581783.3799999999</v>
      </c>
      <c r="BZ23" s="192">
        <v>0</v>
      </c>
      <c r="CA23" s="192">
        <v>0</v>
      </c>
      <c r="CB23" s="192">
        <v>0</v>
      </c>
      <c r="CC23" s="201">
        <f t="shared" si="0"/>
        <v>28924848.349999998</v>
      </c>
    </row>
    <row r="24" spans="1:81" s="278" customFormat="1" ht="25.5" customHeight="1">
      <c r="A24" s="279" t="s">
        <v>1460</v>
      </c>
      <c r="B24" s="280" t="s">
        <v>6</v>
      </c>
      <c r="C24" s="281" t="s">
        <v>7</v>
      </c>
      <c r="D24" s="282">
        <v>43010</v>
      </c>
      <c r="E24" s="291" t="s">
        <v>359</v>
      </c>
      <c r="F24" s="283" t="s">
        <v>381</v>
      </c>
      <c r="G24" s="284" t="s">
        <v>382</v>
      </c>
      <c r="H24" s="192">
        <v>38911186</v>
      </c>
      <c r="I24" s="192">
        <v>0</v>
      </c>
      <c r="J24" s="192">
        <v>9476526</v>
      </c>
      <c r="K24" s="192">
        <v>849637</v>
      </c>
      <c r="L24" s="192">
        <v>0</v>
      </c>
      <c r="M24" s="192">
        <v>3755335</v>
      </c>
      <c r="N24" s="192">
        <v>0</v>
      </c>
      <c r="O24" s="192">
        <v>1048815</v>
      </c>
      <c r="P24" s="192">
        <v>0</v>
      </c>
      <c r="Q24" s="192">
        <v>17122170</v>
      </c>
      <c r="R24" s="192">
        <v>0</v>
      </c>
      <c r="S24" s="192">
        <v>7283764</v>
      </c>
      <c r="T24" s="192">
        <v>7584149</v>
      </c>
      <c r="U24" s="192">
        <v>0</v>
      </c>
      <c r="V24" s="192">
        <v>5000000</v>
      </c>
      <c r="W24" s="192">
        <v>0</v>
      </c>
      <c r="X24" s="192">
        <v>14091698</v>
      </c>
      <c r="Y24" s="192">
        <v>5742895</v>
      </c>
      <c r="Z24" s="192">
        <v>16267093</v>
      </c>
      <c r="AA24" s="192">
        <v>11331998</v>
      </c>
      <c r="AB24" s="192">
        <v>3183526</v>
      </c>
      <c r="AC24" s="192">
        <v>0</v>
      </c>
      <c r="AD24" s="192">
        <v>658227</v>
      </c>
      <c r="AE24" s="192">
        <v>7145724</v>
      </c>
      <c r="AF24" s="192">
        <v>111943</v>
      </c>
      <c r="AG24" s="192">
        <v>480394</v>
      </c>
      <c r="AH24" s="192">
        <v>0</v>
      </c>
      <c r="AI24" s="192">
        <v>6325433</v>
      </c>
      <c r="AJ24" s="192">
        <v>950000</v>
      </c>
      <c r="AK24" s="192">
        <v>2468271</v>
      </c>
      <c r="AL24" s="192">
        <v>730000</v>
      </c>
      <c r="AM24" s="192">
        <v>870000</v>
      </c>
      <c r="AN24" s="192">
        <v>1655056</v>
      </c>
      <c r="AO24" s="192">
        <v>0</v>
      </c>
      <c r="AP24" s="192">
        <v>860000</v>
      </c>
      <c r="AQ24" s="192">
        <v>2923014</v>
      </c>
      <c r="AR24" s="192">
        <v>4429571</v>
      </c>
      <c r="AS24" s="192">
        <v>730000</v>
      </c>
      <c r="AT24" s="192">
        <v>914318</v>
      </c>
      <c r="AU24" s="192">
        <v>16497056</v>
      </c>
      <c r="AV24" s="192">
        <v>0</v>
      </c>
      <c r="AW24" s="192">
        <v>800000</v>
      </c>
      <c r="AX24" s="192">
        <v>3870850</v>
      </c>
      <c r="AY24" s="192">
        <v>2901060</v>
      </c>
      <c r="AZ24" s="192">
        <v>0</v>
      </c>
      <c r="BA24" s="192">
        <v>2214281</v>
      </c>
      <c r="BB24" s="192">
        <v>10335097</v>
      </c>
      <c r="BC24" s="192">
        <v>6697666</v>
      </c>
      <c r="BD24" s="192">
        <v>688770</v>
      </c>
      <c r="BE24" s="192">
        <v>11223136</v>
      </c>
      <c r="BF24" s="192">
        <v>5399782</v>
      </c>
      <c r="BG24" s="192">
        <v>8195282.1600000001</v>
      </c>
      <c r="BH24" s="192">
        <v>0</v>
      </c>
      <c r="BI24" s="192">
        <v>3500000</v>
      </c>
      <c r="BJ24" s="192">
        <v>0</v>
      </c>
      <c r="BK24" s="192">
        <v>2000000</v>
      </c>
      <c r="BL24" s="192">
        <v>9088613</v>
      </c>
      <c r="BM24" s="192">
        <v>0</v>
      </c>
      <c r="BN24" s="192">
        <v>14950259</v>
      </c>
      <c r="BO24" s="192">
        <v>2747039</v>
      </c>
      <c r="BP24" s="192">
        <v>1000000</v>
      </c>
      <c r="BQ24" s="192">
        <v>6259453</v>
      </c>
      <c r="BR24" s="192">
        <v>1432700.01</v>
      </c>
      <c r="BS24" s="192">
        <v>4249225</v>
      </c>
      <c r="BT24" s="192">
        <v>0</v>
      </c>
      <c r="BU24" s="192">
        <v>0</v>
      </c>
      <c r="BV24" s="192">
        <v>3440223</v>
      </c>
      <c r="BW24" s="192">
        <v>11277395</v>
      </c>
      <c r="BX24" s="192">
        <v>1072980</v>
      </c>
      <c r="BY24" s="192">
        <v>18940617</v>
      </c>
      <c r="BZ24" s="192">
        <v>1172859</v>
      </c>
      <c r="CA24" s="192">
        <v>2324182</v>
      </c>
      <c r="CB24" s="192">
        <v>5553648</v>
      </c>
      <c r="CC24" s="201">
        <f t="shared" si="0"/>
        <v>330732916.16999996</v>
      </c>
    </row>
    <row r="25" spans="1:81" s="278" customFormat="1" ht="25.5" customHeight="1">
      <c r="A25" s="279" t="s">
        <v>1458</v>
      </c>
      <c r="B25" s="280" t="s">
        <v>6</v>
      </c>
      <c r="C25" s="281" t="s">
        <v>7</v>
      </c>
      <c r="D25" s="282">
        <v>41010</v>
      </c>
      <c r="E25" s="281" t="s">
        <v>347</v>
      </c>
      <c r="F25" s="283" t="s">
        <v>383</v>
      </c>
      <c r="G25" s="284" t="s">
        <v>1539</v>
      </c>
      <c r="H25" s="192">
        <v>0</v>
      </c>
      <c r="I25" s="192">
        <v>897348.5</v>
      </c>
      <c r="J25" s="192">
        <v>2320332.87</v>
      </c>
      <c r="K25" s="192">
        <v>400160</v>
      </c>
      <c r="L25" s="192">
        <v>191794.42</v>
      </c>
      <c r="M25" s="192">
        <v>41862.239999999998</v>
      </c>
      <c r="N25" s="192">
        <v>3668227</v>
      </c>
      <c r="O25" s="192">
        <v>963122.75</v>
      </c>
      <c r="P25" s="192">
        <v>92736</v>
      </c>
      <c r="Q25" s="192">
        <v>2003058.5</v>
      </c>
      <c r="R25" s="192">
        <v>261863</v>
      </c>
      <c r="S25" s="192">
        <v>509452.5</v>
      </c>
      <c r="T25" s="192">
        <v>1665069.44</v>
      </c>
      <c r="U25" s="192">
        <v>523263.3</v>
      </c>
      <c r="V25" s="192">
        <v>15640.4</v>
      </c>
      <c r="W25" s="192">
        <v>240140.35</v>
      </c>
      <c r="X25" s="192">
        <v>150851</v>
      </c>
      <c r="Y25" s="192">
        <v>102630</v>
      </c>
      <c r="Z25" s="192">
        <v>1233843.75</v>
      </c>
      <c r="AA25" s="192">
        <v>702243</v>
      </c>
      <c r="AB25" s="192">
        <v>534213.35</v>
      </c>
      <c r="AC25" s="192">
        <v>173439.25</v>
      </c>
      <c r="AD25" s="192">
        <v>667674</v>
      </c>
      <c r="AE25" s="192">
        <v>168669.53</v>
      </c>
      <c r="AF25" s="192">
        <v>414844.85</v>
      </c>
      <c r="AG25" s="192">
        <v>65839.5</v>
      </c>
      <c r="AH25" s="192">
        <v>139797</v>
      </c>
      <c r="AI25" s="192">
        <v>6187161.5599999996</v>
      </c>
      <c r="AJ25" s="192">
        <v>75148</v>
      </c>
      <c r="AK25" s="192">
        <v>47614</v>
      </c>
      <c r="AL25" s="192">
        <v>53917</v>
      </c>
      <c r="AM25" s="192">
        <v>130495</v>
      </c>
      <c r="AN25" s="192">
        <v>208656</v>
      </c>
      <c r="AO25" s="192">
        <v>68592</v>
      </c>
      <c r="AP25" s="192">
        <v>24711.65</v>
      </c>
      <c r="AQ25" s="192">
        <v>191839.35</v>
      </c>
      <c r="AR25" s="192">
        <v>138450.25</v>
      </c>
      <c r="AS25" s="192">
        <v>108483.75</v>
      </c>
      <c r="AT25" s="192">
        <v>100856</v>
      </c>
      <c r="AU25" s="192">
        <v>579880</v>
      </c>
      <c r="AV25" s="192">
        <v>102843.78</v>
      </c>
      <c r="AW25" s="192">
        <v>133066.85</v>
      </c>
      <c r="AX25" s="192">
        <v>112402</v>
      </c>
      <c r="AY25" s="192">
        <v>71745</v>
      </c>
      <c r="AZ25" s="192">
        <v>38425</v>
      </c>
      <c r="BA25" s="192">
        <v>93087</v>
      </c>
      <c r="BB25" s="192">
        <v>936018.6</v>
      </c>
      <c r="BC25" s="192">
        <v>85743.5</v>
      </c>
      <c r="BD25" s="192">
        <v>171404.25</v>
      </c>
      <c r="BE25" s="192">
        <v>48596.7</v>
      </c>
      <c r="BF25" s="192">
        <v>220095</v>
      </c>
      <c r="BG25" s="192">
        <v>1018921</v>
      </c>
      <c r="BH25" s="192">
        <v>230571.5</v>
      </c>
      <c r="BI25" s="192">
        <v>652389.44999999995</v>
      </c>
      <c r="BJ25" s="192">
        <v>101815.75</v>
      </c>
      <c r="BK25" s="192">
        <v>29674</v>
      </c>
      <c r="BL25" s="192">
        <v>34474</v>
      </c>
      <c r="BM25" s="192">
        <v>507094.25</v>
      </c>
      <c r="BN25" s="192">
        <v>1017126.67</v>
      </c>
      <c r="BO25" s="192">
        <v>132653</v>
      </c>
      <c r="BP25" s="192">
        <v>65999.399999999994</v>
      </c>
      <c r="BQ25" s="192">
        <v>179387</v>
      </c>
      <c r="BR25" s="192">
        <v>118581</v>
      </c>
      <c r="BS25" s="192">
        <v>42148</v>
      </c>
      <c r="BT25" s="192">
        <v>5040997.1500000004</v>
      </c>
      <c r="BU25" s="192">
        <v>77917.5</v>
      </c>
      <c r="BV25" s="192">
        <v>136461</v>
      </c>
      <c r="BW25" s="192">
        <v>133522</v>
      </c>
      <c r="BX25" s="192">
        <v>164867.79999999999</v>
      </c>
      <c r="BY25" s="192">
        <v>1676446.14</v>
      </c>
      <c r="BZ25" s="192">
        <v>87046.95</v>
      </c>
      <c r="CA25" s="192">
        <v>54653</v>
      </c>
      <c r="CB25" s="192">
        <v>120323.5</v>
      </c>
      <c r="CC25" s="201">
        <f t="shared" si="0"/>
        <v>39700418.800000004</v>
      </c>
    </row>
    <row r="26" spans="1:81" s="278" customFormat="1" ht="25.5" customHeight="1">
      <c r="A26" s="279" t="s">
        <v>1459</v>
      </c>
      <c r="B26" s="280" t="s">
        <v>6</v>
      </c>
      <c r="C26" s="281" t="s">
        <v>7</v>
      </c>
      <c r="D26" s="282">
        <v>42010</v>
      </c>
      <c r="E26" s="281" t="s">
        <v>350</v>
      </c>
      <c r="F26" s="283" t="s">
        <v>384</v>
      </c>
      <c r="G26" s="284" t="s">
        <v>1489</v>
      </c>
      <c r="H26" s="192">
        <v>0</v>
      </c>
      <c r="I26" s="192">
        <v>3438558.5</v>
      </c>
      <c r="J26" s="192">
        <v>2964279.95</v>
      </c>
      <c r="K26" s="192">
        <v>48531.09</v>
      </c>
      <c r="L26" s="192">
        <v>282368.73</v>
      </c>
      <c r="M26" s="192">
        <v>0</v>
      </c>
      <c r="N26" s="192">
        <v>5561717.7000000002</v>
      </c>
      <c r="O26" s="192">
        <v>0</v>
      </c>
      <c r="P26" s="192">
        <v>1105292.25</v>
      </c>
      <c r="Q26" s="192">
        <v>3275139.37</v>
      </c>
      <c r="R26" s="192">
        <v>18973</v>
      </c>
      <c r="S26" s="192">
        <v>0</v>
      </c>
      <c r="T26" s="192">
        <v>2886626</v>
      </c>
      <c r="U26" s="192">
        <v>3623631.19</v>
      </c>
      <c r="V26" s="192">
        <v>5479.49</v>
      </c>
      <c r="W26" s="192">
        <v>1932282.33</v>
      </c>
      <c r="X26" s="192">
        <v>0</v>
      </c>
      <c r="Y26" s="192">
        <v>0</v>
      </c>
      <c r="Z26" s="192">
        <v>15469514.98</v>
      </c>
      <c r="AA26" s="192">
        <v>314879.58</v>
      </c>
      <c r="AB26" s="192">
        <v>24662.400000000001</v>
      </c>
      <c r="AC26" s="192">
        <v>0</v>
      </c>
      <c r="AD26" s="192">
        <v>51629.5</v>
      </c>
      <c r="AE26" s="192">
        <v>13299</v>
      </c>
      <c r="AF26" s="192">
        <v>1851752.75</v>
      </c>
      <c r="AG26" s="192">
        <v>67.25</v>
      </c>
      <c r="AH26" s="192">
        <v>81075</v>
      </c>
      <c r="AI26" s="192">
        <v>20456959.77</v>
      </c>
      <c r="AJ26" s="192">
        <v>34625.040000000001</v>
      </c>
      <c r="AK26" s="192">
        <v>0</v>
      </c>
      <c r="AL26" s="192">
        <v>0</v>
      </c>
      <c r="AM26" s="192">
        <v>22992</v>
      </c>
      <c r="AN26" s="192">
        <v>0</v>
      </c>
      <c r="AO26" s="192">
        <v>118732</v>
      </c>
      <c r="AP26" s="192">
        <v>500</v>
      </c>
      <c r="AQ26" s="192">
        <v>21802.7</v>
      </c>
      <c r="AR26" s="192">
        <v>18555</v>
      </c>
      <c r="AS26" s="192">
        <v>10666.15</v>
      </c>
      <c r="AT26" s="192">
        <v>83841.64</v>
      </c>
      <c r="AU26" s="192">
        <v>276539.46999999997</v>
      </c>
      <c r="AV26" s="192">
        <v>10348</v>
      </c>
      <c r="AW26" s="192">
        <v>15635</v>
      </c>
      <c r="AX26" s="192">
        <v>26826.3</v>
      </c>
      <c r="AY26" s="192">
        <v>78557</v>
      </c>
      <c r="AZ26" s="192">
        <v>25878</v>
      </c>
      <c r="BA26" s="192">
        <v>39000</v>
      </c>
      <c r="BB26" s="192">
        <v>4355771.5999999996</v>
      </c>
      <c r="BC26" s="192">
        <v>125799.5</v>
      </c>
      <c r="BD26" s="192">
        <v>111478.75</v>
      </c>
      <c r="BE26" s="192">
        <v>15598.25</v>
      </c>
      <c r="BF26" s="192">
        <v>1285634</v>
      </c>
      <c r="BG26" s="192">
        <v>291628</v>
      </c>
      <c r="BH26" s="192">
        <v>1101266.8</v>
      </c>
      <c r="BI26" s="192">
        <v>0</v>
      </c>
      <c r="BJ26" s="192">
        <v>143151.5</v>
      </c>
      <c r="BK26" s="192">
        <v>28976</v>
      </c>
      <c r="BL26" s="192">
        <v>42258</v>
      </c>
      <c r="BM26" s="192">
        <v>4550668.79</v>
      </c>
      <c r="BN26" s="192">
        <v>2133980.7000000002</v>
      </c>
      <c r="BO26" s="192">
        <v>76396</v>
      </c>
      <c r="BP26" s="192">
        <v>0</v>
      </c>
      <c r="BQ26" s="192">
        <v>92984</v>
      </c>
      <c r="BR26" s="192">
        <v>0</v>
      </c>
      <c r="BS26" s="192">
        <v>0</v>
      </c>
      <c r="BT26" s="192">
        <v>1754046.26</v>
      </c>
      <c r="BU26" s="192">
        <v>202791.75</v>
      </c>
      <c r="BV26" s="192">
        <v>222384</v>
      </c>
      <c r="BW26" s="192">
        <v>322698</v>
      </c>
      <c r="BX26" s="192">
        <v>185254</v>
      </c>
      <c r="BY26" s="192">
        <v>10047056.9</v>
      </c>
      <c r="BZ26" s="192">
        <v>161506</v>
      </c>
      <c r="CA26" s="192">
        <v>80247</v>
      </c>
      <c r="CB26" s="192">
        <v>26949.53</v>
      </c>
      <c r="CC26" s="201">
        <f t="shared" si="0"/>
        <v>91549743.460000008</v>
      </c>
    </row>
    <row r="27" spans="1:81" s="278" customFormat="1" ht="25.5" customHeight="1">
      <c r="A27" s="279" t="s">
        <v>1460</v>
      </c>
      <c r="B27" s="280" t="s">
        <v>6</v>
      </c>
      <c r="C27" s="281" t="s">
        <v>7</v>
      </c>
      <c r="D27" s="282">
        <v>41010</v>
      </c>
      <c r="E27" s="281" t="s">
        <v>347</v>
      </c>
      <c r="F27" s="283" t="s">
        <v>385</v>
      </c>
      <c r="G27" s="284" t="s">
        <v>1540</v>
      </c>
      <c r="H27" s="192">
        <v>0</v>
      </c>
      <c r="I27" s="192">
        <v>0</v>
      </c>
      <c r="J27" s="192">
        <v>0</v>
      </c>
      <c r="K27" s="192">
        <v>0</v>
      </c>
      <c r="L27" s="192">
        <v>-97920.66</v>
      </c>
      <c r="M27" s="192">
        <v>-16636.5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-1697302.14</v>
      </c>
      <c r="U27" s="192">
        <v>-532209.56000000006</v>
      </c>
      <c r="V27" s="192">
        <v>0</v>
      </c>
      <c r="W27" s="192">
        <v>0</v>
      </c>
      <c r="X27" s="192">
        <v>0</v>
      </c>
      <c r="Y27" s="192">
        <v>0</v>
      </c>
      <c r="Z27" s="192">
        <v>-9929458.8499999996</v>
      </c>
      <c r="AA27" s="192">
        <v>-2555935.34</v>
      </c>
      <c r="AB27" s="192">
        <v>0</v>
      </c>
      <c r="AC27" s="192">
        <v>0</v>
      </c>
      <c r="AD27" s="192">
        <v>-2759.8</v>
      </c>
      <c r="AE27" s="192">
        <v>0</v>
      </c>
      <c r="AF27" s="192">
        <v>0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  <c r="AU27" s="192">
        <v>0</v>
      </c>
      <c r="AV27" s="192">
        <v>0</v>
      </c>
      <c r="AW27" s="192">
        <v>0</v>
      </c>
      <c r="AX27" s="192">
        <v>-46717.61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0</v>
      </c>
      <c r="BE27" s="192">
        <v>0</v>
      </c>
      <c r="BF27" s="192">
        <v>0</v>
      </c>
      <c r="BG27" s="192">
        <v>0</v>
      </c>
      <c r="BH27" s="192">
        <v>0</v>
      </c>
      <c r="BI27" s="192">
        <v>0</v>
      </c>
      <c r="BJ27" s="192">
        <v>0</v>
      </c>
      <c r="BK27" s="192">
        <v>0</v>
      </c>
      <c r="BL27" s="192">
        <v>0</v>
      </c>
      <c r="BM27" s="192">
        <v>-1600462.94</v>
      </c>
      <c r="BN27" s="192">
        <v>0</v>
      </c>
      <c r="BO27" s="192">
        <v>0</v>
      </c>
      <c r="BP27" s="192">
        <v>0</v>
      </c>
      <c r="BQ27" s="192">
        <v>0</v>
      </c>
      <c r="BR27" s="192">
        <v>-7141.15</v>
      </c>
      <c r="BS27" s="192">
        <v>-2483.35</v>
      </c>
      <c r="BT27" s="192">
        <v>0</v>
      </c>
      <c r="BU27" s="192">
        <v>0</v>
      </c>
      <c r="BV27" s="192">
        <v>0</v>
      </c>
      <c r="BW27" s="192">
        <v>-107085.03</v>
      </c>
      <c r="BX27" s="192">
        <v>-26227.67</v>
      </c>
      <c r="BY27" s="192">
        <v>-3480557.47</v>
      </c>
      <c r="BZ27" s="192">
        <v>-68840</v>
      </c>
      <c r="CA27" s="192">
        <v>0</v>
      </c>
      <c r="CB27" s="192">
        <v>0</v>
      </c>
      <c r="CC27" s="201">
        <f t="shared" si="0"/>
        <v>-20171738.069999997</v>
      </c>
    </row>
    <row r="28" spans="1:81" s="278" customFormat="1" ht="25.5" customHeight="1">
      <c r="A28" s="279" t="s">
        <v>1460</v>
      </c>
      <c r="B28" s="280" t="s">
        <v>6</v>
      </c>
      <c r="C28" s="281" t="s">
        <v>7</v>
      </c>
      <c r="D28" s="282">
        <v>42010</v>
      </c>
      <c r="E28" s="281" t="s">
        <v>350</v>
      </c>
      <c r="F28" s="283" t="s">
        <v>386</v>
      </c>
      <c r="G28" s="284" t="s">
        <v>1541</v>
      </c>
      <c r="H28" s="192">
        <v>0</v>
      </c>
      <c r="I28" s="192">
        <v>0</v>
      </c>
      <c r="J28" s="192">
        <v>0</v>
      </c>
      <c r="K28" s="192">
        <v>9907.33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627065.31000000006</v>
      </c>
      <c r="U28" s="192">
        <v>41804.14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6948</v>
      </c>
      <c r="AB28" s="192">
        <v>0</v>
      </c>
      <c r="AC28" s="192">
        <v>0</v>
      </c>
      <c r="AD28" s="192">
        <v>376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6463.4</v>
      </c>
      <c r="AR28" s="192">
        <v>0</v>
      </c>
      <c r="AS28" s="192">
        <v>0</v>
      </c>
      <c r="AT28" s="192">
        <v>0</v>
      </c>
      <c r="AU28" s="192">
        <v>0</v>
      </c>
      <c r="AV28" s="192">
        <v>0</v>
      </c>
      <c r="AW28" s="192">
        <v>0</v>
      </c>
      <c r="AX28" s="192">
        <v>111152.79</v>
      </c>
      <c r="AY28" s="192">
        <v>0</v>
      </c>
      <c r="AZ28" s="192">
        <v>0</v>
      </c>
      <c r="BA28" s="192">
        <v>0</v>
      </c>
      <c r="BB28" s="192">
        <v>0</v>
      </c>
      <c r="BC28" s="192">
        <v>0</v>
      </c>
      <c r="BD28" s="192">
        <v>0</v>
      </c>
      <c r="BE28" s="192">
        <v>0</v>
      </c>
      <c r="BF28" s="192">
        <v>0</v>
      </c>
      <c r="BG28" s="192">
        <v>0</v>
      </c>
      <c r="BH28" s="192">
        <v>0</v>
      </c>
      <c r="BI28" s="192">
        <v>0</v>
      </c>
      <c r="BJ28" s="192">
        <v>0</v>
      </c>
      <c r="BK28" s="192">
        <v>0</v>
      </c>
      <c r="BL28" s="192">
        <v>0</v>
      </c>
      <c r="BM28" s="192">
        <v>115185.24</v>
      </c>
      <c r="BN28" s="192">
        <v>0</v>
      </c>
      <c r="BO28" s="192">
        <v>0</v>
      </c>
      <c r="BP28" s="192">
        <v>0</v>
      </c>
      <c r="BQ28" s="192">
        <v>0</v>
      </c>
      <c r="BR28" s="192">
        <v>0</v>
      </c>
      <c r="BS28" s="192">
        <v>0</v>
      </c>
      <c r="BT28" s="192">
        <v>0</v>
      </c>
      <c r="BU28" s="192">
        <v>0</v>
      </c>
      <c r="BV28" s="192">
        <v>0</v>
      </c>
      <c r="BW28" s="192">
        <v>66280.36</v>
      </c>
      <c r="BX28" s="192">
        <v>7133.12</v>
      </c>
      <c r="BY28" s="192">
        <v>0</v>
      </c>
      <c r="BZ28" s="192">
        <v>0</v>
      </c>
      <c r="CA28" s="192">
        <v>0</v>
      </c>
      <c r="CB28" s="192">
        <v>0</v>
      </c>
      <c r="CC28" s="201">
        <f t="shared" si="0"/>
        <v>992315.69000000006</v>
      </c>
    </row>
    <row r="29" spans="1:81" s="278" customFormat="1" ht="25.5" customHeight="1">
      <c r="A29" s="279" t="s">
        <v>1460</v>
      </c>
      <c r="B29" s="280" t="s">
        <v>6</v>
      </c>
      <c r="C29" s="281" t="s">
        <v>7</v>
      </c>
      <c r="D29" s="282">
        <v>41010</v>
      </c>
      <c r="E29" s="281" t="s">
        <v>347</v>
      </c>
      <c r="F29" s="283" t="s">
        <v>387</v>
      </c>
      <c r="G29" s="284" t="s">
        <v>388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0</v>
      </c>
      <c r="AG29" s="192">
        <v>0</v>
      </c>
      <c r="AH29" s="192">
        <v>152278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0</v>
      </c>
      <c r="AX29" s="192">
        <v>0</v>
      </c>
      <c r="AY29" s="192">
        <v>0</v>
      </c>
      <c r="AZ29" s="192">
        <v>0</v>
      </c>
      <c r="BA29" s="192">
        <v>0</v>
      </c>
      <c r="BB29" s="192">
        <v>0</v>
      </c>
      <c r="BC29" s="192">
        <v>0</v>
      </c>
      <c r="BD29" s="192">
        <v>0</v>
      </c>
      <c r="BE29" s="192">
        <v>0</v>
      </c>
      <c r="BF29" s="192">
        <v>0</v>
      </c>
      <c r="BG29" s="192">
        <v>0</v>
      </c>
      <c r="BH29" s="192">
        <v>0</v>
      </c>
      <c r="BI29" s="192">
        <v>395209.5</v>
      </c>
      <c r="BJ29" s="192">
        <v>0</v>
      </c>
      <c r="BK29" s="192">
        <v>0</v>
      </c>
      <c r="BL29" s="192">
        <v>0</v>
      </c>
      <c r="BM29" s="192">
        <v>262078</v>
      </c>
      <c r="BN29" s="192">
        <v>0</v>
      </c>
      <c r="BO29" s="192">
        <v>0</v>
      </c>
      <c r="BP29" s="192">
        <v>0</v>
      </c>
      <c r="BQ29" s="192">
        <v>0</v>
      </c>
      <c r="BR29" s="192">
        <v>0</v>
      </c>
      <c r="BS29" s="192">
        <v>0</v>
      </c>
      <c r="BT29" s="192">
        <v>0</v>
      </c>
      <c r="BU29" s="192">
        <v>0</v>
      </c>
      <c r="BV29" s="192">
        <v>0</v>
      </c>
      <c r="BW29" s="192">
        <v>0</v>
      </c>
      <c r="BX29" s="192">
        <v>0</v>
      </c>
      <c r="BY29" s="192">
        <v>0</v>
      </c>
      <c r="BZ29" s="192">
        <v>0</v>
      </c>
      <c r="CA29" s="192">
        <v>0</v>
      </c>
      <c r="CB29" s="192">
        <v>0</v>
      </c>
      <c r="CC29" s="201">
        <f t="shared" si="0"/>
        <v>809565.5</v>
      </c>
    </row>
    <row r="30" spans="1:81" s="278" customFormat="1" ht="25.5" customHeight="1">
      <c r="A30" s="279" t="s">
        <v>1460</v>
      </c>
      <c r="B30" s="280" t="s">
        <v>6</v>
      </c>
      <c r="C30" s="281" t="s">
        <v>7</v>
      </c>
      <c r="D30" s="282">
        <v>42010</v>
      </c>
      <c r="E30" s="281" t="s">
        <v>350</v>
      </c>
      <c r="F30" s="283" t="s">
        <v>389</v>
      </c>
      <c r="G30" s="284" t="s">
        <v>390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44955.93</v>
      </c>
      <c r="AB30" s="192">
        <v>0</v>
      </c>
      <c r="AC30" s="192">
        <v>0</v>
      </c>
      <c r="AD30" s="192">
        <v>20147.47</v>
      </c>
      <c r="AE30" s="192">
        <v>116295.64</v>
      </c>
      <c r="AF30" s="192">
        <v>44370.41</v>
      </c>
      <c r="AG30" s="192">
        <v>0</v>
      </c>
      <c r="AH30" s="192">
        <v>92566.31</v>
      </c>
      <c r="AI30" s="192">
        <v>0</v>
      </c>
      <c r="AJ30" s="192">
        <v>0</v>
      </c>
      <c r="AK30" s="192"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0</v>
      </c>
      <c r="AW30" s="192">
        <v>0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0</v>
      </c>
      <c r="BD30" s="192">
        <v>0</v>
      </c>
      <c r="BE30" s="192">
        <v>0</v>
      </c>
      <c r="BF30" s="192">
        <v>0</v>
      </c>
      <c r="BG30" s="192">
        <v>0</v>
      </c>
      <c r="BH30" s="192">
        <v>0</v>
      </c>
      <c r="BI30" s="192">
        <v>0</v>
      </c>
      <c r="BJ30" s="192">
        <v>0</v>
      </c>
      <c r="BK30" s="192">
        <v>0</v>
      </c>
      <c r="BL30" s="192">
        <v>0</v>
      </c>
      <c r="BM30" s="192">
        <v>0</v>
      </c>
      <c r="BN30" s="192">
        <v>0</v>
      </c>
      <c r="BO30" s="192">
        <v>0</v>
      </c>
      <c r="BP30" s="192">
        <v>0</v>
      </c>
      <c r="BQ30" s="192">
        <v>0</v>
      </c>
      <c r="BR30" s="192">
        <v>0</v>
      </c>
      <c r="BS30" s="192">
        <v>0</v>
      </c>
      <c r="BT30" s="192">
        <v>0</v>
      </c>
      <c r="BU30" s="192">
        <v>0</v>
      </c>
      <c r="BV30" s="192">
        <v>0</v>
      </c>
      <c r="BW30" s="192">
        <v>0</v>
      </c>
      <c r="BX30" s="192">
        <v>0</v>
      </c>
      <c r="BY30" s="192">
        <v>0</v>
      </c>
      <c r="BZ30" s="192">
        <v>0</v>
      </c>
      <c r="CA30" s="192">
        <v>0</v>
      </c>
      <c r="CB30" s="192">
        <v>0</v>
      </c>
      <c r="CC30" s="201">
        <f t="shared" si="0"/>
        <v>318335.76</v>
      </c>
    </row>
    <row r="31" spans="1:81" s="278" customFormat="1" ht="25.5" customHeight="1">
      <c r="A31" s="279" t="s">
        <v>1460</v>
      </c>
      <c r="B31" s="280" t="s">
        <v>6</v>
      </c>
      <c r="C31" s="281" t="s">
        <v>7</v>
      </c>
      <c r="D31" s="282">
        <v>43010</v>
      </c>
      <c r="E31" s="291" t="s">
        <v>359</v>
      </c>
      <c r="F31" s="283" t="s">
        <v>391</v>
      </c>
      <c r="G31" s="284" t="s">
        <v>392</v>
      </c>
      <c r="H31" s="192">
        <v>0</v>
      </c>
      <c r="I31" s="192">
        <v>0</v>
      </c>
      <c r="J31" s="192">
        <v>0</v>
      </c>
      <c r="K31" s="192">
        <v>0</v>
      </c>
      <c r="L31" s="192">
        <v>-399151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-84000</v>
      </c>
      <c r="S31" s="192">
        <v>-792609.5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-69889</v>
      </c>
      <c r="Z31" s="192">
        <v>0</v>
      </c>
      <c r="AA31" s="192">
        <v>0</v>
      </c>
      <c r="AB31" s="192">
        <v>0</v>
      </c>
      <c r="AC31" s="192">
        <v>1186332.3500000001</v>
      </c>
      <c r="AD31" s="192">
        <v>0</v>
      </c>
      <c r="AE31" s="192">
        <v>0</v>
      </c>
      <c r="AF31" s="192">
        <v>-384592.25</v>
      </c>
      <c r="AG31" s="192">
        <v>-2938657.5</v>
      </c>
      <c r="AH31" s="192">
        <v>0</v>
      </c>
      <c r="AI31" s="192">
        <v>0</v>
      </c>
      <c r="AJ31" s="192">
        <v>-173204</v>
      </c>
      <c r="AK31" s="192">
        <v>0</v>
      </c>
      <c r="AL31" s="192">
        <v>0</v>
      </c>
      <c r="AM31" s="192">
        <v>0</v>
      </c>
      <c r="AN31" s="192">
        <v>0</v>
      </c>
      <c r="AO31" s="192">
        <v>-156562</v>
      </c>
      <c r="AP31" s="192">
        <v>0</v>
      </c>
      <c r="AQ31" s="192">
        <v>0</v>
      </c>
      <c r="AR31" s="192">
        <v>0</v>
      </c>
      <c r="AS31" s="192">
        <v>0</v>
      </c>
      <c r="AT31" s="192">
        <v>-60947.28</v>
      </c>
      <c r="AU31" s="192">
        <v>0</v>
      </c>
      <c r="AV31" s="192">
        <v>0</v>
      </c>
      <c r="AW31" s="192">
        <v>-109737</v>
      </c>
      <c r="AX31" s="192">
        <v>0</v>
      </c>
      <c r="AY31" s="192">
        <v>0</v>
      </c>
      <c r="AZ31" s="192">
        <v>0</v>
      </c>
      <c r="BA31" s="192">
        <v>-11280</v>
      </c>
      <c r="BB31" s="192">
        <v>0</v>
      </c>
      <c r="BC31" s="192">
        <v>-273343</v>
      </c>
      <c r="BD31" s="192">
        <v>-180780</v>
      </c>
      <c r="BE31" s="192">
        <v>0</v>
      </c>
      <c r="BF31" s="192">
        <v>0</v>
      </c>
      <c r="BG31" s="192">
        <v>-334311</v>
      </c>
      <c r="BH31" s="192">
        <v>0</v>
      </c>
      <c r="BI31" s="192">
        <v>-184800.5</v>
      </c>
      <c r="BJ31" s="192">
        <v>0</v>
      </c>
      <c r="BK31" s="192">
        <v>0</v>
      </c>
      <c r="BL31" s="192">
        <v>0</v>
      </c>
      <c r="BM31" s="192">
        <v>0</v>
      </c>
      <c r="BN31" s="192">
        <v>0</v>
      </c>
      <c r="BO31" s="192">
        <v>0</v>
      </c>
      <c r="BP31" s="192">
        <v>-111570</v>
      </c>
      <c r="BQ31" s="192">
        <v>0</v>
      </c>
      <c r="BR31" s="192">
        <v>0</v>
      </c>
      <c r="BS31" s="192">
        <v>0</v>
      </c>
      <c r="BT31" s="192">
        <v>0</v>
      </c>
      <c r="BU31" s="192">
        <v>0</v>
      </c>
      <c r="BV31" s="192">
        <v>0</v>
      </c>
      <c r="BW31" s="192">
        <v>0</v>
      </c>
      <c r="BX31" s="192">
        <v>0</v>
      </c>
      <c r="BY31" s="192">
        <v>0</v>
      </c>
      <c r="BZ31" s="192">
        <v>0</v>
      </c>
      <c r="CA31" s="192">
        <v>0</v>
      </c>
      <c r="CB31" s="192">
        <v>0</v>
      </c>
      <c r="CC31" s="201">
        <f t="shared" si="0"/>
        <v>-5079101.68</v>
      </c>
    </row>
    <row r="32" spans="1:81" s="278" customFormat="1" ht="25.5" customHeight="1">
      <c r="A32" s="279" t="s">
        <v>1460</v>
      </c>
      <c r="B32" s="280" t="s">
        <v>6</v>
      </c>
      <c r="C32" s="281" t="s">
        <v>7</v>
      </c>
      <c r="D32" s="282">
        <v>43010</v>
      </c>
      <c r="E32" s="291" t="s">
        <v>359</v>
      </c>
      <c r="F32" s="283" t="s">
        <v>393</v>
      </c>
      <c r="G32" s="284" t="s">
        <v>1542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-12935.77</v>
      </c>
      <c r="P32" s="192">
        <v>0</v>
      </c>
      <c r="Q32" s="192">
        <v>-42821.91</v>
      </c>
      <c r="R32" s="192">
        <v>-13767.9</v>
      </c>
      <c r="S32" s="192">
        <v>0</v>
      </c>
      <c r="T32" s="192">
        <v>-49398.74</v>
      </c>
      <c r="U32" s="192">
        <v>-44698.38</v>
      </c>
      <c r="V32" s="192">
        <v>0</v>
      </c>
      <c r="W32" s="192">
        <v>0</v>
      </c>
      <c r="X32" s="192">
        <v>0</v>
      </c>
      <c r="Y32" s="192">
        <v>0</v>
      </c>
      <c r="Z32" s="192">
        <v>-522133.82</v>
      </c>
      <c r="AA32" s="192">
        <v>-17391</v>
      </c>
      <c r="AB32" s="192">
        <v>-257859.22</v>
      </c>
      <c r="AC32" s="192">
        <v>0</v>
      </c>
      <c r="AD32" s="192">
        <v>-7416.7</v>
      </c>
      <c r="AE32" s="192">
        <v>0</v>
      </c>
      <c r="AF32" s="192">
        <v>0</v>
      </c>
      <c r="AG32" s="192">
        <v>0</v>
      </c>
      <c r="AH32" s="192">
        <v>0</v>
      </c>
      <c r="AI32" s="192">
        <v>0</v>
      </c>
      <c r="AJ32" s="192">
        <v>0</v>
      </c>
      <c r="AK32" s="192">
        <v>0</v>
      </c>
      <c r="AL32" s="192">
        <v>0</v>
      </c>
      <c r="AM32" s="192">
        <v>0</v>
      </c>
      <c r="AN32" s="192">
        <v>-17358.95</v>
      </c>
      <c r="AO32" s="192">
        <v>0</v>
      </c>
      <c r="AP32" s="192">
        <v>0</v>
      </c>
      <c r="AQ32" s="192">
        <v>-1692.3</v>
      </c>
      <c r="AR32" s="192">
        <v>-1693.9</v>
      </c>
      <c r="AS32" s="192">
        <v>0</v>
      </c>
      <c r="AT32" s="192">
        <v>-953.1</v>
      </c>
      <c r="AU32" s="192">
        <v>0</v>
      </c>
      <c r="AV32" s="192">
        <v>0</v>
      </c>
      <c r="AW32" s="192">
        <v>-1267.95</v>
      </c>
      <c r="AX32" s="192">
        <v>-4086.75</v>
      </c>
      <c r="AY32" s="192">
        <v>0</v>
      </c>
      <c r="AZ32" s="192">
        <v>0</v>
      </c>
      <c r="BA32" s="192">
        <v>-3825.5</v>
      </c>
      <c r="BB32" s="192">
        <v>0</v>
      </c>
      <c r="BC32" s="192">
        <v>0</v>
      </c>
      <c r="BD32" s="192">
        <v>-19938</v>
      </c>
      <c r="BE32" s="192">
        <v>0</v>
      </c>
      <c r="BF32" s="192">
        <v>0</v>
      </c>
      <c r="BG32" s="192">
        <v>0</v>
      </c>
      <c r="BH32" s="192">
        <v>-294997.15990000003</v>
      </c>
      <c r="BI32" s="192">
        <v>0</v>
      </c>
      <c r="BJ32" s="192">
        <v>0</v>
      </c>
      <c r="BK32" s="192">
        <v>0</v>
      </c>
      <c r="BL32" s="192">
        <v>0</v>
      </c>
      <c r="BM32" s="192">
        <v>-243971.13</v>
      </c>
      <c r="BN32" s="192">
        <v>0</v>
      </c>
      <c r="BO32" s="192">
        <v>0</v>
      </c>
      <c r="BP32" s="192">
        <v>0</v>
      </c>
      <c r="BQ32" s="192">
        <v>0</v>
      </c>
      <c r="BR32" s="192">
        <v>0</v>
      </c>
      <c r="BS32" s="192">
        <v>0</v>
      </c>
      <c r="BT32" s="192">
        <v>-312604</v>
      </c>
      <c r="BU32" s="192">
        <v>0</v>
      </c>
      <c r="BV32" s="192">
        <v>0</v>
      </c>
      <c r="BW32" s="192">
        <v>-1232.95</v>
      </c>
      <c r="BX32" s="192">
        <v>-2407</v>
      </c>
      <c r="BY32" s="192">
        <v>-323796.59000000003</v>
      </c>
      <c r="BZ32" s="192">
        <v>0</v>
      </c>
      <c r="CA32" s="192">
        <v>0</v>
      </c>
      <c r="CB32" s="192">
        <v>0</v>
      </c>
      <c r="CC32" s="201">
        <f t="shared" si="0"/>
        <v>-2198248.7198999999</v>
      </c>
    </row>
    <row r="33" spans="1:81" s="278" customFormat="1" ht="25.5" customHeight="1">
      <c r="A33" s="279" t="s">
        <v>1460</v>
      </c>
      <c r="B33" s="280" t="s">
        <v>6</v>
      </c>
      <c r="C33" s="281" t="s">
        <v>7</v>
      </c>
      <c r="D33" s="282"/>
      <c r="E33" s="291"/>
      <c r="F33" s="283" t="s">
        <v>394</v>
      </c>
      <c r="G33" s="284" t="s">
        <v>1543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19835.25</v>
      </c>
      <c r="R33" s="192">
        <v>0</v>
      </c>
      <c r="S33" s="192">
        <v>0</v>
      </c>
      <c r="T33" s="192">
        <v>144.19999999999999</v>
      </c>
      <c r="U33" s="192">
        <v>478.5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2808.7</v>
      </c>
      <c r="AB33" s="192">
        <v>0</v>
      </c>
      <c r="AC33" s="192">
        <v>0</v>
      </c>
      <c r="AD33" s="192">
        <v>1030.5</v>
      </c>
      <c r="AE33" s="192">
        <v>0</v>
      </c>
      <c r="AF33" s="192">
        <v>0</v>
      </c>
      <c r="AG33" s="192">
        <v>0</v>
      </c>
      <c r="AH33" s="192">
        <v>0</v>
      </c>
      <c r="AI33" s="192">
        <v>0</v>
      </c>
      <c r="AJ33" s="192">
        <v>0</v>
      </c>
      <c r="AK33" s="192">
        <v>0</v>
      </c>
      <c r="AL33" s="192">
        <v>0</v>
      </c>
      <c r="AM33" s="192">
        <v>0</v>
      </c>
      <c r="AN33" s="192">
        <v>30657.29</v>
      </c>
      <c r="AO33" s="192">
        <v>0</v>
      </c>
      <c r="AP33" s="192">
        <v>0</v>
      </c>
      <c r="AQ33" s="192">
        <v>0</v>
      </c>
      <c r="AR33" s="192">
        <v>1200</v>
      </c>
      <c r="AS33" s="192">
        <v>0</v>
      </c>
      <c r="AT33" s="192">
        <v>0</v>
      </c>
      <c r="AU33" s="192">
        <v>0</v>
      </c>
      <c r="AV33" s="192">
        <v>0</v>
      </c>
      <c r="AW33" s="192">
        <v>0</v>
      </c>
      <c r="AX33" s="192">
        <v>288</v>
      </c>
      <c r="AY33" s="192">
        <v>0</v>
      </c>
      <c r="AZ33" s="192">
        <v>0</v>
      </c>
      <c r="BA33" s="192">
        <v>598</v>
      </c>
      <c r="BB33" s="192">
        <v>0</v>
      </c>
      <c r="BC33" s="192">
        <v>0</v>
      </c>
      <c r="BD33" s="192">
        <v>0</v>
      </c>
      <c r="BE33" s="192">
        <v>0</v>
      </c>
      <c r="BF33" s="192">
        <v>0</v>
      </c>
      <c r="BG33" s="192">
        <v>0</v>
      </c>
      <c r="BH33" s="192">
        <v>0</v>
      </c>
      <c r="BI33" s="192">
        <v>0</v>
      </c>
      <c r="BJ33" s="192">
        <v>0</v>
      </c>
      <c r="BK33" s="192">
        <v>0</v>
      </c>
      <c r="BL33" s="192">
        <v>0</v>
      </c>
      <c r="BM33" s="192">
        <v>0</v>
      </c>
      <c r="BN33" s="192">
        <v>0</v>
      </c>
      <c r="BO33" s="192">
        <v>0</v>
      </c>
      <c r="BP33" s="192">
        <v>0</v>
      </c>
      <c r="BQ33" s="192">
        <v>0</v>
      </c>
      <c r="BR33" s="192">
        <v>0</v>
      </c>
      <c r="BS33" s="192">
        <v>0</v>
      </c>
      <c r="BT33" s="192">
        <v>0</v>
      </c>
      <c r="BU33" s="192">
        <v>0</v>
      </c>
      <c r="BV33" s="192">
        <v>0</v>
      </c>
      <c r="BW33" s="192">
        <v>0</v>
      </c>
      <c r="BX33" s="192">
        <v>0</v>
      </c>
      <c r="BY33" s="192">
        <v>0</v>
      </c>
      <c r="BZ33" s="192">
        <v>0</v>
      </c>
      <c r="CA33" s="192">
        <v>0</v>
      </c>
      <c r="CB33" s="192">
        <v>0</v>
      </c>
      <c r="CC33" s="201">
        <f t="shared" si="0"/>
        <v>57040.44</v>
      </c>
    </row>
    <row r="34" spans="1:81" s="278" customFormat="1" ht="25.5" customHeight="1">
      <c r="A34" s="279" t="s">
        <v>1458</v>
      </c>
      <c r="B34" s="280" t="s">
        <v>6</v>
      </c>
      <c r="C34" s="281" t="s">
        <v>7</v>
      </c>
      <c r="D34" s="282"/>
      <c r="E34" s="291"/>
      <c r="F34" s="283" t="s">
        <v>395</v>
      </c>
      <c r="G34" s="284" t="s">
        <v>396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628120.5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16388649.9</v>
      </c>
      <c r="AJ34" s="192">
        <v>0</v>
      </c>
      <c r="AK34" s="192"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0</v>
      </c>
      <c r="AW34" s="192">
        <v>0</v>
      </c>
      <c r="AX34" s="192">
        <v>0</v>
      </c>
      <c r="AY34" s="192">
        <v>704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0</v>
      </c>
      <c r="BG34" s="192">
        <v>0</v>
      </c>
      <c r="BH34" s="192">
        <v>0</v>
      </c>
      <c r="BI34" s="192">
        <v>0</v>
      </c>
      <c r="BJ34" s="192">
        <v>0</v>
      </c>
      <c r="BK34" s="192">
        <v>0</v>
      </c>
      <c r="BL34" s="192">
        <v>0</v>
      </c>
      <c r="BM34" s="192">
        <v>160160.65</v>
      </c>
      <c r="BN34" s="192">
        <v>0</v>
      </c>
      <c r="BO34" s="192">
        <v>0</v>
      </c>
      <c r="BP34" s="192">
        <v>0</v>
      </c>
      <c r="BQ34" s="192">
        <v>0</v>
      </c>
      <c r="BR34" s="192">
        <v>0</v>
      </c>
      <c r="BS34" s="192">
        <v>0</v>
      </c>
      <c r="BT34" s="192">
        <v>8167</v>
      </c>
      <c r="BU34" s="192">
        <v>0</v>
      </c>
      <c r="BV34" s="192">
        <v>0</v>
      </c>
      <c r="BW34" s="192">
        <v>0</v>
      </c>
      <c r="BX34" s="192">
        <v>0</v>
      </c>
      <c r="BY34" s="192">
        <v>0</v>
      </c>
      <c r="BZ34" s="192">
        <v>0</v>
      </c>
      <c r="CA34" s="192">
        <v>0</v>
      </c>
      <c r="CB34" s="192">
        <v>0</v>
      </c>
      <c r="CC34" s="201">
        <f t="shared" si="0"/>
        <v>17185802.049999997</v>
      </c>
    </row>
    <row r="35" spans="1:81" s="278" customFormat="1" ht="25.5" customHeight="1">
      <c r="A35" s="279" t="s">
        <v>1460</v>
      </c>
      <c r="B35" s="280" t="s">
        <v>6</v>
      </c>
      <c r="C35" s="281" t="s">
        <v>7</v>
      </c>
      <c r="D35" s="282"/>
      <c r="E35" s="291"/>
      <c r="F35" s="283" t="s">
        <v>397</v>
      </c>
      <c r="G35" s="284" t="s">
        <v>398</v>
      </c>
      <c r="H35" s="192">
        <v>0</v>
      </c>
      <c r="I35" s="192">
        <v>0</v>
      </c>
      <c r="J35" s="192">
        <v>-37580469.270000003</v>
      </c>
      <c r="K35" s="192">
        <v>-26968335.41</v>
      </c>
      <c r="L35" s="192">
        <v>-23148370.59</v>
      </c>
      <c r="M35" s="192">
        <v>-15052294.119999999</v>
      </c>
      <c r="N35" s="192">
        <v>-25089323.579999998</v>
      </c>
      <c r="O35" s="192">
        <v>-34060606.75</v>
      </c>
      <c r="P35" s="192">
        <v>-14650262.220000001</v>
      </c>
      <c r="Q35" s="192">
        <v>-57346859.729999997</v>
      </c>
      <c r="R35" s="192">
        <v>-14851475.83</v>
      </c>
      <c r="S35" s="192">
        <v>-28368938.16</v>
      </c>
      <c r="T35" s="192">
        <v>-42685992.210000001</v>
      </c>
      <c r="U35" s="192">
        <v>-48086983.359999999</v>
      </c>
      <c r="V35" s="192">
        <v>-4612408.47</v>
      </c>
      <c r="W35" s="192">
        <v>-32170922.52</v>
      </c>
      <c r="X35" s="192">
        <v>-22225926.600000001</v>
      </c>
      <c r="Y35" s="192">
        <v>-9621159.1699999999</v>
      </c>
      <c r="Z35" s="192">
        <v>-15619838.539999999</v>
      </c>
      <c r="AA35" s="192">
        <v>-39489579.68</v>
      </c>
      <c r="AB35" s="192">
        <v>-29996328.780000001</v>
      </c>
      <c r="AC35" s="192">
        <v>-50916836.979999997</v>
      </c>
      <c r="AD35" s="192">
        <v>-18345383.719999999</v>
      </c>
      <c r="AE35" s="192">
        <v>-33747042.840000004</v>
      </c>
      <c r="AF35" s="192">
        <v>-21857194.16</v>
      </c>
      <c r="AG35" s="192">
        <v>0</v>
      </c>
      <c r="AH35" s="192">
        <v>-12496650.859999999</v>
      </c>
      <c r="AI35" s="192">
        <v>-32104836.66</v>
      </c>
      <c r="AJ35" s="192">
        <v>-23994752.170000002</v>
      </c>
      <c r="AK35" s="192">
        <v>0</v>
      </c>
      <c r="AL35" s="192">
        <v>-6232168</v>
      </c>
      <c r="AM35" s="192">
        <v>-13257450.58</v>
      </c>
      <c r="AN35" s="192">
        <v>-21250426.190000001</v>
      </c>
      <c r="AO35" s="192">
        <v>-17542034.079999998</v>
      </c>
      <c r="AP35" s="192">
        <v>-15395017.189999999</v>
      </c>
      <c r="AQ35" s="192">
        <v>-25232935.300000001</v>
      </c>
      <c r="AR35" s="192">
        <v>-14292344.58</v>
      </c>
      <c r="AS35" s="192">
        <v>0</v>
      </c>
      <c r="AT35" s="192">
        <v>-15106585.189999999</v>
      </c>
      <c r="AU35" s="192">
        <v>-59464027.82</v>
      </c>
      <c r="AV35" s="192">
        <v>-18326386.370000001</v>
      </c>
      <c r="AW35" s="192">
        <v>-23859137.829999998</v>
      </c>
      <c r="AX35" s="192">
        <v>-19281224.789999999</v>
      </c>
      <c r="AY35" s="192">
        <v>-18695390.93</v>
      </c>
      <c r="AZ35" s="192">
        <v>-4292254.6500000004</v>
      </c>
      <c r="BA35" s="192">
        <v>-7822841.0800000001</v>
      </c>
      <c r="BB35" s="192">
        <v>-78869606.480000004</v>
      </c>
      <c r="BC35" s="192">
        <v>-16118755.470000001</v>
      </c>
      <c r="BD35" s="192">
        <v>-22064226.440000001</v>
      </c>
      <c r="BE35" s="192">
        <v>-33805194.799999997</v>
      </c>
      <c r="BF35" s="192">
        <v>-32811304.77</v>
      </c>
      <c r="BG35" s="192">
        <v>0</v>
      </c>
      <c r="BH35" s="192">
        <v>-33260956.390000001</v>
      </c>
      <c r="BI35" s="192">
        <v>-31142457.93</v>
      </c>
      <c r="BJ35" s="192">
        <v>-20337559.059999999</v>
      </c>
      <c r="BK35" s="192">
        <v>-9666557.8900000006</v>
      </c>
      <c r="BL35" s="192">
        <v>-7190183.5099999998</v>
      </c>
      <c r="BM35" s="192">
        <v>-62289112.350000001</v>
      </c>
      <c r="BN35" s="192">
        <v>-25579151.34</v>
      </c>
      <c r="BO35" s="192">
        <v>0</v>
      </c>
      <c r="BP35" s="192">
        <v>0</v>
      </c>
      <c r="BQ35" s="192">
        <v>-26034750.210000001</v>
      </c>
      <c r="BR35" s="192">
        <v>-14605321.43</v>
      </c>
      <c r="BS35" s="192">
        <v>0</v>
      </c>
      <c r="BT35" s="192">
        <v>-36561833.439999998</v>
      </c>
      <c r="BU35" s="192">
        <v>-14769254.060000001</v>
      </c>
      <c r="BV35" s="192">
        <v>-17723325.719999999</v>
      </c>
      <c r="BW35" s="192">
        <v>-20877628.649999999</v>
      </c>
      <c r="BX35" s="192">
        <v>-28764539.809999999</v>
      </c>
      <c r="BY35" s="192">
        <v>-34576376.380000003</v>
      </c>
      <c r="BZ35" s="192">
        <v>-17705310.870000001</v>
      </c>
      <c r="CA35" s="192">
        <v>-10611644.189999999</v>
      </c>
      <c r="CB35" s="192">
        <v>-9440422.9199999999</v>
      </c>
      <c r="CC35" s="201">
        <f t="shared" si="0"/>
        <v>-1599944471.0700006</v>
      </c>
    </row>
    <row r="36" spans="1:81" s="278" customFormat="1" ht="25.5" customHeight="1">
      <c r="A36" s="279" t="s">
        <v>1460</v>
      </c>
      <c r="B36" s="280" t="s">
        <v>6</v>
      </c>
      <c r="C36" s="281" t="s">
        <v>7</v>
      </c>
      <c r="D36" s="282"/>
      <c r="E36" s="291"/>
      <c r="F36" s="283" t="s">
        <v>399</v>
      </c>
      <c r="G36" s="284" t="s">
        <v>400</v>
      </c>
      <c r="H36" s="192">
        <v>-9545525.8599999994</v>
      </c>
      <c r="I36" s="192">
        <v>-1839005.26</v>
      </c>
      <c r="J36" s="192">
        <v>-2165035.7799999998</v>
      </c>
      <c r="K36" s="192">
        <v>-876054.07</v>
      </c>
      <c r="L36" s="192">
        <v>-469677.08</v>
      </c>
      <c r="M36" s="192">
        <v>-654586.74</v>
      </c>
      <c r="N36" s="192">
        <v>-57540322.960000001</v>
      </c>
      <c r="O36" s="192">
        <v>-1750011.9</v>
      </c>
      <c r="P36" s="192">
        <v>-240778.23999999999</v>
      </c>
      <c r="Q36" s="192">
        <v>-4203300.1100000003</v>
      </c>
      <c r="R36" s="192">
        <v>-325179.37</v>
      </c>
      <c r="S36" s="192">
        <v>-860667.05</v>
      </c>
      <c r="T36" s="192">
        <v>-3081609.06</v>
      </c>
      <c r="U36" s="192">
        <v>-1729368.89</v>
      </c>
      <c r="V36" s="192">
        <v>-36649.71</v>
      </c>
      <c r="W36" s="192">
        <v>-948748.2</v>
      </c>
      <c r="X36" s="192">
        <v>-545691.5</v>
      </c>
      <c r="Y36" s="192">
        <v>-196613.3</v>
      </c>
      <c r="Z36" s="192">
        <v>-25764411.199999999</v>
      </c>
      <c r="AA36" s="192">
        <v>-2131581.04</v>
      </c>
      <c r="AB36" s="192">
        <v>-852620.7</v>
      </c>
      <c r="AC36" s="192">
        <v>0</v>
      </c>
      <c r="AD36" s="192">
        <v>-454318.57</v>
      </c>
      <c r="AE36" s="192">
        <v>-530738.23</v>
      </c>
      <c r="AF36" s="192">
        <v>-5068109.7</v>
      </c>
      <c r="AG36" s="192">
        <v>-662770.54</v>
      </c>
      <c r="AH36" s="192">
        <v>-254403.52</v>
      </c>
      <c r="AI36" s="192">
        <v>-22290256.469999999</v>
      </c>
      <c r="AJ36" s="192">
        <v>-383052.72</v>
      </c>
      <c r="AK36" s="192">
        <v>-230825.94</v>
      </c>
      <c r="AL36" s="192">
        <v>-428759.65</v>
      </c>
      <c r="AM36" s="192">
        <v>0</v>
      </c>
      <c r="AN36" s="192">
        <v>-526127.69999999995</v>
      </c>
      <c r="AO36" s="192">
        <v>-404419.31</v>
      </c>
      <c r="AP36" s="192">
        <v>-424793.18</v>
      </c>
      <c r="AQ36" s="192">
        <v>-525234.66</v>
      </c>
      <c r="AR36" s="192">
        <v>-238699.6</v>
      </c>
      <c r="AS36" s="192">
        <v>-389694.85</v>
      </c>
      <c r="AT36" s="192">
        <v>-213300.66</v>
      </c>
      <c r="AU36" s="192">
        <v>-17107432.039999999</v>
      </c>
      <c r="AV36" s="192">
        <v>0</v>
      </c>
      <c r="AW36" s="192">
        <v>-273402.34000000003</v>
      </c>
      <c r="AX36" s="192">
        <v>-490459.65</v>
      </c>
      <c r="AY36" s="192">
        <v>0</v>
      </c>
      <c r="AZ36" s="192">
        <v>-74824.83</v>
      </c>
      <c r="BA36" s="192">
        <v>-266376.94</v>
      </c>
      <c r="BB36" s="192">
        <v>-14271894.630000001</v>
      </c>
      <c r="BC36" s="192">
        <v>-357716.32</v>
      </c>
      <c r="BD36" s="192">
        <v>-552937.06000000006</v>
      </c>
      <c r="BE36" s="192">
        <v>-821378.18</v>
      </c>
      <c r="BF36" s="192">
        <v>-852934.33</v>
      </c>
      <c r="BG36" s="192">
        <v>0</v>
      </c>
      <c r="BH36" s="192">
        <v>-1866466.51</v>
      </c>
      <c r="BI36" s="192">
        <v>-1506039.78</v>
      </c>
      <c r="BJ36" s="192">
        <v>-525858.34</v>
      </c>
      <c r="BK36" s="192">
        <v>-306426.52</v>
      </c>
      <c r="BL36" s="192">
        <v>-162112.20000000001</v>
      </c>
      <c r="BM36" s="192">
        <v>-13517970.75</v>
      </c>
      <c r="BN36" s="192">
        <v>-6516179.0199999996</v>
      </c>
      <c r="BO36" s="192">
        <v>0</v>
      </c>
      <c r="BP36" s="192">
        <v>0</v>
      </c>
      <c r="BQ36" s="192">
        <v>-308463.17</v>
      </c>
      <c r="BR36" s="192">
        <v>-553683.24</v>
      </c>
      <c r="BS36" s="192">
        <v>-423049.85</v>
      </c>
      <c r="BT36" s="192">
        <v>-7807474.8499999996</v>
      </c>
      <c r="BU36" s="192">
        <v>-388839</v>
      </c>
      <c r="BV36" s="192">
        <v>-356952.58</v>
      </c>
      <c r="BW36" s="192">
        <v>-487866.3</v>
      </c>
      <c r="BX36" s="192">
        <v>-777020.45</v>
      </c>
      <c r="BY36" s="192">
        <v>-2148400.56</v>
      </c>
      <c r="BZ36" s="192">
        <v>-316445.5</v>
      </c>
      <c r="CA36" s="192">
        <v>-188789.47</v>
      </c>
      <c r="CB36" s="192">
        <v>-193114.85</v>
      </c>
      <c r="CC36" s="201">
        <f t="shared" si="0"/>
        <v>-222203452.58000001</v>
      </c>
    </row>
    <row r="37" spans="1:81" s="278" customFormat="1" ht="25.5" customHeight="1">
      <c r="A37" s="279" t="s">
        <v>1460</v>
      </c>
      <c r="B37" s="280" t="s">
        <v>6</v>
      </c>
      <c r="C37" s="281" t="s">
        <v>7</v>
      </c>
      <c r="D37" s="282"/>
      <c r="E37" s="291"/>
      <c r="F37" s="292" t="s">
        <v>401</v>
      </c>
      <c r="G37" s="293" t="s">
        <v>402</v>
      </c>
      <c r="H37" s="192">
        <v>0</v>
      </c>
      <c r="I37" s="192">
        <v>0</v>
      </c>
      <c r="J37" s="192">
        <v>-6827693.4199999999</v>
      </c>
      <c r="K37" s="192">
        <v>-10512648.82</v>
      </c>
      <c r="L37" s="192">
        <v>-4213894.4000000004</v>
      </c>
      <c r="M37" s="192">
        <v>-2740587.12</v>
      </c>
      <c r="N37" s="192">
        <v>-4702395.63</v>
      </c>
      <c r="O37" s="192">
        <v>-6487148.4500000002</v>
      </c>
      <c r="P37" s="192">
        <v>-2772451.14</v>
      </c>
      <c r="Q37" s="192">
        <v>-10894953.9</v>
      </c>
      <c r="R37" s="192">
        <v>-2817142.69</v>
      </c>
      <c r="S37" s="192">
        <v>-5402137.2999999998</v>
      </c>
      <c r="T37" s="192">
        <v>-8129829.04</v>
      </c>
      <c r="U37" s="192">
        <v>-9147912.9900000002</v>
      </c>
      <c r="V37" s="192">
        <v>-851923.16</v>
      </c>
      <c r="W37" s="192">
        <v>-6128004.25</v>
      </c>
      <c r="X37" s="192">
        <v>-4231309.46</v>
      </c>
      <c r="Y37" s="192">
        <v>-1833062.2</v>
      </c>
      <c r="Z37" s="192">
        <v>-2974164.44</v>
      </c>
      <c r="AA37" s="192">
        <v>-7495908.8200000003</v>
      </c>
      <c r="AB37" s="192">
        <v>-5694342.8799999999</v>
      </c>
      <c r="AC37" s="192">
        <v>-9597804.3800000008</v>
      </c>
      <c r="AD37" s="192">
        <v>-3461907.48</v>
      </c>
      <c r="AE37" s="192">
        <v>-6406076.3700000001</v>
      </c>
      <c r="AF37" s="192">
        <v>-4148330.14</v>
      </c>
      <c r="AG37" s="192">
        <v>0</v>
      </c>
      <c r="AH37" s="192">
        <v>-2372428.9900000002</v>
      </c>
      <c r="AI37" s="192">
        <v>-5837243.0300000003</v>
      </c>
      <c r="AJ37" s="192">
        <v>-4359387.1399999997</v>
      </c>
      <c r="AK37" s="192">
        <v>0</v>
      </c>
      <c r="AL37" s="192">
        <v>-1131766</v>
      </c>
      <c r="AM37" s="192">
        <v>-2408847.12</v>
      </c>
      <c r="AN37" s="192">
        <v>-3862285.39</v>
      </c>
      <c r="AO37" s="192">
        <v>-3187600.18</v>
      </c>
      <c r="AP37" s="192">
        <v>-2794436.64</v>
      </c>
      <c r="AQ37" s="192">
        <v>-11697885.66</v>
      </c>
      <c r="AR37" s="192">
        <v>-2597710.1800000002</v>
      </c>
      <c r="AS37" s="192">
        <v>0</v>
      </c>
      <c r="AT37" s="192">
        <v>-2745352.94</v>
      </c>
      <c r="AU37" s="192">
        <v>-10751925.960000001</v>
      </c>
      <c r="AV37" s="192">
        <v>-3313996.09</v>
      </c>
      <c r="AW37" s="192">
        <v>-4315720.12</v>
      </c>
      <c r="AX37" s="192">
        <v>-3487182.43</v>
      </c>
      <c r="AY37" s="192">
        <v>-3380723.9</v>
      </c>
      <c r="AZ37" s="192">
        <v>-781901.77</v>
      </c>
      <c r="BA37" s="192">
        <v>-1413631.65</v>
      </c>
      <c r="BB37" s="192">
        <v>-13998958.949999999</v>
      </c>
      <c r="BC37" s="192">
        <v>-2854750.72</v>
      </c>
      <c r="BD37" s="192">
        <v>-3906153.88</v>
      </c>
      <c r="BE37" s="192">
        <v>-5993371.0499999998</v>
      </c>
      <c r="BF37" s="192">
        <v>-5808910.2699999996</v>
      </c>
      <c r="BG37" s="192">
        <v>0</v>
      </c>
      <c r="BH37" s="192">
        <v>-5890217.4800000004</v>
      </c>
      <c r="BI37" s="192">
        <v>-5516976.7300000004</v>
      </c>
      <c r="BJ37" s="192">
        <v>-3602860.75</v>
      </c>
      <c r="BK37" s="192">
        <v>-1720306.86</v>
      </c>
      <c r="BL37" s="192">
        <v>-1272958.08</v>
      </c>
      <c r="BM37" s="192">
        <v>-11171032.640000001</v>
      </c>
      <c r="BN37" s="192">
        <v>-4588835.12</v>
      </c>
      <c r="BO37" s="192">
        <v>0</v>
      </c>
      <c r="BP37" s="192">
        <v>0</v>
      </c>
      <c r="BQ37" s="192">
        <v>-4664788.75</v>
      </c>
      <c r="BR37" s="192">
        <v>-2617411.66</v>
      </c>
      <c r="BS37" s="192">
        <v>0</v>
      </c>
      <c r="BT37" s="192">
        <v>-6581677.3499999996</v>
      </c>
      <c r="BU37" s="192">
        <v>-2657802.94</v>
      </c>
      <c r="BV37" s="192">
        <v>-3189896.27</v>
      </c>
      <c r="BW37" s="192">
        <v>-3759619.71</v>
      </c>
      <c r="BX37" s="192">
        <v>-5179174.8099999996</v>
      </c>
      <c r="BY37" s="192">
        <v>-6225478.9000000004</v>
      </c>
      <c r="BZ37" s="192">
        <v>-3187499.14</v>
      </c>
      <c r="CA37" s="192">
        <v>-1910569.16</v>
      </c>
      <c r="CB37" s="192">
        <v>-1699679.85</v>
      </c>
      <c r="CC37" s="201">
        <f t="shared" si="0"/>
        <v>-305910584.74000001</v>
      </c>
    </row>
    <row r="38" spans="1:81" s="278" customFormat="1" ht="25.5" customHeight="1">
      <c r="A38" s="279" t="s">
        <v>1458</v>
      </c>
      <c r="B38" s="280" t="s">
        <v>6</v>
      </c>
      <c r="C38" s="281" t="s">
        <v>7</v>
      </c>
      <c r="D38" s="294"/>
      <c r="E38" s="295"/>
      <c r="F38" s="296" t="s">
        <v>1544</v>
      </c>
      <c r="G38" s="297" t="s">
        <v>1545</v>
      </c>
      <c r="H38" s="192">
        <v>29218540</v>
      </c>
      <c r="I38" s="192">
        <v>0</v>
      </c>
      <c r="J38" s="192">
        <v>414312.2</v>
      </c>
      <c r="K38" s="192">
        <v>540</v>
      </c>
      <c r="L38" s="192">
        <v>0</v>
      </c>
      <c r="M38" s="192">
        <v>171033.82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8496000</v>
      </c>
      <c r="AA38" s="192">
        <v>0</v>
      </c>
      <c r="AB38" s="192">
        <v>0</v>
      </c>
      <c r="AC38" s="192">
        <v>0</v>
      </c>
      <c r="AD38" s="192">
        <v>0</v>
      </c>
      <c r="AE38" s="192">
        <v>0</v>
      </c>
      <c r="AF38" s="192">
        <v>0</v>
      </c>
      <c r="AG38" s="192">
        <v>817700</v>
      </c>
      <c r="AH38" s="192">
        <v>0</v>
      </c>
      <c r="AI38" s="192">
        <v>18396750</v>
      </c>
      <c r="AJ38" s="192">
        <v>0</v>
      </c>
      <c r="AK38" s="192"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0</v>
      </c>
      <c r="AR38" s="192">
        <v>0</v>
      </c>
      <c r="AS38" s="192">
        <v>0</v>
      </c>
      <c r="AT38" s="192">
        <v>0</v>
      </c>
      <c r="AU38" s="192">
        <v>0</v>
      </c>
      <c r="AV38" s="192">
        <v>0</v>
      </c>
      <c r="AW38" s="192">
        <v>0</v>
      </c>
      <c r="AX38" s="192">
        <v>0</v>
      </c>
      <c r="AY38" s="192">
        <v>0</v>
      </c>
      <c r="AZ38" s="192">
        <v>0</v>
      </c>
      <c r="BA38" s="192">
        <v>0</v>
      </c>
      <c r="BB38" s="192">
        <v>0</v>
      </c>
      <c r="BC38" s="192">
        <v>0</v>
      </c>
      <c r="BD38" s="192">
        <v>0</v>
      </c>
      <c r="BE38" s="192">
        <v>0</v>
      </c>
      <c r="BF38" s="192">
        <v>0</v>
      </c>
      <c r="BG38" s="192">
        <v>0</v>
      </c>
      <c r="BH38" s="192">
        <v>0</v>
      </c>
      <c r="BI38" s="192">
        <v>0</v>
      </c>
      <c r="BJ38" s="192">
        <v>0</v>
      </c>
      <c r="BK38" s="192">
        <v>0</v>
      </c>
      <c r="BL38" s="192">
        <v>0</v>
      </c>
      <c r="BM38" s="192">
        <v>7602625</v>
      </c>
      <c r="BN38" s="192">
        <v>0</v>
      </c>
      <c r="BO38" s="192">
        <v>0</v>
      </c>
      <c r="BP38" s="192">
        <v>0</v>
      </c>
      <c r="BQ38" s="192">
        <v>0</v>
      </c>
      <c r="BR38" s="192">
        <v>0</v>
      </c>
      <c r="BS38" s="192">
        <v>0</v>
      </c>
      <c r="BT38" s="192">
        <v>12957500</v>
      </c>
      <c r="BU38" s="192">
        <v>0</v>
      </c>
      <c r="BV38" s="192">
        <v>0</v>
      </c>
      <c r="BW38" s="192">
        <v>0</v>
      </c>
      <c r="BX38" s="192">
        <v>0</v>
      </c>
      <c r="BY38" s="192">
        <v>0</v>
      </c>
      <c r="BZ38" s="192">
        <v>0</v>
      </c>
      <c r="CA38" s="192">
        <v>0</v>
      </c>
      <c r="CB38" s="192">
        <v>0</v>
      </c>
      <c r="CC38" s="201">
        <f t="shared" si="0"/>
        <v>78075001.019999996</v>
      </c>
    </row>
    <row r="39" spans="1:81" s="278" customFormat="1" ht="25.5" customHeight="1">
      <c r="A39" s="279" t="s">
        <v>1459</v>
      </c>
      <c r="B39" s="280" t="s">
        <v>6</v>
      </c>
      <c r="C39" s="281" t="s">
        <v>7</v>
      </c>
      <c r="D39" s="294"/>
      <c r="E39" s="295"/>
      <c r="F39" s="296" t="s">
        <v>1546</v>
      </c>
      <c r="G39" s="297" t="s">
        <v>1547</v>
      </c>
      <c r="H39" s="192">
        <v>0</v>
      </c>
      <c r="I39" s="192">
        <v>0</v>
      </c>
      <c r="J39" s="192">
        <v>0</v>
      </c>
      <c r="K39" s="192">
        <v>932613.25</v>
      </c>
      <c r="L39" s="192">
        <v>707843.65</v>
      </c>
      <c r="M39" s="192">
        <v>0</v>
      </c>
      <c r="N39" s="192">
        <v>616934</v>
      </c>
      <c r="O39" s="192">
        <v>440438.73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194971.68</v>
      </c>
      <c r="X39" s="192">
        <v>0</v>
      </c>
      <c r="Y39" s="192">
        <v>0</v>
      </c>
      <c r="Z39" s="192">
        <v>863761.75</v>
      </c>
      <c r="AA39" s="192">
        <v>106640.45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1291203.8899999999</v>
      </c>
      <c r="AJ39" s="192">
        <v>0</v>
      </c>
      <c r="AK39" s="192">
        <v>0</v>
      </c>
      <c r="AL39" s="192">
        <v>0</v>
      </c>
      <c r="AM39" s="192">
        <v>0</v>
      </c>
      <c r="AN39" s="192">
        <v>0</v>
      </c>
      <c r="AO39" s="192">
        <v>0</v>
      </c>
      <c r="AP39" s="192">
        <v>0</v>
      </c>
      <c r="AQ39" s="192">
        <v>0</v>
      </c>
      <c r="AR39" s="192">
        <v>0</v>
      </c>
      <c r="AS39" s="192">
        <v>0</v>
      </c>
      <c r="AT39" s="192">
        <v>0</v>
      </c>
      <c r="AU39" s="192">
        <v>0</v>
      </c>
      <c r="AV39" s="192">
        <v>0</v>
      </c>
      <c r="AW39" s="192">
        <v>0</v>
      </c>
      <c r="AX39" s="192">
        <v>0</v>
      </c>
      <c r="AY39" s="192">
        <v>0</v>
      </c>
      <c r="AZ39" s="192">
        <v>0</v>
      </c>
      <c r="BA39" s="192">
        <v>0</v>
      </c>
      <c r="BB39" s="192">
        <v>2316649.1800000002</v>
      </c>
      <c r="BC39" s="192">
        <v>0</v>
      </c>
      <c r="BD39" s="192">
        <v>0</v>
      </c>
      <c r="BE39" s="192">
        <v>0</v>
      </c>
      <c r="BF39" s="192">
        <v>0</v>
      </c>
      <c r="BG39" s="192">
        <v>0</v>
      </c>
      <c r="BH39" s="192">
        <v>0</v>
      </c>
      <c r="BI39" s="192">
        <v>0</v>
      </c>
      <c r="BJ39" s="192">
        <v>0</v>
      </c>
      <c r="BK39" s="192">
        <v>0</v>
      </c>
      <c r="BL39" s="192">
        <v>0</v>
      </c>
      <c r="BM39" s="192">
        <v>1330806.7</v>
      </c>
      <c r="BN39" s="192">
        <v>0</v>
      </c>
      <c r="BO39" s="192">
        <v>0</v>
      </c>
      <c r="BP39" s="192">
        <v>0</v>
      </c>
      <c r="BQ39" s="192">
        <v>0</v>
      </c>
      <c r="BR39" s="192">
        <v>0</v>
      </c>
      <c r="BS39" s="192">
        <v>0</v>
      </c>
      <c r="BT39" s="192">
        <v>0</v>
      </c>
      <c r="BU39" s="192">
        <v>0</v>
      </c>
      <c r="BV39" s="192">
        <v>0</v>
      </c>
      <c r="BW39" s="192">
        <v>7049.92</v>
      </c>
      <c r="BX39" s="192">
        <v>0</v>
      </c>
      <c r="BY39" s="192">
        <v>21269.19</v>
      </c>
      <c r="BZ39" s="192">
        <v>0</v>
      </c>
      <c r="CA39" s="192">
        <v>0</v>
      </c>
      <c r="CB39" s="192">
        <v>0</v>
      </c>
      <c r="CC39" s="201">
        <f t="shared" si="0"/>
        <v>8830182.3899999987</v>
      </c>
    </row>
    <row r="40" spans="1:81" s="299" customFormat="1" ht="25.5" customHeight="1">
      <c r="A40" s="298"/>
      <c r="B40" s="519" t="s">
        <v>403</v>
      </c>
      <c r="C40" s="520"/>
      <c r="D40" s="520"/>
      <c r="E40" s="520"/>
      <c r="F40" s="520"/>
      <c r="G40" s="521"/>
      <c r="H40" s="194">
        <f>SUM(H6:H39)</f>
        <v>291726939.79999995</v>
      </c>
      <c r="I40" s="194">
        <f t="shared" ref="I40:BT40" si="1">SUM(I6:I39)</f>
        <v>30831028.509999998</v>
      </c>
      <c r="J40" s="194">
        <f t="shared" si="1"/>
        <v>94457807.780000001</v>
      </c>
      <c r="K40" s="194">
        <f t="shared" si="1"/>
        <v>45513143.340000004</v>
      </c>
      <c r="L40" s="194">
        <f t="shared" si="1"/>
        <v>38904034.600000009</v>
      </c>
      <c r="M40" s="194">
        <f t="shared" si="1"/>
        <v>5397469.9999999972</v>
      </c>
      <c r="N40" s="194">
        <f t="shared" si="1"/>
        <v>242678806.03</v>
      </c>
      <c r="O40" s="194">
        <f t="shared" si="1"/>
        <v>53655404.920000002</v>
      </c>
      <c r="P40" s="194">
        <f t="shared" si="1"/>
        <v>10788138.48</v>
      </c>
      <c r="Q40" s="194">
        <f t="shared" si="1"/>
        <v>135334482.20999998</v>
      </c>
      <c r="R40" s="194">
        <f t="shared" si="1"/>
        <v>10713320.369999995</v>
      </c>
      <c r="S40" s="194">
        <f t="shared" si="1"/>
        <v>37358608.540000007</v>
      </c>
      <c r="T40" s="194">
        <f t="shared" si="1"/>
        <v>63545348.659999989</v>
      </c>
      <c r="U40" s="194">
        <f t="shared" si="1"/>
        <v>66364783.850000001</v>
      </c>
      <c r="V40" s="194">
        <f t="shared" si="1"/>
        <v>10500494.93</v>
      </c>
      <c r="W40" s="194">
        <f t="shared" si="1"/>
        <v>38902593.809999995</v>
      </c>
      <c r="X40" s="194">
        <f t="shared" si="1"/>
        <v>36205280.75</v>
      </c>
      <c r="Y40" s="194">
        <f t="shared" si="1"/>
        <v>23357608.280000001</v>
      </c>
      <c r="Z40" s="194">
        <f t="shared" si="1"/>
        <v>137258770.82999998</v>
      </c>
      <c r="AA40" s="194">
        <f t="shared" si="1"/>
        <v>39797424.900000013</v>
      </c>
      <c r="AB40" s="194">
        <f t="shared" si="1"/>
        <v>15393715.370000005</v>
      </c>
      <c r="AC40" s="194">
        <f t="shared" si="1"/>
        <v>58439236.349999987</v>
      </c>
      <c r="AD40" s="194">
        <f t="shared" si="1"/>
        <v>13092437.000000004</v>
      </c>
      <c r="AE40" s="194">
        <f t="shared" si="1"/>
        <v>23493062.969999999</v>
      </c>
      <c r="AF40" s="194">
        <f t="shared" si="1"/>
        <v>4048652.1299999948</v>
      </c>
      <c r="AG40" s="194">
        <f t="shared" si="1"/>
        <v>11371002.5</v>
      </c>
      <c r="AH40" s="194">
        <f t="shared" si="1"/>
        <v>1113953.7900000024</v>
      </c>
      <c r="AI40" s="194">
        <f t="shared" si="1"/>
        <v>212325149.27000001</v>
      </c>
      <c r="AJ40" s="194">
        <f t="shared" si="1"/>
        <v>18870765.109999992</v>
      </c>
      <c r="AK40" s="194">
        <f t="shared" si="1"/>
        <v>15184922.740000002</v>
      </c>
      <c r="AL40" s="194">
        <f t="shared" si="1"/>
        <v>12375590.359999998</v>
      </c>
      <c r="AM40" s="194">
        <f t="shared" si="1"/>
        <v>10795071.34</v>
      </c>
      <c r="AN40" s="194">
        <f t="shared" si="1"/>
        <v>17458856.060000002</v>
      </c>
      <c r="AO40" s="194">
        <f t="shared" si="1"/>
        <v>9884995.6100000013</v>
      </c>
      <c r="AP40" s="194">
        <f t="shared" si="1"/>
        <v>13061957.839999998</v>
      </c>
      <c r="AQ40" s="194">
        <f t="shared" si="1"/>
        <v>26500904.050000008</v>
      </c>
      <c r="AR40" s="194">
        <f t="shared" si="1"/>
        <v>21780406.170000002</v>
      </c>
      <c r="AS40" s="194">
        <f t="shared" si="1"/>
        <v>12731916.810000001</v>
      </c>
      <c r="AT40" s="194">
        <f t="shared" si="1"/>
        <v>12480256.509999998</v>
      </c>
      <c r="AU40" s="194">
        <f t="shared" si="1"/>
        <v>63609367.800000019</v>
      </c>
      <c r="AV40" s="194">
        <f t="shared" si="1"/>
        <v>8645696.6400000006</v>
      </c>
      <c r="AW40" s="194">
        <f t="shared" si="1"/>
        <v>15008772.050000004</v>
      </c>
      <c r="AX40" s="194">
        <f t="shared" si="1"/>
        <v>16351021.189999998</v>
      </c>
      <c r="AY40" s="194">
        <f t="shared" si="1"/>
        <v>9130680.290000001</v>
      </c>
      <c r="AZ40" s="194">
        <f t="shared" si="1"/>
        <v>183718.74999999872</v>
      </c>
      <c r="BA40" s="194">
        <f t="shared" si="1"/>
        <v>11359544.08</v>
      </c>
      <c r="BB40" s="194">
        <f t="shared" si="1"/>
        <v>120418408.12999998</v>
      </c>
      <c r="BC40" s="194">
        <f t="shared" si="1"/>
        <v>29049384.909999996</v>
      </c>
      <c r="BD40" s="194">
        <f t="shared" si="1"/>
        <v>15655435.990000006</v>
      </c>
      <c r="BE40" s="194">
        <f t="shared" si="1"/>
        <v>44110607.070000015</v>
      </c>
      <c r="BF40" s="194">
        <f t="shared" si="1"/>
        <v>30310262.48</v>
      </c>
      <c r="BG40" s="194">
        <f t="shared" si="1"/>
        <v>23369911.700000003</v>
      </c>
      <c r="BH40" s="194">
        <f t="shared" si="1"/>
        <v>30632222.500100013</v>
      </c>
      <c r="BI40" s="194">
        <f t="shared" si="1"/>
        <v>36044894.50000003</v>
      </c>
      <c r="BJ40" s="194">
        <f t="shared" si="1"/>
        <v>1544893.7700000033</v>
      </c>
      <c r="BK40" s="194">
        <f t="shared" si="1"/>
        <v>9435636.5600000024</v>
      </c>
      <c r="BL40" s="194">
        <f t="shared" si="1"/>
        <v>13376768.560000002</v>
      </c>
      <c r="BM40" s="194">
        <f t="shared" si="1"/>
        <v>96707734.810000002</v>
      </c>
      <c r="BN40" s="194">
        <f t="shared" si="1"/>
        <v>78905582.060000002</v>
      </c>
      <c r="BO40" s="194">
        <f t="shared" si="1"/>
        <v>17887483.890000001</v>
      </c>
      <c r="BP40" s="194">
        <f t="shared" si="1"/>
        <v>10135844.890000001</v>
      </c>
      <c r="BQ40" s="194">
        <f t="shared" si="1"/>
        <v>18414168.630000003</v>
      </c>
      <c r="BR40" s="194">
        <f t="shared" si="1"/>
        <v>4579829.0699999984</v>
      </c>
      <c r="BS40" s="194">
        <f t="shared" si="1"/>
        <v>10087966.390000001</v>
      </c>
      <c r="BT40" s="194">
        <f t="shared" si="1"/>
        <v>130138543.25000003</v>
      </c>
      <c r="BU40" s="194">
        <f t="shared" ref="BU40:CC40" si="2">SUM(BU6:BU39)</f>
        <v>12117703.269999996</v>
      </c>
      <c r="BV40" s="194">
        <f t="shared" si="2"/>
        <v>17955837.720000003</v>
      </c>
      <c r="BW40" s="194">
        <f t="shared" si="2"/>
        <v>33880166.399999999</v>
      </c>
      <c r="BX40" s="194">
        <f t="shared" si="2"/>
        <v>22783819.710000005</v>
      </c>
      <c r="BY40" s="194">
        <f t="shared" si="2"/>
        <v>56881085.210000008</v>
      </c>
      <c r="BZ40" s="194">
        <f t="shared" si="2"/>
        <v>19177745.489999998</v>
      </c>
      <c r="CA40" s="194">
        <f t="shared" si="2"/>
        <v>17330816.150000002</v>
      </c>
      <c r="CB40" s="194">
        <f t="shared" si="2"/>
        <v>6355915.7100000065</v>
      </c>
      <c r="CC40" s="194">
        <f t="shared" si="2"/>
        <v>2955271812.1901007</v>
      </c>
    </row>
    <row r="41" spans="1:81" s="303" customFormat="1" ht="25.5" customHeight="1">
      <c r="A41" s="298" t="s">
        <v>1460</v>
      </c>
      <c r="B41" s="300" t="s">
        <v>8</v>
      </c>
      <c r="C41" s="301" t="s">
        <v>404</v>
      </c>
      <c r="D41" s="302"/>
      <c r="E41" s="302"/>
      <c r="F41" s="283" t="s">
        <v>405</v>
      </c>
      <c r="G41" s="284" t="s">
        <v>406</v>
      </c>
      <c r="H41" s="195">
        <v>0</v>
      </c>
      <c r="I41" s="195">
        <v>121350</v>
      </c>
      <c r="J41" s="195">
        <v>149550</v>
      </c>
      <c r="K41" s="195">
        <v>299500</v>
      </c>
      <c r="L41" s="195">
        <v>204300</v>
      </c>
      <c r="M41" s="195">
        <v>45300</v>
      </c>
      <c r="N41" s="195">
        <v>196400</v>
      </c>
      <c r="O41" s="195">
        <v>93600</v>
      </c>
      <c r="P41" s="195">
        <v>15700</v>
      </c>
      <c r="Q41" s="195">
        <v>212450</v>
      </c>
      <c r="R41" s="195">
        <v>48600</v>
      </c>
      <c r="S41" s="195">
        <v>68100</v>
      </c>
      <c r="T41" s="195">
        <v>0</v>
      </c>
      <c r="U41" s="195">
        <v>208000</v>
      </c>
      <c r="V41" s="195">
        <v>14500</v>
      </c>
      <c r="W41" s="195">
        <v>0</v>
      </c>
      <c r="X41" s="195">
        <v>25900</v>
      </c>
      <c r="Y41" s="195">
        <v>0</v>
      </c>
      <c r="Z41" s="195">
        <v>0</v>
      </c>
      <c r="AA41" s="195">
        <v>0</v>
      </c>
      <c r="AB41" s="195">
        <v>0</v>
      </c>
      <c r="AC41" s="195">
        <v>0</v>
      </c>
      <c r="AD41" s="195">
        <v>20000</v>
      </c>
      <c r="AE41" s="195">
        <v>0</v>
      </c>
      <c r="AF41" s="195">
        <v>0</v>
      </c>
      <c r="AG41" s="195">
        <v>0</v>
      </c>
      <c r="AH41" s="195">
        <v>0</v>
      </c>
      <c r="AI41" s="195">
        <v>0</v>
      </c>
      <c r="AJ41" s="195">
        <v>0</v>
      </c>
      <c r="AK41" s="195">
        <v>56150</v>
      </c>
      <c r="AL41" s="195">
        <v>25450</v>
      </c>
      <c r="AM41" s="195">
        <v>54200</v>
      </c>
      <c r="AN41" s="195">
        <v>60450</v>
      </c>
      <c r="AO41" s="195">
        <v>39000</v>
      </c>
      <c r="AP41" s="195">
        <v>63350</v>
      </c>
      <c r="AQ41" s="195">
        <v>122700</v>
      </c>
      <c r="AR41" s="195">
        <v>30300</v>
      </c>
      <c r="AS41" s="195">
        <v>59100</v>
      </c>
      <c r="AT41" s="195">
        <v>0</v>
      </c>
      <c r="AU41" s="195">
        <v>87100</v>
      </c>
      <c r="AV41" s="195">
        <v>0</v>
      </c>
      <c r="AW41" s="195">
        <v>49800</v>
      </c>
      <c r="AX41" s="195">
        <v>0</v>
      </c>
      <c r="AY41" s="195">
        <v>0</v>
      </c>
      <c r="AZ41" s="195">
        <v>12200</v>
      </c>
      <c r="BA41" s="195">
        <v>0</v>
      </c>
      <c r="BB41" s="195">
        <v>0</v>
      </c>
      <c r="BC41" s="195">
        <v>81400</v>
      </c>
      <c r="BD41" s="195">
        <v>77500</v>
      </c>
      <c r="BE41" s="195">
        <v>118250</v>
      </c>
      <c r="BF41" s="195">
        <v>201600</v>
      </c>
      <c r="BG41" s="195">
        <v>208400</v>
      </c>
      <c r="BH41" s="195">
        <v>101100</v>
      </c>
      <c r="BI41" s="195">
        <v>0</v>
      </c>
      <c r="BJ41" s="195">
        <v>0</v>
      </c>
      <c r="BK41" s="195">
        <v>31700</v>
      </c>
      <c r="BL41" s="195">
        <v>17300</v>
      </c>
      <c r="BM41" s="195">
        <v>282900</v>
      </c>
      <c r="BN41" s="195">
        <v>110000</v>
      </c>
      <c r="BO41" s="195">
        <v>35100</v>
      </c>
      <c r="BP41" s="195">
        <v>4150</v>
      </c>
      <c r="BQ41" s="195">
        <v>19150</v>
      </c>
      <c r="BR41" s="195">
        <v>88300</v>
      </c>
      <c r="BS41" s="195">
        <v>0</v>
      </c>
      <c r="BT41" s="195">
        <v>0</v>
      </c>
      <c r="BU41" s="195">
        <v>0</v>
      </c>
      <c r="BV41" s="195">
        <v>0</v>
      </c>
      <c r="BW41" s="195">
        <v>0</v>
      </c>
      <c r="BX41" s="195">
        <v>0</v>
      </c>
      <c r="BY41" s="195">
        <v>0</v>
      </c>
      <c r="BZ41" s="195">
        <v>60550</v>
      </c>
      <c r="CA41" s="195">
        <v>0</v>
      </c>
      <c r="CB41" s="195">
        <v>0</v>
      </c>
      <c r="CC41" s="201">
        <f>SUM(H41:CB41)</f>
        <v>3820450</v>
      </c>
    </row>
    <row r="42" spans="1:81" s="299" customFormat="1" ht="25.5" customHeight="1">
      <c r="A42" s="298"/>
      <c r="B42" s="519" t="s">
        <v>407</v>
      </c>
      <c r="C42" s="520"/>
      <c r="D42" s="520"/>
      <c r="E42" s="520"/>
      <c r="F42" s="520"/>
      <c r="G42" s="521"/>
      <c r="H42" s="194">
        <f>SUM(H41)</f>
        <v>0</v>
      </c>
      <c r="I42" s="194">
        <f t="shared" ref="I42:BT42" si="3">SUM(I41)</f>
        <v>121350</v>
      </c>
      <c r="J42" s="194">
        <f t="shared" si="3"/>
        <v>149550</v>
      </c>
      <c r="K42" s="194">
        <f t="shared" si="3"/>
        <v>299500</v>
      </c>
      <c r="L42" s="194">
        <f t="shared" si="3"/>
        <v>204300</v>
      </c>
      <c r="M42" s="194">
        <f t="shared" si="3"/>
        <v>45300</v>
      </c>
      <c r="N42" s="194">
        <f t="shared" si="3"/>
        <v>196400</v>
      </c>
      <c r="O42" s="194">
        <f t="shared" si="3"/>
        <v>93600</v>
      </c>
      <c r="P42" s="194">
        <f t="shared" si="3"/>
        <v>15700</v>
      </c>
      <c r="Q42" s="194">
        <f t="shared" si="3"/>
        <v>212450</v>
      </c>
      <c r="R42" s="194">
        <f t="shared" si="3"/>
        <v>48600</v>
      </c>
      <c r="S42" s="194">
        <f t="shared" si="3"/>
        <v>68100</v>
      </c>
      <c r="T42" s="194">
        <f t="shared" si="3"/>
        <v>0</v>
      </c>
      <c r="U42" s="194">
        <f t="shared" si="3"/>
        <v>208000</v>
      </c>
      <c r="V42" s="194">
        <f t="shared" si="3"/>
        <v>14500</v>
      </c>
      <c r="W42" s="194">
        <f t="shared" si="3"/>
        <v>0</v>
      </c>
      <c r="X42" s="194">
        <f t="shared" si="3"/>
        <v>25900</v>
      </c>
      <c r="Y42" s="194">
        <f t="shared" si="3"/>
        <v>0</v>
      </c>
      <c r="Z42" s="194">
        <f t="shared" si="3"/>
        <v>0</v>
      </c>
      <c r="AA42" s="194">
        <f t="shared" si="3"/>
        <v>0</v>
      </c>
      <c r="AB42" s="194">
        <f t="shared" si="3"/>
        <v>0</v>
      </c>
      <c r="AC42" s="194">
        <f t="shared" si="3"/>
        <v>0</v>
      </c>
      <c r="AD42" s="194">
        <f t="shared" si="3"/>
        <v>20000</v>
      </c>
      <c r="AE42" s="194">
        <f t="shared" si="3"/>
        <v>0</v>
      </c>
      <c r="AF42" s="194">
        <f t="shared" si="3"/>
        <v>0</v>
      </c>
      <c r="AG42" s="194">
        <f t="shared" si="3"/>
        <v>0</v>
      </c>
      <c r="AH42" s="194">
        <f t="shared" si="3"/>
        <v>0</v>
      </c>
      <c r="AI42" s="194">
        <f t="shared" si="3"/>
        <v>0</v>
      </c>
      <c r="AJ42" s="194">
        <f t="shared" si="3"/>
        <v>0</v>
      </c>
      <c r="AK42" s="194">
        <f t="shared" si="3"/>
        <v>56150</v>
      </c>
      <c r="AL42" s="194">
        <f t="shared" si="3"/>
        <v>25450</v>
      </c>
      <c r="AM42" s="194">
        <f t="shared" si="3"/>
        <v>54200</v>
      </c>
      <c r="AN42" s="194">
        <f t="shared" si="3"/>
        <v>60450</v>
      </c>
      <c r="AO42" s="194">
        <f t="shared" si="3"/>
        <v>39000</v>
      </c>
      <c r="AP42" s="194">
        <f t="shared" si="3"/>
        <v>63350</v>
      </c>
      <c r="AQ42" s="194">
        <f t="shared" si="3"/>
        <v>122700</v>
      </c>
      <c r="AR42" s="194">
        <f t="shared" si="3"/>
        <v>30300</v>
      </c>
      <c r="AS42" s="194">
        <f t="shared" si="3"/>
        <v>59100</v>
      </c>
      <c r="AT42" s="194">
        <f t="shared" si="3"/>
        <v>0</v>
      </c>
      <c r="AU42" s="194">
        <f t="shared" si="3"/>
        <v>87100</v>
      </c>
      <c r="AV42" s="194">
        <f t="shared" si="3"/>
        <v>0</v>
      </c>
      <c r="AW42" s="194">
        <f t="shared" si="3"/>
        <v>49800</v>
      </c>
      <c r="AX42" s="194">
        <f t="shared" si="3"/>
        <v>0</v>
      </c>
      <c r="AY42" s="194">
        <f t="shared" si="3"/>
        <v>0</v>
      </c>
      <c r="AZ42" s="194">
        <f t="shared" si="3"/>
        <v>12200</v>
      </c>
      <c r="BA42" s="194">
        <f t="shared" si="3"/>
        <v>0</v>
      </c>
      <c r="BB42" s="194">
        <f t="shared" si="3"/>
        <v>0</v>
      </c>
      <c r="BC42" s="194">
        <f t="shared" si="3"/>
        <v>81400</v>
      </c>
      <c r="BD42" s="194">
        <f t="shared" si="3"/>
        <v>77500</v>
      </c>
      <c r="BE42" s="194">
        <f t="shared" si="3"/>
        <v>118250</v>
      </c>
      <c r="BF42" s="194">
        <f t="shared" si="3"/>
        <v>201600</v>
      </c>
      <c r="BG42" s="194">
        <f t="shared" si="3"/>
        <v>208400</v>
      </c>
      <c r="BH42" s="194">
        <f t="shared" si="3"/>
        <v>101100</v>
      </c>
      <c r="BI42" s="194">
        <f t="shared" si="3"/>
        <v>0</v>
      </c>
      <c r="BJ42" s="194">
        <f t="shared" si="3"/>
        <v>0</v>
      </c>
      <c r="BK42" s="194">
        <f t="shared" si="3"/>
        <v>31700</v>
      </c>
      <c r="BL42" s="194">
        <f t="shared" si="3"/>
        <v>17300</v>
      </c>
      <c r="BM42" s="194">
        <f t="shared" si="3"/>
        <v>282900</v>
      </c>
      <c r="BN42" s="194">
        <f t="shared" si="3"/>
        <v>110000</v>
      </c>
      <c r="BO42" s="194">
        <f t="shared" si="3"/>
        <v>35100</v>
      </c>
      <c r="BP42" s="194">
        <f t="shared" si="3"/>
        <v>4150</v>
      </c>
      <c r="BQ42" s="194">
        <f t="shared" si="3"/>
        <v>19150</v>
      </c>
      <c r="BR42" s="194">
        <f t="shared" si="3"/>
        <v>88300</v>
      </c>
      <c r="BS42" s="194">
        <f t="shared" si="3"/>
        <v>0</v>
      </c>
      <c r="BT42" s="194">
        <f t="shared" si="3"/>
        <v>0</v>
      </c>
      <c r="BU42" s="194">
        <f t="shared" ref="BU42:CB42" si="4">SUM(BU41)</f>
        <v>0</v>
      </c>
      <c r="BV42" s="194">
        <f t="shared" si="4"/>
        <v>0</v>
      </c>
      <c r="BW42" s="194">
        <f t="shared" si="4"/>
        <v>0</v>
      </c>
      <c r="BX42" s="194">
        <f t="shared" si="4"/>
        <v>0</v>
      </c>
      <c r="BY42" s="194">
        <f t="shared" si="4"/>
        <v>0</v>
      </c>
      <c r="BZ42" s="194">
        <f t="shared" si="4"/>
        <v>60550</v>
      </c>
      <c r="CA42" s="194">
        <f t="shared" si="4"/>
        <v>0</v>
      </c>
      <c r="CB42" s="194">
        <f t="shared" si="4"/>
        <v>0</v>
      </c>
      <c r="CC42" s="194">
        <f>SUM(CC41)</f>
        <v>3820450</v>
      </c>
    </row>
    <row r="43" spans="1:81" s="109" customFormat="1" ht="25.5" customHeight="1">
      <c r="A43" s="136" t="s">
        <v>1458</v>
      </c>
      <c r="B43" s="280" t="s">
        <v>10</v>
      </c>
      <c r="C43" s="281" t="s">
        <v>11</v>
      </c>
      <c r="D43" s="282">
        <v>41020</v>
      </c>
      <c r="E43" s="281" t="s">
        <v>408</v>
      </c>
      <c r="F43" s="283" t="s">
        <v>409</v>
      </c>
      <c r="G43" s="284" t="s">
        <v>410</v>
      </c>
      <c r="H43" s="192">
        <v>1165969.75</v>
      </c>
      <c r="I43" s="171">
        <v>83709</v>
      </c>
      <c r="J43" s="171">
        <v>2250</v>
      </c>
      <c r="K43" s="171">
        <v>0</v>
      </c>
      <c r="L43" s="171">
        <v>628</v>
      </c>
      <c r="M43" s="171">
        <v>0</v>
      </c>
      <c r="N43" s="171">
        <v>82779</v>
      </c>
      <c r="O43" s="171">
        <v>14620</v>
      </c>
      <c r="P43" s="171">
        <v>17991</v>
      </c>
      <c r="Q43" s="171">
        <v>485159.25</v>
      </c>
      <c r="R43" s="171">
        <v>26291.03</v>
      </c>
      <c r="S43" s="171">
        <v>28136</v>
      </c>
      <c r="T43" s="171">
        <v>211392</v>
      </c>
      <c r="U43" s="171">
        <v>140712.75</v>
      </c>
      <c r="V43" s="171">
        <v>0</v>
      </c>
      <c r="W43" s="171">
        <v>0</v>
      </c>
      <c r="X43" s="171">
        <v>16612</v>
      </c>
      <c r="Y43" s="171">
        <v>0</v>
      </c>
      <c r="Z43" s="171">
        <v>186467.75</v>
      </c>
      <c r="AA43" s="171">
        <v>336618</v>
      </c>
      <c r="AB43" s="171">
        <v>171670.92</v>
      </c>
      <c r="AC43" s="171">
        <v>193455.5</v>
      </c>
      <c r="AD43" s="171">
        <v>171415</v>
      </c>
      <c r="AE43" s="171">
        <v>65104</v>
      </c>
      <c r="AF43" s="171">
        <v>136615.5</v>
      </c>
      <c r="AG43" s="171">
        <v>0</v>
      </c>
      <c r="AH43" s="171">
        <v>99490</v>
      </c>
      <c r="AI43" s="171">
        <v>82196</v>
      </c>
      <c r="AJ43" s="171">
        <v>0</v>
      </c>
      <c r="AK43" s="171">
        <v>48322</v>
      </c>
      <c r="AL43" s="171">
        <v>0</v>
      </c>
      <c r="AM43" s="171">
        <v>0</v>
      </c>
      <c r="AN43" s="171">
        <v>46981</v>
      </c>
      <c r="AO43" s="171">
        <v>0</v>
      </c>
      <c r="AP43" s="171">
        <v>0</v>
      </c>
      <c r="AQ43" s="171">
        <v>0</v>
      </c>
      <c r="AR43" s="171">
        <v>0</v>
      </c>
      <c r="AS43" s="171">
        <v>5381</v>
      </c>
      <c r="AT43" s="171">
        <v>39285</v>
      </c>
      <c r="AU43" s="171">
        <v>0</v>
      </c>
      <c r="AV43" s="171">
        <v>0</v>
      </c>
      <c r="AW43" s="171">
        <v>2498</v>
      </c>
      <c r="AX43" s="171">
        <v>0</v>
      </c>
      <c r="AY43" s="171">
        <v>223</v>
      </c>
      <c r="AZ43" s="171">
        <v>0</v>
      </c>
      <c r="BA43" s="171">
        <v>50</v>
      </c>
      <c r="BB43" s="171">
        <v>54428</v>
      </c>
      <c r="BC43" s="171">
        <v>9590</v>
      </c>
      <c r="BD43" s="171">
        <v>2713.5</v>
      </c>
      <c r="BE43" s="171">
        <v>0</v>
      </c>
      <c r="BF43" s="171">
        <v>0</v>
      </c>
      <c r="BG43" s="171">
        <v>12990</v>
      </c>
      <c r="BH43" s="171">
        <v>23863</v>
      </c>
      <c r="BI43" s="171">
        <v>6563</v>
      </c>
      <c r="BJ43" s="171">
        <v>25298</v>
      </c>
      <c r="BK43" s="171">
        <v>5523</v>
      </c>
      <c r="BL43" s="171">
        <v>0</v>
      </c>
      <c r="BM43" s="171">
        <v>3295</v>
      </c>
      <c r="BN43" s="171">
        <v>0</v>
      </c>
      <c r="BO43" s="171">
        <v>1385</v>
      </c>
      <c r="BP43" s="171">
        <v>0</v>
      </c>
      <c r="BQ43" s="171">
        <v>0</v>
      </c>
      <c r="BR43" s="171">
        <v>56968</v>
      </c>
      <c r="BS43" s="171">
        <v>0</v>
      </c>
      <c r="BT43" s="171">
        <v>1165</v>
      </c>
      <c r="BU43" s="171">
        <v>0</v>
      </c>
      <c r="BV43" s="171">
        <v>0</v>
      </c>
      <c r="BW43" s="171">
        <v>0</v>
      </c>
      <c r="BX43" s="171">
        <v>0</v>
      </c>
      <c r="BY43" s="171">
        <v>115340</v>
      </c>
      <c r="BZ43" s="171">
        <v>0</v>
      </c>
      <c r="CA43" s="171">
        <v>1075</v>
      </c>
      <c r="CB43" s="171">
        <v>14891</v>
      </c>
      <c r="CC43" s="201">
        <f>SUM(H43:CB43)</f>
        <v>4197109.95</v>
      </c>
    </row>
    <row r="44" spans="1:81" s="109" customFormat="1" ht="25.5" customHeight="1">
      <c r="A44" s="136" t="s">
        <v>1459</v>
      </c>
      <c r="B44" s="280" t="s">
        <v>10</v>
      </c>
      <c r="C44" s="281" t="s">
        <v>11</v>
      </c>
      <c r="D44" s="282">
        <v>41020</v>
      </c>
      <c r="E44" s="281" t="s">
        <v>408</v>
      </c>
      <c r="F44" s="283" t="s">
        <v>412</v>
      </c>
      <c r="G44" s="284" t="s">
        <v>413</v>
      </c>
      <c r="H44" s="192">
        <v>2186151.4500000002</v>
      </c>
      <c r="I44" s="171">
        <v>353390</v>
      </c>
      <c r="J44" s="171">
        <v>56607</v>
      </c>
      <c r="K44" s="171">
        <v>122944</v>
      </c>
      <c r="L44" s="171">
        <v>8937</v>
      </c>
      <c r="M44" s="171">
        <v>0</v>
      </c>
      <c r="N44" s="171">
        <v>5465605.7999999998</v>
      </c>
      <c r="O44" s="171">
        <v>34558</v>
      </c>
      <c r="P44" s="171">
        <v>9476</v>
      </c>
      <c r="Q44" s="171">
        <v>265983</v>
      </c>
      <c r="R44" s="171">
        <v>0</v>
      </c>
      <c r="S44" s="171">
        <v>12984</v>
      </c>
      <c r="T44" s="171">
        <v>97545</v>
      </c>
      <c r="U44" s="171">
        <v>208142.25</v>
      </c>
      <c r="V44" s="171">
        <v>0</v>
      </c>
      <c r="W44" s="171">
        <v>20329.599999999999</v>
      </c>
      <c r="X44" s="171">
        <v>12603</v>
      </c>
      <c r="Y44" s="171">
        <v>0</v>
      </c>
      <c r="Z44" s="171">
        <v>717971.79</v>
      </c>
      <c r="AA44" s="171">
        <v>482729</v>
      </c>
      <c r="AB44" s="171">
        <v>16820</v>
      </c>
      <c r="AC44" s="171">
        <v>344293</v>
      </c>
      <c r="AD44" s="171">
        <v>0</v>
      </c>
      <c r="AE44" s="171">
        <v>0</v>
      </c>
      <c r="AF44" s="171">
        <v>13672</v>
      </c>
      <c r="AG44" s="171">
        <v>0</v>
      </c>
      <c r="AH44" s="171">
        <v>9056</v>
      </c>
      <c r="AI44" s="171">
        <v>5930628.5</v>
      </c>
      <c r="AJ44" s="171">
        <v>12493</v>
      </c>
      <c r="AK44" s="171">
        <v>26419</v>
      </c>
      <c r="AL44" s="171">
        <v>0</v>
      </c>
      <c r="AM44" s="171">
        <v>0</v>
      </c>
      <c r="AN44" s="171">
        <v>10259</v>
      </c>
      <c r="AO44" s="171">
        <v>0</v>
      </c>
      <c r="AP44" s="171">
        <v>8327</v>
      </c>
      <c r="AQ44" s="171">
        <v>4991</v>
      </c>
      <c r="AR44" s="171">
        <v>0</v>
      </c>
      <c r="AS44" s="171">
        <v>0</v>
      </c>
      <c r="AT44" s="171">
        <v>8668</v>
      </c>
      <c r="AU44" s="171">
        <v>1086755.02</v>
      </c>
      <c r="AV44" s="171">
        <v>0</v>
      </c>
      <c r="AW44" s="171">
        <v>3520</v>
      </c>
      <c r="AX44" s="171">
        <v>0</v>
      </c>
      <c r="AY44" s="171">
        <v>3549</v>
      </c>
      <c r="AZ44" s="171">
        <v>0</v>
      </c>
      <c r="BA44" s="171">
        <v>4268</v>
      </c>
      <c r="BB44" s="171">
        <v>946203.5</v>
      </c>
      <c r="BC44" s="171">
        <v>0</v>
      </c>
      <c r="BD44" s="171">
        <v>28476</v>
      </c>
      <c r="BE44" s="171">
        <v>6402</v>
      </c>
      <c r="BF44" s="171">
        <v>16752</v>
      </c>
      <c r="BG44" s="171">
        <v>7092</v>
      </c>
      <c r="BH44" s="171">
        <v>156221.5</v>
      </c>
      <c r="BI44" s="171">
        <v>60954.25</v>
      </c>
      <c r="BJ44" s="171">
        <v>11944</v>
      </c>
      <c r="BK44" s="171">
        <v>29247</v>
      </c>
      <c r="BL44" s="171">
        <v>0</v>
      </c>
      <c r="BM44" s="171">
        <v>1307313.95</v>
      </c>
      <c r="BN44" s="171">
        <v>93549</v>
      </c>
      <c r="BO44" s="171">
        <v>0</v>
      </c>
      <c r="BP44" s="171">
        <v>5247</v>
      </c>
      <c r="BQ44" s="171">
        <v>0</v>
      </c>
      <c r="BR44" s="171">
        <v>0</v>
      </c>
      <c r="BS44" s="171">
        <v>3874</v>
      </c>
      <c r="BT44" s="171">
        <v>865887.91</v>
      </c>
      <c r="BU44" s="171">
        <v>11813</v>
      </c>
      <c r="BV44" s="171">
        <v>0</v>
      </c>
      <c r="BW44" s="171">
        <v>0</v>
      </c>
      <c r="BX44" s="171">
        <v>0</v>
      </c>
      <c r="BY44" s="171">
        <v>370887</v>
      </c>
      <c r="BZ44" s="171">
        <v>15001</v>
      </c>
      <c r="CA44" s="171">
        <v>0</v>
      </c>
      <c r="CB44" s="171">
        <v>0</v>
      </c>
      <c r="CC44" s="201">
        <f t="shared" ref="CC44:CC57" si="5">SUM(H44:CB44)</f>
        <v>21476540.52</v>
      </c>
    </row>
    <row r="45" spans="1:81" s="109" customFormat="1" ht="25.5" customHeight="1">
      <c r="A45" s="136" t="s">
        <v>1458</v>
      </c>
      <c r="B45" s="280" t="s">
        <v>10</v>
      </c>
      <c r="C45" s="281" t="s">
        <v>11</v>
      </c>
      <c r="D45" s="282">
        <v>41020</v>
      </c>
      <c r="E45" s="281" t="s">
        <v>408</v>
      </c>
      <c r="F45" s="283" t="s">
        <v>1413</v>
      </c>
      <c r="G45" s="284" t="s">
        <v>1548</v>
      </c>
      <c r="H45" s="192">
        <v>0</v>
      </c>
      <c r="I45" s="171">
        <v>0</v>
      </c>
      <c r="J45" s="171">
        <v>0</v>
      </c>
      <c r="K45" s="171">
        <v>4129</v>
      </c>
      <c r="L45" s="171">
        <v>687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2545.5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90</v>
      </c>
      <c r="AB45" s="171">
        <v>0</v>
      </c>
      <c r="AC45" s="171">
        <v>0</v>
      </c>
      <c r="AD45" s="171">
        <v>0</v>
      </c>
      <c r="AE45" s="171">
        <v>1772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171">
        <v>0</v>
      </c>
      <c r="AM45" s="171">
        <v>0</v>
      </c>
      <c r="AN45" s="171">
        <v>0</v>
      </c>
      <c r="AO45" s="171">
        <v>0</v>
      </c>
      <c r="AP45" s="171">
        <v>0</v>
      </c>
      <c r="AQ45" s="171">
        <v>0</v>
      </c>
      <c r="AR45" s="171">
        <v>0</v>
      </c>
      <c r="AS45" s="171">
        <v>0</v>
      </c>
      <c r="AT45" s="171">
        <v>0</v>
      </c>
      <c r="AU45" s="171">
        <v>0</v>
      </c>
      <c r="AV45" s="171">
        <v>0</v>
      </c>
      <c r="AW45" s="171">
        <v>0</v>
      </c>
      <c r="AX45" s="171">
        <v>0</v>
      </c>
      <c r="AY45" s="171">
        <v>0</v>
      </c>
      <c r="AZ45" s="171">
        <v>0</v>
      </c>
      <c r="BA45" s="171">
        <v>0</v>
      </c>
      <c r="BB45" s="171">
        <v>3662.75</v>
      </c>
      <c r="BC45" s="171">
        <v>0</v>
      </c>
      <c r="BD45" s="171">
        <v>0</v>
      </c>
      <c r="BE45" s="171">
        <v>0</v>
      </c>
      <c r="BF45" s="171">
        <v>0</v>
      </c>
      <c r="BG45" s="171">
        <v>0</v>
      </c>
      <c r="BH45" s="171">
        <v>0</v>
      </c>
      <c r="BI45" s="171">
        <v>0</v>
      </c>
      <c r="BJ45" s="171">
        <v>0</v>
      </c>
      <c r="BK45" s="171">
        <v>0</v>
      </c>
      <c r="BL45" s="171">
        <v>0</v>
      </c>
      <c r="BM45" s="171">
        <v>17811</v>
      </c>
      <c r="BN45" s="171">
        <v>0</v>
      </c>
      <c r="BO45" s="171">
        <v>0</v>
      </c>
      <c r="BP45" s="171">
        <v>0</v>
      </c>
      <c r="BQ45" s="171">
        <v>0</v>
      </c>
      <c r="BR45" s="171">
        <v>0</v>
      </c>
      <c r="BS45" s="171">
        <v>0</v>
      </c>
      <c r="BT45" s="171">
        <v>0</v>
      </c>
      <c r="BU45" s="171">
        <v>0</v>
      </c>
      <c r="BV45" s="171">
        <v>0</v>
      </c>
      <c r="BW45" s="171">
        <v>0</v>
      </c>
      <c r="BX45" s="171">
        <v>0</v>
      </c>
      <c r="BY45" s="171">
        <v>0</v>
      </c>
      <c r="BZ45" s="171">
        <v>0</v>
      </c>
      <c r="CA45" s="171">
        <v>0</v>
      </c>
      <c r="CB45" s="171">
        <v>0</v>
      </c>
      <c r="CC45" s="201">
        <f t="shared" si="5"/>
        <v>30697.25</v>
      </c>
    </row>
    <row r="46" spans="1:81" s="109" customFormat="1" ht="25.5" customHeight="1">
      <c r="A46" s="136" t="s">
        <v>1459</v>
      </c>
      <c r="B46" s="280" t="s">
        <v>10</v>
      </c>
      <c r="C46" s="281" t="s">
        <v>11</v>
      </c>
      <c r="D46" s="282">
        <v>41020</v>
      </c>
      <c r="E46" s="281" t="s">
        <v>408</v>
      </c>
      <c r="F46" s="283" t="s">
        <v>1414</v>
      </c>
      <c r="G46" s="284" t="s">
        <v>1549</v>
      </c>
      <c r="H46" s="192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71">
        <v>0</v>
      </c>
      <c r="AL46" s="171">
        <v>0</v>
      </c>
      <c r="AM46" s="171">
        <v>0</v>
      </c>
      <c r="AN46" s="171">
        <v>0</v>
      </c>
      <c r="AO46" s="171">
        <v>0</v>
      </c>
      <c r="AP46" s="171">
        <v>0</v>
      </c>
      <c r="AQ46" s="171">
        <v>0</v>
      </c>
      <c r="AR46" s="171">
        <v>0</v>
      </c>
      <c r="AS46" s="171">
        <v>0</v>
      </c>
      <c r="AT46" s="171">
        <v>0</v>
      </c>
      <c r="AU46" s="171">
        <v>0</v>
      </c>
      <c r="AV46" s="171">
        <v>0</v>
      </c>
      <c r="AW46" s="171">
        <v>0</v>
      </c>
      <c r="AX46" s="171">
        <v>0</v>
      </c>
      <c r="AY46" s="171">
        <v>0</v>
      </c>
      <c r="AZ46" s="171">
        <v>0</v>
      </c>
      <c r="BA46" s="171">
        <v>0</v>
      </c>
      <c r="BB46" s="171">
        <v>0</v>
      </c>
      <c r="BC46" s="171">
        <v>0</v>
      </c>
      <c r="BD46" s="171">
        <v>0</v>
      </c>
      <c r="BE46" s="171">
        <v>0</v>
      </c>
      <c r="BF46" s="171">
        <v>0</v>
      </c>
      <c r="BG46" s="171">
        <v>0</v>
      </c>
      <c r="BH46" s="171">
        <v>0</v>
      </c>
      <c r="BI46" s="171">
        <v>0</v>
      </c>
      <c r="BJ46" s="171">
        <v>0</v>
      </c>
      <c r="BK46" s="171">
        <v>0</v>
      </c>
      <c r="BL46" s="171">
        <v>0</v>
      </c>
      <c r="BM46" s="171">
        <v>0</v>
      </c>
      <c r="BN46" s="171">
        <v>0</v>
      </c>
      <c r="BO46" s="171">
        <v>0</v>
      </c>
      <c r="BP46" s="171">
        <v>0</v>
      </c>
      <c r="BQ46" s="171">
        <v>0</v>
      </c>
      <c r="BR46" s="171">
        <v>0</v>
      </c>
      <c r="BS46" s="171">
        <v>0</v>
      </c>
      <c r="BT46" s="171">
        <v>0</v>
      </c>
      <c r="BU46" s="171">
        <v>0</v>
      </c>
      <c r="BV46" s="171">
        <v>0</v>
      </c>
      <c r="BW46" s="171">
        <v>0</v>
      </c>
      <c r="BX46" s="171">
        <v>0</v>
      </c>
      <c r="BY46" s="171">
        <v>0</v>
      </c>
      <c r="BZ46" s="171">
        <v>0</v>
      </c>
      <c r="CA46" s="171">
        <v>0</v>
      </c>
      <c r="CB46" s="171">
        <v>0</v>
      </c>
      <c r="CC46" s="201">
        <f t="shared" si="5"/>
        <v>0</v>
      </c>
    </row>
    <row r="47" spans="1:81" s="109" customFormat="1" ht="25.5" customHeight="1">
      <c r="A47" s="136" t="s">
        <v>1460</v>
      </c>
      <c r="B47" s="280" t="s">
        <v>10</v>
      </c>
      <c r="C47" s="281" t="s">
        <v>11</v>
      </c>
      <c r="D47" s="282">
        <v>41020</v>
      </c>
      <c r="E47" s="281" t="s">
        <v>408</v>
      </c>
      <c r="F47" s="283" t="s">
        <v>1415</v>
      </c>
      <c r="G47" s="284" t="s">
        <v>1490</v>
      </c>
      <c r="H47" s="192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-50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-11445.92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171">
        <v>0</v>
      </c>
      <c r="AR47" s="171">
        <v>0</v>
      </c>
      <c r="AS47" s="171">
        <v>0</v>
      </c>
      <c r="AT47" s="171">
        <v>0</v>
      </c>
      <c r="AU47" s="171">
        <v>0</v>
      </c>
      <c r="AV47" s="171">
        <v>0</v>
      </c>
      <c r="AW47" s="171">
        <v>0</v>
      </c>
      <c r="AX47" s="171">
        <v>0</v>
      </c>
      <c r="AY47" s="171">
        <v>0</v>
      </c>
      <c r="AZ47" s="171">
        <v>0</v>
      </c>
      <c r="BA47" s="171">
        <v>0</v>
      </c>
      <c r="BB47" s="171">
        <v>0</v>
      </c>
      <c r="BC47" s="171">
        <v>0</v>
      </c>
      <c r="BD47" s="171">
        <v>-1700</v>
      </c>
      <c r="BE47" s="171">
        <v>0</v>
      </c>
      <c r="BF47" s="171">
        <v>0</v>
      </c>
      <c r="BG47" s="171">
        <v>0</v>
      </c>
      <c r="BH47" s="171">
        <v>0</v>
      </c>
      <c r="BI47" s="171">
        <v>0</v>
      </c>
      <c r="BJ47" s="171">
        <v>0</v>
      </c>
      <c r="BK47" s="171">
        <v>0</v>
      </c>
      <c r="BL47" s="171">
        <v>0</v>
      </c>
      <c r="BM47" s="171">
        <v>0</v>
      </c>
      <c r="BN47" s="171">
        <v>0</v>
      </c>
      <c r="BO47" s="171">
        <v>0</v>
      </c>
      <c r="BP47" s="171">
        <v>-1554</v>
      </c>
      <c r="BQ47" s="171">
        <v>0</v>
      </c>
      <c r="BR47" s="171">
        <v>0</v>
      </c>
      <c r="BS47" s="171">
        <v>0</v>
      </c>
      <c r="BT47" s="171">
        <v>0</v>
      </c>
      <c r="BU47" s="171">
        <v>0</v>
      </c>
      <c r="BV47" s="171">
        <v>0</v>
      </c>
      <c r="BW47" s="171">
        <v>0</v>
      </c>
      <c r="BX47" s="171">
        <v>0</v>
      </c>
      <c r="BY47" s="171">
        <v>0</v>
      </c>
      <c r="BZ47" s="171">
        <v>0</v>
      </c>
      <c r="CA47" s="171">
        <v>0</v>
      </c>
      <c r="CB47" s="171">
        <v>0</v>
      </c>
      <c r="CC47" s="201">
        <f t="shared" si="5"/>
        <v>-14749.92</v>
      </c>
    </row>
    <row r="48" spans="1:81" s="109" customFormat="1" ht="25.5" customHeight="1">
      <c r="A48" s="136" t="s">
        <v>1460</v>
      </c>
      <c r="B48" s="280" t="s">
        <v>10</v>
      </c>
      <c r="C48" s="281" t="s">
        <v>11</v>
      </c>
      <c r="D48" s="282">
        <v>42020</v>
      </c>
      <c r="E48" s="281" t="s">
        <v>411</v>
      </c>
      <c r="F48" s="283" t="s">
        <v>1416</v>
      </c>
      <c r="G48" s="284" t="s">
        <v>1491</v>
      </c>
      <c r="H48" s="192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0</v>
      </c>
      <c r="AM48" s="171">
        <v>0</v>
      </c>
      <c r="AN48" s="171">
        <v>0</v>
      </c>
      <c r="AO48" s="171">
        <v>0</v>
      </c>
      <c r="AP48" s="171">
        <v>0</v>
      </c>
      <c r="AQ48" s="171">
        <v>0</v>
      </c>
      <c r="AR48" s="171">
        <v>0</v>
      </c>
      <c r="AS48" s="171">
        <v>0</v>
      </c>
      <c r="AT48" s="171">
        <v>0</v>
      </c>
      <c r="AU48" s="171">
        <v>0</v>
      </c>
      <c r="AV48" s="171">
        <v>0</v>
      </c>
      <c r="AW48" s="171">
        <v>0</v>
      </c>
      <c r="AX48" s="171">
        <v>0</v>
      </c>
      <c r="AY48" s="171">
        <v>0</v>
      </c>
      <c r="AZ48" s="171">
        <v>0</v>
      </c>
      <c r="BA48" s="171">
        <v>0</v>
      </c>
      <c r="BB48" s="171">
        <v>11282.83</v>
      </c>
      <c r="BC48" s="171">
        <v>0</v>
      </c>
      <c r="BD48" s="171">
        <v>0</v>
      </c>
      <c r="BE48" s="171">
        <v>0</v>
      </c>
      <c r="BF48" s="171">
        <v>0</v>
      </c>
      <c r="BG48" s="171">
        <v>0</v>
      </c>
      <c r="BH48" s="171">
        <v>0</v>
      </c>
      <c r="BI48" s="171">
        <v>0</v>
      </c>
      <c r="BJ48" s="171">
        <v>0</v>
      </c>
      <c r="BK48" s="171">
        <v>0</v>
      </c>
      <c r="BL48" s="171">
        <v>0</v>
      </c>
      <c r="BM48" s="171">
        <v>0</v>
      </c>
      <c r="BN48" s="171">
        <v>0</v>
      </c>
      <c r="BO48" s="171">
        <v>0</v>
      </c>
      <c r="BP48" s="171">
        <v>0</v>
      </c>
      <c r="BQ48" s="171">
        <v>0</v>
      </c>
      <c r="BR48" s="171">
        <v>0</v>
      </c>
      <c r="BS48" s="171">
        <v>0</v>
      </c>
      <c r="BT48" s="171">
        <v>0</v>
      </c>
      <c r="BU48" s="171">
        <v>0</v>
      </c>
      <c r="BV48" s="171">
        <v>0</v>
      </c>
      <c r="BW48" s="171">
        <v>0</v>
      </c>
      <c r="BX48" s="171">
        <v>0</v>
      </c>
      <c r="BY48" s="171">
        <v>0</v>
      </c>
      <c r="BZ48" s="171">
        <v>0</v>
      </c>
      <c r="CA48" s="171">
        <v>0</v>
      </c>
      <c r="CB48" s="171">
        <v>0</v>
      </c>
      <c r="CC48" s="201">
        <f t="shared" si="5"/>
        <v>11282.83</v>
      </c>
    </row>
    <row r="49" spans="1:81" s="299" customFormat="1" ht="25.5" customHeight="1">
      <c r="A49" s="298"/>
      <c r="B49" s="519" t="s">
        <v>414</v>
      </c>
      <c r="C49" s="520"/>
      <c r="D49" s="520"/>
      <c r="E49" s="520"/>
      <c r="F49" s="520"/>
      <c r="G49" s="521"/>
      <c r="H49" s="194">
        <f>SUM(H43:H48)</f>
        <v>3352121.2</v>
      </c>
      <c r="I49" s="194">
        <f t="shared" ref="I49:BT49" si="6">SUM(I43:I48)</f>
        <v>437099</v>
      </c>
      <c r="J49" s="194">
        <f t="shared" si="6"/>
        <v>58857</v>
      </c>
      <c r="K49" s="194">
        <f t="shared" si="6"/>
        <v>127073</v>
      </c>
      <c r="L49" s="194">
        <f t="shared" si="6"/>
        <v>10252</v>
      </c>
      <c r="M49" s="194">
        <f t="shared" si="6"/>
        <v>0</v>
      </c>
      <c r="N49" s="194">
        <f t="shared" si="6"/>
        <v>5548384.7999999998</v>
      </c>
      <c r="O49" s="194">
        <f t="shared" si="6"/>
        <v>49178</v>
      </c>
      <c r="P49" s="194">
        <f t="shared" si="6"/>
        <v>27467</v>
      </c>
      <c r="Q49" s="194">
        <f t="shared" si="6"/>
        <v>751142.25</v>
      </c>
      <c r="R49" s="194">
        <f t="shared" si="6"/>
        <v>26241.03</v>
      </c>
      <c r="S49" s="194">
        <f t="shared" si="6"/>
        <v>41120</v>
      </c>
      <c r="T49" s="194">
        <f t="shared" si="6"/>
        <v>311482.5</v>
      </c>
      <c r="U49" s="194">
        <f t="shared" si="6"/>
        <v>348855</v>
      </c>
      <c r="V49" s="194">
        <f t="shared" si="6"/>
        <v>0</v>
      </c>
      <c r="W49" s="194">
        <f t="shared" si="6"/>
        <v>20329.599999999999</v>
      </c>
      <c r="X49" s="194">
        <f t="shared" si="6"/>
        <v>29215</v>
      </c>
      <c r="Y49" s="194">
        <f t="shared" si="6"/>
        <v>0</v>
      </c>
      <c r="Z49" s="194">
        <f t="shared" si="6"/>
        <v>904439.54</v>
      </c>
      <c r="AA49" s="194">
        <f t="shared" si="6"/>
        <v>819437</v>
      </c>
      <c r="AB49" s="194">
        <f t="shared" si="6"/>
        <v>188490.92</v>
      </c>
      <c r="AC49" s="194">
        <f t="shared" si="6"/>
        <v>537748.5</v>
      </c>
      <c r="AD49" s="194">
        <f t="shared" si="6"/>
        <v>171415</v>
      </c>
      <c r="AE49" s="194">
        <f t="shared" si="6"/>
        <v>66876</v>
      </c>
      <c r="AF49" s="194">
        <f t="shared" si="6"/>
        <v>150287.5</v>
      </c>
      <c r="AG49" s="194">
        <f t="shared" si="6"/>
        <v>0</v>
      </c>
      <c r="AH49" s="194">
        <f t="shared" si="6"/>
        <v>108546</v>
      </c>
      <c r="AI49" s="194">
        <f t="shared" si="6"/>
        <v>6012824.5</v>
      </c>
      <c r="AJ49" s="194">
        <f t="shared" si="6"/>
        <v>12493</v>
      </c>
      <c r="AK49" s="194">
        <f t="shared" si="6"/>
        <v>63295.08</v>
      </c>
      <c r="AL49" s="194">
        <f t="shared" si="6"/>
        <v>0</v>
      </c>
      <c r="AM49" s="194">
        <f t="shared" si="6"/>
        <v>0</v>
      </c>
      <c r="AN49" s="194">
        <f t="shared" si="6"/>
        <v>57240</v>
      </c>
      <c r="AO49" s="194">
        <f t="shared" si="6"/>
        <v>0</v>
      </c>
      <c r="AP49" s="194">
        <f t="shared" si="6"/>
        <v>8327</v>
      </c>
      <c r="AQ49" s="194">
        <f t="shared" si="6"/>
        <v>4991</v>
      </c>
      <c r="AR49" s="194">
        <f t="shared" si="6"/>
        <v>0</v>
      </c>
      <c r="AS49" s="194">
        <f t="shared" si="6"/>
        <v>5381</v>
      </c>
      <c r="AT49" s="194">
        <f t="shared" si="6"/>
        <v>47953</v>
      </c>
      <c r="AU49" s="194">
        <f t="shared" si="6"/>
        <v>1086755.02</v>
      </c>
      <c r="AV49" s="194">
        <f t="shared" si="6"/>
        <v>0</v>
      </c>
      <c r="AW49" s="194">
        <f t="shared" si="6"/>
        <v>6018</v>
      </c>
      <c r="AX49" s="194">
        <f t="shared" si="6"/>
        <v>0</v>
      </c>
      <c r="AY49" s="194">
        <f t="shared" si="6"/>
        <v>3772</v>
      </c>
      <c r="AZ49" s="194">
        <f t="shared" si="6"/>
        <v>0</v>
      </c>
      <c r="BA49" s="194">
        <f t="shared" si="6"/>
        <v>4318</v>
      </c>
      <c r="BB49" s="194">
        <f t="shared" si="6"/>
        <v>1015577.08</v>
      </c>
      <c r="BC49" s="194">
        <f t="shared" si="6"/>
        <v>9590</v>
      </c>
      <c r="BD49" s="194">
        <f t="shared" si="6"/>
        <v>29489.5</v>
      </c>
      <c r="BE49" s="194">
        <f t="shared" si="6"/>
        <v>6402</v>
      </c>
      <c r="BF49" s="194">
        <f t="shared" si="6"/>
        <v>16752</v>
      </c>
      <c r="BG49" s="194">
        <f t="shared" si="6"/>
        <v>20082</v>
      </c>
      <c r="BH49" s="194">
        <f t="shared" si="6"/>
        <v>180084.5</v>
      </c>
      <c r="BI49" s="194">
        <f t="shared" si="6"/>
        <v>67517.25</v>
      </c>
      <c r="BJ49" s="194">
        <f t="shared" si="6"/>
        <v>37242</v>
      </c>
      <c r="BK49" s="194">
        <f t="shared" si="6"/>
        <v>34770</v>
      </c>
      <c r="BL49" s="194">
        <f t="shared" si="6"/>
        <v>0</v>
      </c>
      <c r="BM49" s="194">
        <f t="shared" si="6"/>
        <v>1328419.95</v>
      </c>
      <c r="BN49" s="194">
        <f t="shared" si="6"/>
        <v>93549</v>
      </c>
      <c r="BO49" s="194">
        <f t="shared" si="6"/>
        <v>1385</v>
      </c>
      <c r="BP49" s="194">
        <f t="shared" si="6"/>
        <v>3693</v>
      </c>
      <c r="BQ49" s="194">
        <f t="shared" si="6"/>
        <v>0</v>
      </c>
      <c r="BR49" s="194">
        <f t="shared" si="6"/>
        <v>56968</v>
      </c>
      <c r="BS49" s="194">
        <f t="shared" si="6"/>
        <v>3874</v>
      </c>
      <c r="BT49" s="194">
        <f t="shared" si="6"/>
        <v>867052.91</v>
      </c>
      <c r="BU49" s="194">
        <f t="shared" ref="BU49:CB49" si="7">SUM(BU43:BU48)</f>
        <v>11813</v>
      </c>
      <c r="BV49" s="194">
        <f t="shared" si="7"/>
        <v>0</v>
      </c>
      <c r="BW49" s="194">
        <f t="shared" si="7"/>
        <v>0</v>
      </c>
      <c r="BX49" s="194">
        <f t="shared" si="7"/>
        <v>0</v>
      </c>
      <c r="BY49" s="194">
        <f t="shared" si="7"/>
        <v>486227</v>
      </c>
      <c r="BZ49" s="194">
        <f t="shared" si="7"/>
        <v>15001</v>
      </c>
      <c r="CA49" s="194">
        <f t="shared" si="7"/>
        <v>1075</v>
      </c>
      <c r="CB49" s="194">
        <f t="shared" si="7"/>
        <v>14891</v>
      </c>
      <c r="CC49" s="194">
        <f>SUM(CC43:CC48)</f>
        <v>25700880.629999995</v>
      </c>
    </row>
    <row r="50" spans="1:81" s="109" customFormat="1" ht="25.5" customHeight="1">
      <c r="A50" s="136" t="s">
        <v>1458</v>
      </c>
      <c r="B50" s="280" t="s">
        <v>12</v>
      </c>
      <c r="C50" s="281" t="s">
        <v>13</v>
      </c>
      <c r="D50" s="282">
        <v>41030</v>
      </c>
      <c r="E50" s="281" t="s">
        <v>415</v>
      </c>
      <c r="F50" s="283" t="s">
        <v>416</v>
      </c>
      <c r="G50" s="284" t="s">
        <v>417</v>
      </c>
      <c r="H50" s="192">
        <v>5366563.08</v>
      </c>
      <c r="I50" s="171">
        <v>227468.75</v>
      </c>
      <c r="J50" s="171">
        <v>264291.11</v>
      </c>
      <c r="K50" s="171">
        <v>62629</v>
      </c>
      <c r="L50" s="171">
        <v>34303.5</v>
      </c>
      <c r="M50" s="171">
        <v>12263.1</v>
      </c>
      <c r="N50" s="171">
        <v>3659724.25</v>
      </c>
      <c r="O50" s="171">
        <v>224741</v>
      </c>
      <c r="P50" s="171">
        <v>36671.5</v>
      </c>
      <c r="Q50" s="171">
        <v>192556.6</v>
      </c>
      <c r="R50" s="171">
        <v>19779.5</v>
      </c>
      <c r="S50" s="171">
        <v>109519.75</v>
      </c>
      <c r="T50" s="171">
        <v>549476</v>
      </c>
      <c r="U50" s="171">
        <v>147079.25</v>
      </c>
      <c r="V50" s="171">
        <v>50405</v>
      </c>
      <c r="W50" s="171">
        <v>39811.5</v>
      </c>
      <c r="X50" s="171">
        <v>62510.5</v>
      </c>
      <c r="Y50" s="171">
        <v>65911.75</v>
      </c>
      <c r="Z50" s="171">
        <v>2242138</v>
      </c>
      <c r="AA50" s="171">
        <v>119786.12</v>
      </c>
      <c r="AB50" s="171">
        <v>35705.75</v>
      </c>
      <c r="AC50" s="171">
        <v>311172.34999999998</v>
      </c>
      <c r="AD50" s="171">
        <v>213765</v>
      </c>
      <c r="AE50" s="171">
        <v>96547.75</v>
      </c>
      <c r="AF50" s="171">
        <v>107127</v>
      </c>
      <c r="AG50" s="171">
        <v>26860</v>
      </c>
      <c r="AH50" s="171">
        <v>40227</v>
      </c>
      <c r="AI50" s="171">
        <v>4218278.3099999996</v>
      </c>
      <c r="AJ50" s="171">
        <v>257477</v>
      </c>
      <c r="AK50" s="171">
        <v>231401</v>
      </c>
      <c r="AL50" s="171">
        <v>33337</v>
      </c>
      <c r="AM50" s="171">
        <v>110641</v>
      </c>
      <c r="AN50" s="171">
        <v>82601</v>
      </c>
      <c r="AO50" s="171">
        <v>106134</v>
      </c>
      <c r="AP50" s="171">
        <v>186999</v>
      </c>
      <c r="AQ50" s="171">
        <v>82078</v>
      </c>
      <c r="AR50" s="171">
        <v>54535</v>
      </c>
      <c r="AS50" s="171">
        <v>73880</v>
      </c>
      <c r="AT50" s="171">
        <v>83413.25</v>
      </c>
      <c r="AU50" s="171">
        <v>848234.75</v>
      </c>
      <c r="AV50" s="171">
        <v>63538</v>
      </c>
      <c r="AW50" s="171">
        <v>78904</v>
      </c>
      <c r="AX50" s="171">
        <v>80764</v>
      </c>
      <c r="AY50" s="171">
        <v>186786</v>
      </c>
      <c r="AZ50" s="171">
        <v>5899</v>
      </c>
      <c r="BA50" s="171">
        <v>17781</v>
      </c>
      <c r="BB50" s="171">
        <v>1418774.5</v>
      </c>
      <c r="BC50" s="171">
        <v>25285.5</v>
      </c>
      <c r="BD50" s="171">
        <v>279604.5</v>
      </c>
      <c r="BE50" s="171">
        <v>115079.5</v>
      </c>
      <c r="BF50" s="171">
        <v>114176.5</v>
      </c>
      <c r="BG50" s="171">
        <v>646758</v>
      </c>
      <c r="BH50" s="171">
        <v>213139.28</v>
      </c>
      <c r="BI50" s="171">
        <v>310241.5</v>
      </c>
      <c r="BJ50" s="171">
        <v>53363</v>
      </c>
      <c r="BK50" s="171">
        <v>27370</v>
      </c>
      <c r="BL50" s="171">
        <v>41606.5</v>
      </c>
      <c r="BM50" s="171">
        <v>1885503.35</v>
      </c>
      <c r="BN50" s="171">
        <v>331106.49</v>
      </c>
      <c r="BO50" s="171">
        <v>88441.84</v>
      </c>
      <c r="BP50" s="171">
        <v>80506</v>
      </c>
      <c r="BQ50" s="171">
        <v>70998</v>
      </c>
      <c r="BR50" s="171">
        <v>48190</v>
      </c>
      <c r="BS50" s="171">
        <v>52298</v>
      </c>
      <c r="BT50" s="171">
        <v>1412706</v>
      </c>
      <c r="BU50" s="171">
        <v>52558.25</v>
      </c>
      <c r="BV50" s="171">
        <v>45861</v>
      </c>
      <c r="BW50" s="171">
        <v>107926.5</v>
      </c>
      <c r="BX50" s="171">
        <v>184833</v>
      </c>
      <c r="BY50" s="171">
        <v>465348</v>
      </c>
      <c r="BZ50" s="171">
        <v>58450</v>
      </c>
      <c r="CA50" s="171">
        <v>34521</v>
      </c>
      <c r="CB50" s="171">
        <v>41224</v>
      </c>
      <c r="CC50" s="201">
        <f>SUM(H50:CB50)</f>
        <v>29327585.629999999</v>
      </c>
    </row>
    <row r="51" spans="1:81" s="109" customFormat="1" ht="25.5" customHeight="1">
      <c r="A51" s="136" t="s">
        <v>1459</v>
      </c>
      <c r="B51" s="280" t="s">
        <v>12</v>
      </c>
      <c r="C51" s="281" t="s">
        <v>13</v>
      </c>
      <c r="D51" s="282">
        <v>42030</v>
      </c>
      <c r="E51" s="281" t="s">
        <v>418</v>
      </c>
      <c r="F51" s="283" t="s">
        <v>419</v>
      </c>
      <c r="G51" s="284" t="s">
        <v>1550</v>
      </c>
      <c r="H51" s="192">
        <v>1154556.07</v>
      </c>
      <c r="I51" s="171">
        <v>168678.75</v>
      </c>
      <c r="J51" s="171">
        <v>241752</v>
      </c>
      <c r="K51" s="171">
        <v>10770</v>
      </c>
      <c r="L51" s="171">
        <v>42111.75</v>
      </c>
      <c r="M51" s="171">
        <v>2690</v>
      </c>
      <c r="N51" s="171">
        <v>2237484.5</v>
      </c>
      <c r="O51" s="171">
        <v>52735.5</v>
      </c>
      <c r="P51" s="171">
        <v>0</v>
      </c>
      <c r="Q51" s="171">
        <v>49184.25</v>
      </c>
      <c r="R51" s="171">
        <v>6475.5</v>
      </c>
      <c r="S51" s="171">
        <v>60689.75</v>
      </c>
      <c r="T51" s="171">
        <v>286721</v>
      </c>
      <c r="U51" s="171">
        <v>30112</v>
      </c>
      <c r="V51" s="171">
        <v>9368</v>
      </c>
      <c r="W51" s="171">
        <v>0</v>
      </c>
      <c r="X51" s="171">
        <v>13549</v>
      </c>
      <c r="Y51" s="171">
        <v>0</v>
      </c>
      <c r="Z51" s="171">
        <v>744902</v>
      </c>
      <c r="AA51" s="171">
        <v>49576.75</v>
      </c>
      <c r="AB51" s="171">
        <v>24135</v>
      </c>
      <c r="AC51" s="171">
        <v>142565</v>
      </c>
      <c r="AD51" s="171">
        <v>13567.5</v>
      </c>
      <c r="AE51" s="171">
        <v>18889.75</v>
      </c>
      <c r="AF51" s="171">
        <v>2438</v>
      </c>
      <c r="AG51" s="171">
        <v>5970</v>
      </c>
      <c r="AH51" s="171">
        <v>0</v>
      </c>
      <c r="AI51" s="171">
        <v>4275230.88</v>
      </c>
      <c r="AJ51" s="171">
        <v>179706</v>
      </c>
      <c r="AK51" s="171">
        <v>15912</v>
      </c>
      <c r="AL51" s="171">
        <v>12314</v>
      </c>
      <c r="AM51" s="171">
        <v>14119</v>
      </c>
      <c r="AN51" s="171">
        <v>4263</v>
      </c>
      <c r="AO51" s="171">
        <v>6452</v>
      </c>
      <c r="AP51" s="171">
        <v>17140</v>
      </c>
      <c r="AQ51" s="171">
        <v>37524</v>
      </c>
      <c r="AR51" s="171">
        <v>17845</v>
      </c>
      <c r="AS51" s="171">
        <v>7757.5</v>
      </c>
      <c r="AT51" s="171">
        <v>6461.74</v>
      </c>
      <c r="AU51" s="171">
        <v>674773.37</v>
      </c>
      <c r="AV51" s="171">
        <v>0</v>
      </c>
      <c r="AW51" s="171">
        <v>0</v>
      </c>
      <c r="AX51" s="171">
        <v>4141</v>
      </c>
      <c r="AY51" s="171">
        <v>0</v>
      </c>
      <c r="AZ51" s="171">
        <v>0</v>
      </c>
      <c r="BA51" s="171">
        <v>0</v>
      </c>
      <c r="BB51" s="171">
        <v>1191397</v>
      </c>
      <c r="BC51" s="171">
        <v>12135</v>
      </c>
      <c r="BD51" s="171">
        <v>40426.5</v>
      </c>
      <c r="BE51" s="171">
        <v>51884.5</v>
      </c>
      <c r="BF51" s="171">
        <v>8195.75</v>
      </c>
      <c r="BG51" s="171">
        <v>0</v>
      </c>
      <c r="BH51" s="171">
        <v>56385.85</v>
      </c>
      <c r="BI51" s="171">
        <v>146024.79999999999</v>
      </c>
      <c r="BJ51" s="171">
        <v>37201.5</v>
      </c>
      <c r="BK51" s="171">
        <v>0</v>
      </c>
      <c r="BL51" s="171">
        <v>0</v>
      </c>
      <c r="BM51" s="171">
        <v>2013069.25</v>
      </c>
      <c r="BN51" s="171">
        <v>271779.96999999997</v>
      </c>
      <c r="BO51" s="171">
        <v>13041</v>
      </c>
      <c r="BP51" s="171">
        <v>6878</v>
      </c>
      <c r="BQ51" s="171">
        <v>0</v>
      </c>
      <c r="BR51" s="171">
        <v>3397</v>
      </c>
      <c r="BS51" s="171">
        <v>4740.5</v>
      </c>
      <c r="BT51" s="171">
        <v>791217</v>
      </c>
      <c r="BU51" s="171">
        <v>0</v>
      </c>
      <c r="BV51" s="171">
        <v>8348</v>
      </c>
      <c r="BW51" s="171">
        <v>11407.75</v>
      </c>
      <c r="BX51" s="171">
        <v>30953.75</v>
      </c>
      <c r="BY51" s="171">
        <v>206574</v>
      </c>
      <c r="BZ51" s="171">
        <v>0</v>
      </c>
      <c r="CA51" s="171">
        <v>7125</v>
      </c>
      <c r="CB51" s="171">
        <v>3782</v>
      </c>
      <c r="CC51" s="201">
        <f t="shared" si="5"/>
        <v>15558525.68</v>
      </c>
    </row>
    <row r="52" spans="1:81" s="109" customFormat="1" ht="25.5" customHeight="1">
      <c r="A52" s="136" t="s">
        <v>1460</v>
      </c>
      <c r="B52" s="280" t="s">
        <v>12</v>
      </c>
      <c r="C52" s="281" t="s">
        <v>13</v>
      </c>
      <c r="D52" s="282">
        <v>44030</v>
      </c>
      <c r="E52" s="110" t="s">
        <v>420</v>
      </c>
      <c r="F52" s="283" t="s">
        <v>421</v>
      </c>
      <c r="G52" s="284" t="s">
        <v>1551</v>
      </c>
      <c r="H52" s="192">
        <v>-4162467.72</v>
      </c>
      <c r="I52" s="192">
        <v>0</v>
      </c>
      <c r="J52" s="192">
        <v>-67323.759999999995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-27257.96</v>
      </c>
      <c r="R52" s="192">
        <v>0</v>
      </c>
      <c r="S52" s="192">
        <v>0</v>
      </c>
      <c r="T52" s="192">
        <v>0</v>
      </c>
      <c r="U52" s="192">
        <v>-14676.97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-6336.89</v>
      </c>
      <c r="AB52" s="192">
        <v>0</v>
      </c>
      <c r="AC52" s="192">
        <v>-6406.07</v>
      </c>
      <c r="AD52" s="192">
        <v>0</v>
      </c>
      <c r="AE52" s="192">
        <v>0</v>
      </c>
      <c r="AF52" s="192">
        <v>0</v>
      </c>
      <c r="AG52" s="192">
        <v>0</v>
      </c>
      <c r="AH52" s="192">
        <v>0</v>
      </c>
      <c r="AI52" s="192">
        <v>-878207.34</v>
      </c>
      <c r="AJ52" s="192">
        <v>0</v>
      </c>
      <c r="AK52" s="192">
        <v>-13657.06</v>
      </c>
      <c r="AL52" s="192">
        <v>0</v>
      </c>
      <c r="AM52" s="192">
        <v>0</v>
      </c>
      <c r="AN52" s="192">
        <v>-170</v>
      </c>
      <c r="AO52" s="192">
        <v>0</v>
      </c>
      <c r="AP52" s="192">
        <v>0</v>
      </c>
      <c r="AQ52" s="192">
        <v>0</v>
      </c>
      <c r="AR52" s="192">
        <v>0</v>
      </c>
      <c r="AS52" s="192">
        <v>0</v>
      </c>
      <c r="AT52" s="192">
        <v>0</v>
      </c>
      <c r="AU52" s="192">
        <v>-24387.200000000001</v>
      </c>
      <c r="AV52" s="192">
        <v>0</v>
      </c>
      <c r="AW52" s="192">
        <v>0</v>
      </c>
      <c r="AX52" s="192">
        <v>0</v>
      </c>
      <c r="AY52" s="192">
        <v>0</v>
      </c>
      <c r="AZ52" s="192">
        <v>0</v>
      </c>
      <c r="BA52" s="192">
        <v>0</v>
      </c>
      <c r="BB52" s="192">
        <v>0</v>
      </c>
      <c r="BC52" s="192">
        <v>0</v>
      </c>
      <c r="BD52" s="192">
        <v>-300</v>
      </c>
      <c r="BE52" s="192">
        <v>0</v>
      </c>
      <c r="BF52" s="192">
        <v>-3452.59</v>
      </c>
      <c r="BG52" s="192">
        <v>0</v>
      </c>
      <c r="BH52" s="192">
        <v>0</v>
      </c>
      <c r="BI52" s="192">
        <v>31095.32</v>
      </c>
      <c r="BJ52" s="192">
        <v>0</v>
      </c>
      <c r="BK52" s="192">
        <v>0</v>
      </c>
      <c r="BL52" s="192">
        <v>0</v>
      </c>
      <c r="BM52" s="192">
        <v>0</v>
      </c>
      <c r="BN52" s="192">
        <v>0</v>
      </c>
      <c r="BO52" s="192">
        <v>0</v>
      </c>
      <c r="BP52" s="192">
        <v>0</v>
      </c>
      <c r="BQ52" s="192">
        <v>0</v>
      </c>
      <c r="BR52" s="192">
        <v>0</v>
      </c>
      <c r="BS52" s="192">
        <v>0</v>
      </c>
      <c r="BT52" s="192">
        <v>-130573.75</v>
      </c>
      <c r="BU52" s="192">
        <v>-6643.12</v>
      </c>
      <c r="BV52" s="192">
        <v>0</v>
      </c>
      <c r="BW52" s="192">
        <v>-1881.75</v>
      </c>
      <c r="BX52" s="192">
        <v>0</v>
      </c>
      <c r="BY52" s="192">
        <v>0</v>
      </c>
      <c r="BZ52" s="192">
        <v>0</v>
      </c>
      <c r="CA52" s="192">
        <v>0</v>
      </c>
      <c r="CB52" s="192">
        <v>0</v>
      </c>
      <c r="CC52" s="201">
        <f t="shared" si="5"/>
        <v>-5312646.8599999994</v>
      </c>
    </row>
    <row r="53" spans="1:81" s="109" customFormat="1" ht="25.5" customHeight="1">
      <c r="A53" s="136" t="s">
        <v>1460</v>
      </c>
      <c r="B53" s="280" t="s">
        <v>12</v>
      </c>
      <c r="C53" s="281" t="s">
        <v>13</v>
      </c>
      <c r="D53" s="282">
        <v>44030</v>
      </c>
      <c r="E53" s="110" t="s">
        <v>420</v>
      </c>
      <c r="F53" s="283" t="s">
        <v>422</v>
      </c>
      <c r="G53" s="284" t="s">
        <v>1552</v>
      </c>
      <c r="H53" s="192">
        <v>0</v>
      </c>
      <c r="I53" s="192">
        <v>0</v>
      </c>
      <c r="J53" s="192">
        <v>195.69</v>
      </c>
      <c r="K53" s="192">
        <v>0</v>
      </c>
      <c r="L53" s="192">
        <v>2577.9899999999998</v>
      </c>
      <c r="M53" s="192">
        <v>0</v>
      </c>
      <c r="N53" s="192">
        <v>0</v>
      </c>
      <c r="O53" s="192">
        <v>0</v>
      </c>
      <c r="P53" s="192">
        <v>0</v>
      </c>
      <c r="Q53" s="192">
        <v>9479.84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9830.69</v>
      </c>
      <c r="AB53" s="192">
        <v>0</v>
      </c>
      <c r="AC53" s="192">
        <v>0</v>
      </c>
      <c r="AD53" s="192">
        <v>0</v>
      </c>
      <c r="AE53" s="192">
        <v>0</v>
      </c>
      <c r="AF53" s="192">
        <v>0</v>
      </c>
      <c r="AG53" s="192">
        <v>0</v>
      </c>
      <c r="AH53" s="192">
        <v>0</v>
      </c>
      <c r="AI53" s="192">
        <v>281988.92</v>
      </c>
      <c r="AJ53" s="192">
        <v>0</v>
      </c>
      <c r="AK53" s="192">
        <v>0</v>
      </c>
      <c r="AL53" s="192">
        <v>0</v>
      </c>
      <c r="AM53" s="192">
        <v>0</v>
      </c>
      <c r="AN53" s="192">
        <v>3282.09</v>
      </c>
      <c r="AO53" s="192">
        <v>0</v>
      </c>
      <c r="AP53" s="192">
        <v>0</v>
      </c>
      <c r="AQ53" s="192">
        <v>0</v>
      </c>
      <c r="AR53" s="192">
        <v>0</v>
      </c>
      <c r="AS53" s="192">
        <v>0</v>
      </c>
      <c r="AT53" s="192">
        <v>0</v>
      </c>
      <c r="AU53" s="192">
        <v>36070.94</v>
      </c>
      <c r="AV53" s="192">
        <v>0</v>
      </c>
      <c r="AW53" s="192">
        <v>0</v>
      </c>
      <c r="AX53" s="192">
        <v>0</v>
      </c>
      <c r="AY53" s="192">
        <v>0</v>
      </c>
      <c r="AZ53" s="192">
        <v>0</v>
      </c>
      <c r="BA53" s="192">
        <v>0</v>
      </c>
      <c r="BB53" s="192">
        <v>0</v>
      </c>
      <c r="BC53" s="192">
        <v>0</v>
      </c>
      <c r="BD53" s="192">
        <v>0</v>
      </c>
      <c r="BE53" s="192">
        <v>0</v>
      </c>
      <c r="BF53" s="192">
        <v>303.27999999999997</v>
      </c>
      <c r="BG53" s="192">
        <v>0</v>
      </c>
      <c r="BH53" s="192">
        <v>0</v>
      </c>
      <c r="BI53" s="192">
        <v>0</v>
      </c>
      <c r="BJ53" s="192">
        <v>0</v>
      </c>
      <c r="BK53" s="192">
        <v>0</v>
      </c>
      <c r="BL53" s="192">
        <v>0</v>
      </c>
      <c r="BM53" s="192">
        <v>0</v>
      </c>
      <c r="BN53" s="192">
        <v>0</v>
      </c>
      <c r="BO53" s="192">
        <v>0</v>
      </c>
      <c r="BP53" s="192">
        <v>0</v>
      </c>
      <c r="BQ53" s="192">
        <v>0</v>
      </c>
      <c r="BR53" s="192">
        <v>0</v>
      </c>
      <c r="BS53" s="192">
        <v>0</v>
      </c>
      <c r="BT53" s="192">
        <v>165148.09</v>
      </c>
      <c r="BU53" s="192">
        <v>0</v>
      </c>
      <c r="BV53" s="192">
        <v>0</v>
      </c>
      <c r="BW53" s="192">
        <v>3973.26</v>
      </c>
      <c r="BX53" s="192">
        <v>0</v>
      </c>
      <c r="BY53" s="192">
        <v>0</v>
      </c>
      <c r="BZ53" s="192">
        <v>0</v>
      </c>
      <c r="CA53" s="192">
        <v>0</v>
      </c>
      <c r="CB53" s="192">
        <v>0</v>
      </c>
      <c r="CC53" s="201">
        <f t="shared" si="5"/>
        <v>512850.79000000004</v>
      </c>
    </row>
    <row r="54" spans="1:81" s="278" customFormat="1" ht="25.5" customHeight="1">
      <c r="A54" s="279" t="s">
        <v>1458</v>
      </c>
      <c r="B54" s="280" t="s">
        <v>12</v>
      </c>
      <c r="C54" s="281" t="s">
        <v>13</v>
      </c>
      <c r="D54" s="282"/>
      <c r="E54" s="291"/>
      <c r="F54" s="304" t="s">
        <v>423</v>
      </c>
      <c r="G54" s="305" t="s">
        <v>1553</v>
      </c>
      <c r="H54" s="192">
        <v>337574.25</v>
      </c>
      <c r="I54" s="192">
        <v>0</v>
      </c>
      <c r="J54" s="192">
        <v>10000</v>
      </c>
      <c r="K54" s="192">
        <v>45463</v>
      </c>
      <c r="L54" s="192">
        <v>4115.5</v>
      </c>
      <c r="M54" s="192">
        <v>0</v>
      </c>
      <c r="N54" s="192">
        <v>123494.25</v>
      </c>
      <c r="O54" s="192">
        <v>0</v>
      </c>
      <c r="P54" s="192">
        <v>0</v>
      </c>
      <c r="Q54" s="192">
        <v>453372.6</v>
      </c>
      <c r="R54" s="192">
        <v>3989</v>
      </c>
      <c r="S54" s="192">
        <v>0</v>
      </c>
      <c r="T54" s="192">
        <v>63121.5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50782</v>
      </c>
      <c r="AC54" s="192">
        <v>8253</v>
      </c>
      <c r="AD54" s="192">
        <v>91898.5</v>
      </c>
      <c r="AE54" s="192">
        <v>0</v>
      </c>
      <c r="AF54" s="192">
        <v>0</v>
      </c>
      <c r="AG54" s="192">
        <v>876</v>
      </c>
      <c r="AH54" s="192">
        <v>0</v>
      </c>
      <c r="AI54" s="192">
        <v>147505.70000000001</v>
      </c>
      <c r="AJ54" s="192">
        <v>0</v>
      </c>
      <c r="AK54" s="192">
        <v>0</v>
      </c>
      <c r="AL54" s="192">
        <v>0</v>
      </c>
      <c r="AM54" s="192">
        <v>0</v>
      </c>
      <c r="AN54" s="192">
        <v>909</v>
      </c>
      <c r="AO54" s="192">
        <v>0</v>
      </c>
      <c r="AP54" s="192">
        <v>0</v>
      </c>
      <c r="AQ54" s="192">
        <v>0</v>
      </c>
      <c r="AR54" s="192">
        <v>0</v>
      </c>
      <c r="AS54" s="192">
        <v>695</v>
      </c>
      <c r="AT54" s="192">
        <v>0</v>
      </c>
      <c r="AU54" s="192">
        <v>81834.75</v>
      </c>
      <c r="AV54" s="192">
        <v>0</v>
      </c>
      <c r="AW54" s="192">
        <v>0</v>
      </c>
      <c r="AX54" s="192">
        <v>5242</v>
      </c>
      <c r="AY54" s="192">
        <v>0</v>
      </c>
      <c r="AZ54" s="192">
        <v>0</v>
      </c>
      <c r="BA54" s="192">
        <v>0</v>
      </c>
      <c r="BB54" s="192">
        <v>355026</v>
      </c>
      <c r="BC54" s="192">
        <v>0</v>
      </c>
      <c r="BD54" s="192">
        <v>17278</v>
      </c>
      <c r="BE54" s="192">
        <v>62546.5</v>
      </c>
      <c r="BF54" s="192">
        <v>0</v>
      </c>
      <c r="BG54" s="192">
        <v>0</v>
      </c>
      <c r="BH54" s="192">
        <v>14757.5</v>
      </c>
      <c r="BI54" s="192">
        <v>416</v>
      </c>
      <c r="BJ54" s="192">
        <v>0</v>
      </c>
      <c r="BK54" s="192">
        <v>0</v>
      </c>
      <c r="BL54" s="192">
        <v>6766.5</v>
      </c>
      <c r="BM54" s="192">
        <v>-35422</v>
      </c>
      <c r="BN54" s="192">
        <v>0</v>
      </c>
      <c r="BO54" s="192">
        <v>0</v>
      </c>
      <c r="BP54" s="192">
        <v>0</v>
      </c>
      <c r="BQ54" s="192">
        <v>20238</v>
      </c>
      <c r="BR54" s="192">
        <v>0</v>
      </c>
      <c r="BS54" s="192">
        <v>0</v>
      </c>
      <c r="BT54" s="192">
        <v>117951</v>
      </c>
      <c r="BU54" s="192">
        <v>0</v>
      </c>
      <c r="BV54" s="192">
        <v>4754</v>
      </c>
      <c r="BW54" s="192">
        <v>0</v>
      </c>
      <c r="BX54" s="192">
        <v>0</v>
      </c>
      <c r="BY54" s="192">
        <v>86769.06</v>
      </c>
      <c r="BZ54" s="192">
        <v>0</v>
      </c>
      <c r="CA54" s="192">
        <v>0</v>
      </c>
      <c r="CB54" s="192">
        <v>6456.75</v>
      </c>
      <c r="CC54" s="201">
        <f t="shared" si="5"/>
        <v>2086663.36</v>
      </c>
    </row>
    <row r="55" spans="1:81" s="278" customFormat="1" ht="25.5" customHeight="1">
      <c r="A55" s="279" t="s">
        <v>1459</v>
      </c>
      <c r="B55" s="280" t="s">
        <v>12</v>
      </c>
      <c r="C55" s="281" t="s">
        <v>13</v>
      </c>
      <c r="D55" s="282"/>
      <c r="E55" s="291"/>
      <c r="F55" s="304" t="s">
        <v>424</v>
      </c>
      <c r="G55" s="305" t="s">
        <v>1492</v>
      </c>
      <c r="H55" s="192">
        <v>106610.25</v>
      </c>
      <c r="I55" s="192">
        <v>0</v>
      </c>
      <c r="J55" s="192">
        <v>100481.75</v>
      </c>
      <c r="K55" s="192">
        <v>10084</v>
      </c>
      <c r="L55" s="192">
        <v>9894.5</v>
      </c>
      <c r="M55" s="192">
        <v>0</v>
      </c>
      <c r="N55" s="192">
        <v>238099.75</v>
      </c>
      <c r="O55" s="192">
        <v>0</v>
      </c>
      <c r="P55" s="192">
        <v>0</v>
      </c>
      <c r="Q55" s="192">
        <v>220704.55</v>
      </c>
      <c r="R55" s="192">
        <v>0</v>
      </c>
      <c r="S55" s="192">
        <v>0</v>
      </c>
      <c r="T55" s="192">
        <v>25216.5</v>
      </c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0</v>
      </c>
      <c r="AA55" s="192">
        <v>0</v>
      </c>
      <c r="AB55" s="192">
        <v>407.25</v>
      </c>
      <c r="AC55" s="192">
        <v>0</v>
      </c>
      <c r="AD55" s="192">
        <v>0</v>
      </c>
      <c r="AE55" s="192">
        <v>0</v>
      </c>
      <c r="AF55" s="192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  <c r="AU55" s="192">
        <v>70693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309200.25</v>
      </c>
      <c r="BC55" s="192">
        <v>0</v>
      </c>
      <c r="BD55" s="192">
        <v>5776</v>
      </c>
      <c r="BE55" s="192">
        <v>30109.5</v>
      </c>
      <c r="BF55" s="192">
        <v>0</v>
      </c>
      <c r="BG55" s="192">
        <v>0</v>
      </c>
      <c r="BH55" s="192">
        <v>3105</v>
      </c>
      <c r="BI55" s="192">
        <v>0</v>
      </c>
      <c r="BJ55" s="192">
        <v>0</v>
      </c>
      <c r="BK55" s="192">
        <v>0</v>
      </c>
      <c r="BL55" s="192">
        <v>0</v>
      </c>
      <c r="BM55" s="192">
        <v>-5438.06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205939</v>
      </c>
      <c r="BU55" s="192">
        <v>0</v>
      </c>
      <c r="BV55" s="192">
        <v>0</v>
      </c>
      <c r="BW55" s="192">
        <v>0</v>
      </c>
      <c r="BX55" s="192">
        <v>0</v>
      </c>
      <c r="BY55" s="192">
        <v>24187.18</v>
      </c>
      <c r="BZ55" s="192">
        <v>0</v>
      </c>
      <c r="CA55" s="192">
        <v>0</v>
      </c>
      <c r="CB55" s="192">
        <v>0</v>
      </c>
      <c r="CC55" s="201">
        <f t="shared" si="5"/>
        <v>1355070.42</v>
      </c>
    </row>
    <row r="56" spans="1:81" s="278" customFormat="1" ht="25.5" customHeight="1">
      <c r="A56" s="279" t="s">
        <v>1460</v>
      </c>
      <c r="B56" s="280" t="s">
        <v>12</v>
      </c>
      <c r="C56" s="281" t="s">
        <v>13</v>
      </c>
      <c r="D56" s="282"/>
      <c r="E56" s="291"/>
      <c r="F56" s="304" t="s">
        <v>425</v>
      </c>
      <c r="G56" s="305" t="s">
        <v>1554</v>
      </c>
      <c r="H56" s="192">
        <v>-13875.71</v>
      </c>
      <c r="I56" s="192">
        <v>0</v>
      </c>
      <c r="J56" s="192">
        <v>0</v>
      </c>
      <c r="K56" s="192">
        <v>-927.74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-25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  <c r="AU56" s="192">
        <v>0</v>
      </c>
      <c r="AV56" s="192">
        <v>0</v>
      </c>
      <c r="AW56" s="192">
        <v>0</v>
      </c>
      <c r="AX56" s="192">
        <v>0</v>
      </c>
      <c r="AY56" s="192">
        <v>0</v>
      </c>
      <c r="AZ56" s="192">
        <v>0</v>
      </c>
      <c r="BA56" s="192">
        <v>0</v>
      </c>
      <c r="BB56" s="192">
        <v>-21403.84</v>
      </c>
      <c r="BC56" s="192">
        <v>0</v>
      </c>
      <c r="BD56" s="192">
        <v>-8071.12</v>
      </c>
      <c r="BE56" s="192">
        <v>0</v>
      </c>
      <c r="BF56" s="192">
        <v>0</v>
      </c>
      <c r="BG56" s="192">
        <v>0</v>
      </c>
      <c r="BH56" s="192">
        <v>0</v>
      </c>
      <c r="BI56" s="192">
        <v>0</v>
      </c>
      <c r="BJ56" s="192">
        <v>0</v>
      </c>
      <c r="BK56" s="192">
        <v>0</v>
      </c>
      <c r="BL56" s="192">
        <v>0</v>
      </c>
      <c r="BM56" s="192">
        <v>0</v>
      </c>
      <c r="BN56" s="192">
        <v>0</v>
      </c>
      <c r="BO56" s="192">
        <v>0</v>
      </c>
      <c r="BP56" s="192">
        <v>0</v>
      </c>
      <c r="BQ56" s="192">
        <v>0</v>
      </c>
      <c r="BR56" s="192">
        <v>0</v>
      </c>
      <c r="BS56" s="192">
        <v>0</v>
      </c>
      <c r="BT56" s="192">
        <v>-2054.02</v>
      </c>
      <c r="BU56" s="192">
        <v>0</v>
      </c>
      <c r="BV56" s="192">
        <v>0</v>
      </c>
      <c r="BW56" s="192">
        <v>0</v>
      </c>
      <c r="BX56" s="192">
        <v>0</v>
      </c>
      <c r="BY56" s="192">
        <v>0</v>
      </c>
      <c r="BZ56" s="192">
        <v>0</v>
      </c>
      <c r="CA56" s="192">
        <v>0</v>
      </c>
      <c r="CB56" s="192">
        <v>0</v>
      </c>
      <c r="CC56" s="201">
        <f t="shared" si="5"/>
        <v>-46357.43</v>
      </c>
    </row>
    <row r="57" spans="1:81" s="278" customFormat="1" ht="25.5" customHeight="1">
      <c r="A57" s="279" t="s">
        <v>1460</v>
      </c>
      <c r="B57" s="280" t="s">
        <v>12</v>
      </c>
      <c r="C57" s="281" t="s">
        <v>13</v>
      </c>
      <c r="D57" s="282"/>
      <c r="E57" s="291"/>
      <c r="F57" s="304" t="s">
        <v>426</v>
      </c>
      <c r="G57" s="305" t="s">
        <v>1555</v>
      </c>
      <c r="H57" s="192">
        <v>0</v>
      </c>
      <c r="I57" s="192">
        <v>0</v>
      </c>
      <c r="J57" s="192">
        <v>0</v>
      </c>
      <c r="K57" s="192">
        <v>3115.88</v>
      </c>
      <c r="L57" s="192">
        <v>0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>
        <v>0</v>
      </c>
      <c r="W57" s="192">
        <v>0</v>
      </c>
      <c r="X57" s="192">
        <v>0</v>
      </c>
      <c r="Y57" s="192">
        <v>0</v>
      </c>
      <c r="Z57" s="192">
        <v>0</v>
      </c>
      <c r="AA57" s="192">
        <v>0</v>
      </c>
      <c r="AB57" s="192">
        <v>0</v>
      </c>
      <c r="AC57" s="192">
        <v>0</v>
      </c>
      <c r="AD57" s="192">
        <v>0</v>
      </c>
      <c r="AE57" s="192">
        <v>0</v>
      </c>
      <c r="AF57" s="192">
        <v>0</v>
      </c>
      <c r="AG57" s="192">
        <v>0</v>
      </c>
      <c r="AH57" s="192">
        <v>0</v>
      </c>
      <c r="AI57" s="192">
        <v>0</v>
      </c>
      <c r="AJ57" s="192">
        <v>0</v>
      </c>
      <c r="AK57" s="192">
        <v>0</v>
      </c>
      <c r="AL57" s="192">
        <v>0</v>
      </c>
      <c r="AM57" s="192">
        <v>0</v>
      </c>
      <c r="AN57" s="192">
        <v>0</v>
      </c>
      <c r="AO57" s="192">
        <v>0</v>
      </c>
      <c r="AP57" s="192">
        <v>0</v>
      </c>
      <c r="AQ57" s="192">
        <v>0</v>
      </c>
      <c r="AR57" s="192">
        <v>0</v>
      </c>
      <c r="AS57" s="192">
        <v>0</v>
      </c>
      <c r="AT57" s="192">
        <v>0</v>
      </c>
      <c r="AU57" s="192">
        <v>16815.32</v>
      </c>
      <c r="AV57" s="192">
        <v>0</v>
      </c>
      <c r="AW57" s="192">
        <v>0</v>
      </c>
      <c r="AX57" s="192">
        <v>0</v>
      </c>
      <c r="AY57" s="192">
        <v>0</v>
      </c>
      <c r="AZ57" s="192">
        <v>0</v>
      </c>
      <c r="BA57" s="192">
        <v>0</v>
      </c>
      <c r="BB57" s="192">
        <v>43443.58</v>
      </c>
      <c r="BC57" s="192">
        <v>0</v>
      </c>
      <c r="BD57" s="192">
        <v>1212.18</v>
      </c>
      <c r="BE57" s="192">
        <v>0</v>
      </c>
      <c r="BF57" s="192">
        <v>0</v>
      </c>
      <c r="BG57" s="192">
        <v>0</v>
      </c>
      <c r="BH57" s="192">
        <v>0</v>
      </c>
      <c r="BI57" s="192">
        <v>0</v>
      </c>
      <c r="BJ57" s="192">
        <v>0</v>
      </c>
      <c r="BK57" s="192">
        <v>0</v>
      </c>
      <c r="BL57" s="192">
        <v>0</v>
      </c>
      <c r="BM57" s="192">
        <v>0</v>
      </c>
      <c r="BN57" s="192">
        <v>0</v>
      </c>
      <c r="BO57" s="192">
        <v>0</v>
      </c>
      <c r="BP57" s="192">
        <v>0</v>
      </c>
      <c r="BQ57" s="192">
        <v>0</v>
      </c>
      <c r="BR57" s="192">
        <v>0</v>
      </c>
      <c r="BS57" s="192">
        <v>0</v>
      </c>
      <c r="BT57" s="192">
        <v>9075.9</v>
      </c>
      <c r="BU57" s="192">
        <v>0</v>
      </c>
      <c r="BV57" s="192">
        <v>0</v>
      </c>
      <c r="BW57" s="192">
        <v>0</v>
      </c>
      <c r="BX57" s="192">
        <v>0</v>
      </c>
      <c r="BY57" s="192">
        <v>0</v>
      </c>
      <c r="BZ57" s="192">
        <v>0</v>
      </c>
      <c r="CA57" s="192">
        <v>0</v>
      </c>
      <c r="CB57" s="192">
        <v>0</v>
      </c>
      <c r="CC57" s="201">
        <f t="shared" si="5"/>
        <v>73662.86</v>
      </c>
    </row>
    <row r="58" spans="1:81" s="299" customFormat="1" ht="25.5" customHeight="1">
      <c r="A58" s="298"/>
      <c r="B58" s="519" t="s">
        <v>427</v>
      </c>
      <c r="C58" s="520"/>
      <c r="D58" s="520"/>
      <c r="E58" s="520"/>
      <c r="F58" s="520"/>
      <c r="G58" s="521"/>
      <c r="H58" s="194">
        <f>SUM(H50:H57)</f>
        <v>2788960.22</v>
      </c>
      <c r="I58" s="194">
        <f t="shared" ref="I58:BT58" si="8">SUM(I50:I57)</f>
        <v>396147.5</v>
      </c>
      <c r="J58" s="194">
        <f t="shared" si="8"/>
        <v>549396.79</v>
      </c>
      <c r="K58" s="194">
        <f t="shared" si="8"/>
        <v>131134.13999999998</v>
      </c>
      <c r="L58" s="194">
        <f t="shared" si="8"/>
        <v>93003.24</v>
      </c>
      <c r="M58" s="194">
        <f t="shared" si="8"/>
        <v>14953.1</v>
      </c>
      <c r="N58" s="194">
        <f t="shared" si="8"/>
        <v>6258802.75</v>
      </c>
      <c r="O58" s="194">
        <f t="shared" si="8"/>
        <v>277476.5</v>
      </c>
      <c r="P58" s="194">
        <f t="shared" si="8"/>
        <v>36671.5</v>
      </c>
      <c r="Q58" s="194">
        <f t="shared" si="8"/>
        <v>898039.87999999989</v>
      </c>
      <c r="R58" s="194">
        <f t="shared" si="8"/>
        <v>30244</v>
      </c>
      <c r="S58" s="194">
        <f t="shared" si="8"/>
        <v>170209.5</v>
      </c>
      <c r="T58" s="194">
        <f t="shared" si="8"/>
        <v>924535</v>
      </c>
      <c r="U58" s="194">
        <f t="shared" si="8"/>
        <v>162514.28</v>
      </c>
      <c r="V58" s="194">
        <f t="shared" si="8"/>
        <v>59773</v>
      </c>
      <c r="W58" s="194">
        <f t="shared" si="8"/>
        <v>39811.5</v>
      </c>
      <c r="X58" s="194">
        <f t="shared" si="8"/>
        <v>76059.5</v>
      </c>
      <c r="Y58" s="194">
        <f t="shared" si="8"/>
        <v>65911.75</v>
      </c>
      <c r="Z58" s="194">
        <f t="shared" si="8"/>
        <v>2987040</v>
      </c>
      <c r="AA58" s="194">
        <f t="shared" si="8"/>
        <v>172856.66999999998</v>
      </c>
      <c r="AB58" s="194">
        <f t="shared" si="8"/>
        <v>111005</v>
      </c>
      <c r="AC58" s="194">
        <f t="shared" si="8"/>
        <v>455584.27999999997</v>
      </c>
      <c r="AD58" s="194">
        <f t="shared" si="8"/>
        <v>319231</v>
      </c>
      <c r="AE58" s="194">
        <f t="shared" si="8"/>
        <v>115437.5</v>
      </c>
      <c r="AF58" s="194">
        <f t="shared" si="8"/>
        <v>109565</v>
      </c>
      <c r="AG58" s="194">
        <f t="shared" si="8"/>
        <v>33706</v>
      </c>
      <c r="AH58" s="194">
        <f t="shared" si="8"/>
        <v>40227</v>
      </c>
      <c r="AI58" s="194">
        <f t="shared" si="8"/>
        <v>8044796.4699999997</v>
      </c>
      <c r="AJ58" s="194">
        <f t="shared" si="8"/>
        <v>437183</v>
      </c>
      <c r="AK58" s="194">
        <f t="shared" si="8"/>
        <v>233655.94</v>
      </c>
      <c r="AL58" s="194">
        <f t="shared" si="8"/>
        <v>45651</v>
      </c>
      <c r="AM58" s="194">
        <f t="shared" si="8"/>
        <v>124760</v>
      </c>
      <c r="AN58" s="194">
        <f t="shared" si="8"/>
        <v>90885.09</v>
      </c>
      <c r="AO58" s="194">
        <f t="shared" si="8"/>
        <v>112586</v>
      </c>
      <c r="AP58" s="194">
        <f t="shared" si="8"/>
        <v>204139</v>
      </c>
      <c r="AQ58" s="194">
        <f t="shared" si="8"/>
        <v>119602</v>
      </c>
      <c r="AR58" s="194">
        <f t="shared" si="8"/>
        <v>72380</v>
      </c>
      <c r="AS58" s="194">
        <f t="shared" si="8"/>
        <v>82332.5</v>
      </c>
      <c r="AT58" s="194">
        <f t="shared" si="8"/>
        <v>89874.99</v>
      </c>
      <c r="AU58" s="194">
        <f t="shared" si="8"/>
        <v>1704034.9300000002</v>
      </c>
      <c r="AV58" s="194">
        <f t="shared" si="8"/>
        <v>63538</v>
      </c>
      <c r="AW58" s="194">
        <f t="shared" si="8"/>
        <v>78904</v>
      </c>
      <c r="AX58" s="194">
        <f t="shared" si="8"/>
        <v>90147</v>
      </c>
      <c r="AY58" s="194">
        <f t="shared" si="8"/>
        <v>186786</v>
      </c>
      <c r="AZ58" s="194">
        <f t="shared" si="8"/>
        <v>5899</v>
      </c>
      <c r="BA58" s="194">
        <f t="shared" si="8"/>
        <v>17781</v>
      </c>
      <c r="BB58" s="194">
        <f t="shared" si="8"/>
        <v>3296437.49</v>
      </c>
      <c r="BC58" s="194">
        <f t="shared" si="8"/>
        <v>37420.5</v>
      </c>
      <c r="BD58" s="194">
        <f t="shared" si="8"/>
        <v>335926.06</v>
      </c>
      <c r="BE58" s="194">
        <f t="shared" si="8"/>
        <v>259620</v>
      </c>
      <c r="BF58" s="194">
        <f t="shared" si="8"/>
        <v>119222.94</v>
      </c>
      <c r="BG58" s="194">
        <f t="shared" si="8"/>
        <v>646758</v>
      </c>
      <c r="BH58" s="194">
        <f t="shared" si="8"/>
        <v>287387.63</v>
      </c>
      <c r="BI58" s="194">
        <f t="shared" si="8"/>
        <v>487777.62</v>
      </c>
      <c r="BJ58" s="194">
        <f t="shared" si="8"/>
        <v>90564.5</v>
      </c>
      <c r="BK58" s="194">
        <f t="shared" si="8"/>
        <v>27370</v>
      </c>
      <c r="BL58" s="194">
        <f t="shared" si="8"/>
        <v>48373</v>
      </c>
      <c r="BM58" s="194">
        <f t="shared" si="8"/>
        <v>3857712.54</v>
      </c>
      <c r="BN58" s="194">
        <f t="shared" si="8"/>
        <v>602886.46</v>
      </c>
      <c r="BO58" s="194">
        <f t="shared" si="8"/>
        <v>101482.84</v>
      </c>
      <c r="BP58" s="194">
        <f t="shared" si="8"/>
        <v>87384</v>
      </c>
      <c r="BQ58" s="194">
        <f t="shared" si="8"/>
        <v>91236</v>
      </c>
      <c r="BR58" s="194">
        <f t="shared" si="8"/>
        <v>51587</v>
      </c>
      <c r="BS58" s="194">
        <f t="shared" si="8"/>
        <v>57038.5</v>
      </c>
      <c r="BT58" s="194">
        <f t="shared" si="8"/>
        <v>2569409.2199999997</v>
      </c>
      <c r="BU58" s="194">
        <f t="shared" ref="BU58:CB58" si="9">SUM(BU50:BU57)</f>
        <v>45915.13</v>
      </c>
      <c r="BV58" s="194">
        <f t="shared" si="9"/>
        <v>58963</v>
      </c>
      <c r="BW58" s="194">
        <f t="shared" si="9"/>
        <v>121425.76</v>
      </c>
      <c r="BX58" s="194">
        <f t="shared" si="9"/>
        <v>215786.75</v>
      </c>
      <c r="BY58" s="194">
        <f t="shared" si="9"/>
        <v>782878.24000000011</v>
      </c>
      <c r="BZ58" s="194">
        <f t="shared" si="9"/>
        <v>58450</v>
      </c>
      <c r="CA58" s="194">
        <f t="shared" si="9"/>
        <v>41646</v>
      </c>
      <c r="CB58" s="194">
        <f t="shared" si="9"/>
        <v>51462.75</v>
      </c>
      <c r="CC58" s="194">
        <f>SUM(CC50:CC57)</f>
        <v>43555354.450000003</v>
      </c>
    </row>
    <row r="59" spans="1:81" s="109" customFormat="1" ht="25.5" customHeight="1">
      <c r="A59" s="136" t="s">
        <v>1458</v>
      </c>
      <c r="B59" s="280" t="s">
        <v>14</v>
      </c>
      <c r="C59" s="281" t="s">
        <v>15</v>
      </c>
      <c r="D59" s="282"/>
      <c r="E59" s="281"/>
      <c r="F59" s="283" t="s">
        <v>428</v>
      </c>
      <c r="G59" s="284" t="s">
        <v>429</v>
      </c>
      <c r="H59" s="192">
        <v>0</v>
      </c>
      <c r="I59" s="171">
        <v>352100</v>
      </c>
      <c r="J59" s="171">
        <v>0</v>
      </c>
      <c r="K59" s="171">
        <v>28550</v>
      </c>
      <c r="L59" s="171">
        <v>95460</v>
      </c>
      <c r="M59" s="171">
        <v>0</v>
      </c>
      <c r="N59" s="171">
        <v>3400</v>
      </c>
      <c r="O59" s="171">
        <v>136270</v>
      </c>
      <c r="P59" s="171">
        <v>0</v>
      </c>
      <c r="Q59" s="171">
        <v>207560</v>
      </c>
      <c r="R59" s="171">
        <v>0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18400</v>
      </c>
      <c r="AA59" s="171">
        <v>217960</v>
      </c>
      <c r="AB59" s="171">
        <v>27780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506570</v>
      </c>
      <c r="AJ59" s="171">
        <v>0</v>
      </c>
      <c r="AK59" s="171">
        <v>0</v>
      </c>
      <c r="AL59" s="171">
        <v>0</v>
      </c>
      <c r="AM59" s="171">
        <v>59170</v>
      </c>
      <c r="AN59" s="171">
        <v>2920</v>
      </c>
      <c r="AO59" s="171">
        <v>0</v>
      </c>
      <c r="AP59" s="171">
        <v>0</v>
      </c>
      <c r="AQ59" s="171">
        <v>0</v>
      </c>
      <c r="AR59" s="171">
        <v>4770</v>
      </c>
      <c r="AS59" s="171">
        <v>0</v>
      </c>
      <c r="AT59" s="171">
        <v>1210</v>
      </c>
      <c r="AU59" s="171">
        <v>66730</v>
      </c>
      <c r="AV59" s="171">
        <v>26810</v>
      </c>
      <c r="AW59" s="171">
        <v>0</v>
      </c>
      <c r="AX59" s="171">
        <v>0</v>
      </c>
      <c r="AY59" s="171">
        <v>0</v>
      </c>
      <c r="AZ59" s="171">
        <v>11190</v>
      </c>
      <c r="BA59" s="171">
        <v>0</v>
      </c>
      <c r="BB59" s="171">
        <v>11880</v>
      </c>
      <c r="BC59" s="171">
        <v>130.5</v>
      </c>
      <c r="BD59" s="171">
        <v>0</v>
      </c>
      <c r="BE59" s="171">
        <v>0</v>
      </c>
      <c r="BF59" s="171">
        <v>0</v>
      </c>
      <c r="BG59" s="171">
        <v>0</v>
      </c>
      <c r="BH59" s="171">
        <v>2042</v>
      </c>
      <c r="BI59" s="171">
        <v>0</v>
      </c>
      <c r="BJ59" s="171">
        <v>0</v>
      </c>
      <c r="BK59" s="171">
        <v>0</v>
      </c>
      <c r="BL59" s="171">
        <v>0</v>
      </c>
      <c r="BM59" s="171">
        <v>27860</v>
      </c>
      <c r="BN59" s="171">
        <v>11933.38</v>
      </c>
      <c r="BO59" s="171">
        <v>0</v>
      </c>
      <c r="BP59" s="171">
        <v>0</v>
      </c>
      <c r="BQ59" s="171">
        <v>47320</v>
      </c>
      <c r="BR59" s="171">
        <v>0</v>
      </c>
      <c r="BS59" s="171">
        <v>0</v>
      </c>
      <c r="BT59" s="171">
        <v>3295</v>
      </c>
      <c r="BU59" s="171">
        <v>107920</v>
      </c>
      <c r="BV59" s="171">
        <v>0</v>
      </c>
      <c r="BW59" s="171">
        <v>0</v>
      </c>
      <c r="BX59" s="171">
        <v>0</v>
      </c>
      <c r="BY59" s="171">
        <v>0</v>
      </c>
      <c r="BZ59" s="171">
        <v>0</v>
      </c>
      <c r="CA59" s="171">
        <v>0</v>
      </c>
      <c r="CB59" s="171">
        <v>0</v>
      </c>
      <c r="CC59" s="201">
        <f>SUM(H59:CB59)</f>
        <v>1979230.88</v>
      </c>
    </row>
    <row r="60" spans="1:81" s="109" customFormat="1" ht="25.5" customHeight="1">
      <c r="A60" s="136" t="s">
        <v>1458</v>
      </c>
      <c r="B60" s="280" t="s">
        <v>14</v>
      </c>
      <c r="C60" s="281" t="s">
        <v>15</v>
      </c>
      <c r="D60" s="282">
        <v>41040</v>
      </c>
      <c r="E60" s="281" t="s">
        <v>430</v>
      </c>
      <c r="F60" s="283" t="s">
        <v>431</v>
      </c>
      <c r="G60" s="284" t="s">
        <v>432</v>
      </c>
      <c r="H60" s="192">
        <v>14799866.689999999</v>
      </c>
      <c r="I60" s="171">
        <v>2374038.7000000002</v>
      </c>
      <c r="J60" s="171">
        <v>3323846.5</v>
      </c>
      <c r="K60" s="171">
        <v>628035</v>
      </c>
      <c r="L60" s="171">
        <v>614832.25</v>
      </c>
      <c r="M60" s="171">
        <v>115476.18</v>
      </c>
      <c r="N60" s="171">
        <v>42372661.5</v>
      </c>
      <c r="O60" s="171">
        <v>1820726.5</v>
      </c>
      <c r="P60" s="171">
        <v>273533.75</v>
      </c>
      <c r="Q60" s="171">
        <v>4452412.3600000003</v>
      </c>
      <c r="R60" s="171">
        <v>346608</v>
      </c>
      <c r="S60" s="171">
        <v>1096252</v>
      </c>
      <c r="T60" s="171">
        <v>4697059.5</v>
      </c>
      <c r="U60" s="171">
        <v>976893.25</v>
      </c>
      <c r="V60" s="171">
        <v>173007.3</v>
      </c>
      <c r="W60" s="171">
        <v>759751.33</v>
      </c>
      <c r="X60" s="171">
        <v>425775.25</v>
      </c>
      <c r="Y60" s="171">
        <v>592691.05000000005</v>
      </c>
      <c r="Z60" s="171">
        <v>22221114.5</v>
      </c>
      <c r="AA60" s="171">
        <v>808202.04</v>
      </c>
      <c r="AB60" s="171">
        <v>467837.92</v>
      </c>
      <c r="AC60" s="171">
        <v>2984158.56</v>
      </c>
      <c r="AD60" s="171">
        <v>1583156.5</v>
      </c>
      <c r="AE60" s="171">
        <v>736478.67</v>
      </c>
      <c r="AF60" s="171">
        <v>642467.75</v>
      </c>
      <c r="AG60" s="171">
        <v>172639</v>
      </c>
      <c r="AH60" s="171">
        <v>164837</v>
      </c>
      <c r="AI60" s="171">
        <v>35147549.539999999</v>
      </c>
      <c r="AJ60" s="171">
        <v>1747226.56</v>
      </c>
      <c r="AK60" s="171">
        <v>894916</v>
      </c>
      <c r="AL60" s="171">
        <v>398891</v>
      </c>
      <c r="AM60" s="171">
        <v>445699</v>
      </c>
      <c r="AN60" s="171">
        <v>720697.2</v>
      </c>
      <c r="AO60" s="171">
        <v>942980.48</v>
      </c>
      <c r="AP60" s="171">
        <v>1163302</v>
      </c>
      <c r="AQ60" s="171">
        <v>860919</v>
      </c>
      <c r="AR60" s="171">
        <v>523228</v>
      </c>
      <c r="AS60" s="171">
        <v>650168</v>
      </c>
      <c r="AT60" s="171">
        <v>985234</v>
      </c>
      <c r="AU60" s="171">
        <v>9500261.9000000004</v>
      </c>
      <c r="AV60" s="171">
        <v>760003.1</v>
      </c>
      <c r="AW60" s="171">
        <v>938185</v>
      </c>
      <c r="AX60" s="171">
        <v>828637.25</v>
      </c>
      <c r="AY60" s="171">
        <v>1587779.45</v>
      </c>
      <c r="AZ60" s="171">
        <v>97529.75</v>
      </c>
      <c r="BA60" s="171">
        <v>198094.75</v>
      </c>
      <c r="BB60" s="171">
        <v>13861707.75</v>
      </c>
      <c r="BC60" s="171">
        <v>551999.5</v>
      </c>
      <c r="BD60" s="171">
        <v>1647010.75</v>
      </c>
      <c r="BE60" s="171">
        <v>1002906.93</v>
      </c>
      <c r="BF60" s="171">
        <v>779707.75</v>
      </c>
      <c r="BG60" s="171">
        <v>2759734.5</v>
      </c>
      <c r="BH60" s="171">
        <v>2863057.51</v>
      </c>
      <c r="BI60" s="171">
        <v>1338140.8</v>
      </c>
      <c r="BJ60" s="171">
        <v>349654</v>
      </c>
      <c r="BK60" s="171">
        <v>299012.89</v>
      </c>
      <c r="BL60" s="171">
        <v>392983.75</v>
      </c>
      <c r="BM60" s="171">
        <v>23485223.850000001</v>
      </c>
      <c r="BN60" s="171">
        <v>3449490.31</v>
      </c>
      <c r="BO60" s="171">
        <v>588608</v>
      </c>
      <c r="BP60" s="171">
        <v>411885</v>
      </c>
      <c r="BQ60" s="171">
        <v>571912</v>
      </c>
      <c r="BR60" s="171">
        <v>475262</v>
      </c>
      <c r="BS60" s="171">
        <v>520709</v>
      </c>
      <c r="BT60" s="171">
        <v>11065443.949999999</v>
      </c>
      <c r="BU60" s="171">
        <v>443064.35</v>
      </c>
      <c r="BV60" s="171">
        <v>479619</v>
      </c>
      <c r="BW60" s="171">
        <v>757162.5</v>
      </c>
      <c r="BX60" s="171">
        <v>1458969.22</v>
      </c>
      <c r="BY60" s="171">
        <v>4379223.8899999997</v>
      </c>
      <c r="BZ60" s="171">
        <v>389460</v>
      </c>
      <c r="CA60" s="171">
        <v>245779.05</v>
      </c>
      <c r="CB60" s="171">
        <v>388060.75</v>
      </c>
      <c r="CC60" s="201">
        <f t="shared" ref="CC60:CC126" si="10">SUM(H60:CB60)</f>
        <v>242971450.02999994</v>
      </c>
    </row>
    <row r="61" spans="1:81" s="109" customFormat="1" ht="25.5" customHeight="1">
      <c r="A61" s="136" t="s">
        <v>1459</v>
      </c>
      <c r="B61" s="280" t="s">
        <v>14</v>
      </c>
      <c r="C61" s="281" t="s">
        <v>15</v>
      </c>
      <c r="D61" s="282">
        <v>42040</v>
      </c>
      <c r="E61" s="281" t="s">
        <v>433</v>
      </c>
      <c r="F61" s="283" t="s">
        <v>434</v>
      </c>
      <c r="G61" s="284" t="s">
        <v>435</v>
      </c>
      <c r="H61" s="192">
        <v>8734689.0999999996</v>
      </c>
      <c r="I61" s="171">
        <v>1174645.25</v>
      </c>
      <c r="J61" s="171">
        <v>1762711.86</v>
      </c>
      <c r="K61" s="171">
        <v>410926</v>
      </c>
      <c r="L61" s="171">
        <v>116802.5</v>
      </c>
      <c r="M61" s="171">
        <v>24546.83</v>
      </c>
      <c r="N61" s="171">
        <v>16854353.5</v>
      </c>
      <c r="O61" s="171">
        <v>1026179.75</v>
      </c>
      <c r="P61" s="171">
        <v>116438.5</v>
      </c>
      <c r="Q61" s="171">
        <v>1923981.92</v>
      </c>
      <c r="R61" s="171">
        <v>29563</v>
      </c>
      <c r="S61" s="171">
        <v>121819</v>
      </c>
      <c r="T61" s="171">
        <v>5011909.09</v>
      </c>
      <c r="U61" s="171">
        <v>615839.25</v>
      </c>
      <c r="V61" s="171">
        <v>0</v>
      </c>
      <c r="W61" s="171">
        <v>151425</v>
      </c>
      <c r="X61" s="171">
        <v>132414</v>
      </c>
      <c r="Y61" s="171">
        <v>126578.25</v>
      </c>
      <c r="Z61" s="171">
        <v>8794355.75</v>
      </c>
      <c r="AA61" s="171">
        <v>754912.81</v>
      </c>
      <c r="AB61" s="171">
        <v>123665.25</v>
      </c>
      <c r="AC61" s="171">
        <v>2116101</v>
      </c>
      <c r="AD61" s="171">
        <v>242206</v>
      </c>
      <c r="AE61" s="171">
        <v>170120.75</v>
      </c>
      <c r="AF61" s="171">
        <v>397302</v>
      </c>
      <c r="AG61" s="171">
        <v>13639</v>
      </c>
      <c r="AH61" s="171">
        <v>0</v>
      </c>
      <c r="AI61" s="171">
        <v>25963197.760000002</v>
      </c>
      <c r="AJ61" s="171">
        <v>159868</v>
      </c>
      <c r="AK61" s="171">
        <v>172842</v>
      </c>
      <c r="AL61" s="171">
        <v>221806</v>
      </c>
      <c r="AM61" s="171">
        <v>72299</v>
      </c>
      <c r="AN61" s="171">
        <v>80199.5</v>
      </c>
      <c r="AO61" s="171">
        <v>67301.75</v>
      </c>
      <c r="AP61" s="171">
        <v>212509</v>
      </c>
      <c r="AQ61" s="171">
        <v>498531</v>
      </c>
      <c r="AR61" s="171">
        <v>43719</v>
      </c>
      <c r="AS61" s="171">
        <v>86457.5</v>
      </c>
      <c r="AT61" s="171">
        <v>167015</v>
      </c>
      <c r="AU61" s="171">
        <v>9198229.9000000004</v>
      </c>
      <c r="AV61" s="171">
        <v>100253.09</v>
      </c>
      <c r="AW61" s="171">
        <v>54531</v>
      </c>
      <c r="AX61" s="171">
        <v>128387.05</v>
      </c>
      <c r="AY61" s="171">
        <v>165400</v>
      </c>
      <c r="AZ61" s="171">
        <v>0</v>
      </c>
      <c r="BA61" s="171">
        <v>40905.5</v>
      </c>
      <c r="BB61" s="171">
        <v>10569213.5</v>
      </c>
      <c r="BC61" s="171">
        <v>105507</v>
      </c>
      <c r="BD61" s="171">
        <v>401965.75</v>
      </c>
      <c r="BE61" s="171">
        <v>135329.25</v>
      </c>
      <c r="BF61" s="171">
        <v>352712.1</v>
      </c>
      <c r="BG61" s="171">
        <v>464840.5</v>
      </c>
      <c r="BH61" s="171">
        <v>2189297.37</v>
      </c>
      <c r="BI61" s="171">
        <v>1065917.7</v>
      </c>
      <c r="BJ61" s="171">
        <v>139874.25</v>
      </c>
      <c r="BK61" s="171">
        <v>35282</v>
      </c>
      <c r="BL61" s="171">
        <v>48878.5</v>
      </c>
      <c r="BM61" s="171">
        <v>15521941.710000001</v>
      </c>
      <c r="BN61" s="171">
        <v>1639141.47</v>
      </c>
      <c r="BO61" s="171">
        <v>118202</v>
      </c>
      <c r="BP61" s="171">
        <v>72831.03</v>
      </c>
      <c r="BQ61" s="171">
        <v>120254</v>
      </c>
      <c r="BR61" s="171">
        <v>51849</v>
      </c>
      <c r="BS61" s="171">
        <v>142618</v>
      </c>
      <c r="BT61" s="171">
        <v>9035265.8699999992</v>
      </c>
      <c r="BU61" s="171">
        <v>111831</v>
      </c>
      <c r="BV61" s="171">
        <v>173998.5</v>
      </c>
      <c r="BW61" s="171">
        <v>187631.5</v>
      </c>
      <c r="BX61" s="171">
        <v>508721.57</v>
      </c>
      <c r="BY61" s="171">
        <v>3161091.96</v>
      </c>
      <c r="BZ61" s="171">
        <v>134361</v>
      </c>
      <c r="CA61" s="171">
        <v>58839.5</v>
      </c>
      <c r="CB61" s="171">
        <v>92369</v>
      </c>
      <c r="CC61" s="201">
        <f t="shared" si="10"/>
        <v>135020342.44000003</v>
      </c>
    </row>
    <row r="62" spans="1:81" s="109" customFormat="1" ht="25.5" customHeight="1">
      <c r="A62" s="136" t="s">
        <v>1460</v>
      </c>
      <c r="B62" s="280" t="s">
        <v>14</v>
      </c>
      <c r="C62" s="281" t="s">
        <v>15</v>
      </c>
      <c r="D62" s="282">
        <v>44020</v>
      </c>
      <c r="E62" s="291" t="s">
        <v>436</v>
      </c>
      <c r="F62" s="283" t="s">
        <v>437</v>
      </c>
      <c r="G62" s="284" t="s">
        <v>438</v>
      </c>
      <c r="H62" s="192">
        <v>-1451277.73</v>
      </c>
      <c r="I62" s="171">
        <v>0</v>
      </c>
      <c r="J62" s="171">
        <v>-741349.27</v>
      </c>
      <c r="K62" s="171">
        <v>-25902.71</v>
      </c>
      <c r="L62" s="171">
        <v>0</v>
      </c>
      <c r="M62" s="171">
        <v>0</v>
      </c>
      <c r="N62" s="171">
        <v>0</v>
      </c>
      <c r="O62" s="171">
        <v>-41406.9</v>
      </c>
      <c r="P62" s="171">
        <v>-13001.2</v>
      </c>
      <c r="Q62" s="171">
        <v>-262058.84</v>
      </c>
      <c r="R62" s="171">
        <v>-4326</v>
      </c>
      <c r="S62" s="171">
        <v>0</v>
      </c>
      <c r="T62" s="171">
        <v>-2033062.55</v>
      </c>
      <c r="U62" s="171">
        <v>-21617.5</v>
      </c>
      <c r="V62" s="171">
        <v>0</v>
      </c>
      <c r="W62" s="171">
        <v>0</v>
      </c>
      <c r="X62" s="171">
        <v>-11360.03</v>
      </c>
      <c r="Y62" s="171">
        <v>0</v>
      </c>
      <c r="Z62" s="171">
        <v>-254891.26</v>
      </c>
      <c r="AA62" s="171">
        <v>-284448.84000000003</v>
      </c>
      <c r="AB62" s="171">
        <v>0</v>
      </c>
      <c r="AC62" s="171">
        <v>0</v>
      </c>
      <c r="AD62" s="171">
        <v>-17948.18</v>
      </c>
      <c r="AE62" s="171">
        <v>-211909.84</v>
      </c>
      <c r="AF62" s="171">
        <v>-27308.5</v>
      </c>
      <c r="AG62" s="171">
        <v>0</v>
      </c>
      <c r="AH62" s="171">
        <v>0</v>
      </c>
      <c r="AI62" s="171">
        <v>-4234766.93</v>
      </c>
      <c r="AJ62" s="171">
        <v>-9232.65</v>
      </c>
      <c r="AK62" s="171">
        <v>-63465.14</v>
      </c>
      <c r="AL62" s="171">
        <v>-32463.39</v>
      </c>
      <c r="AM62" s="171">
        <v>0</v>
      </c>
      <c r="AN62" s="171">
        <v>-26504.68</v>
      </c>
      <c r="AO62" s="171">
        <v>0</v>
      </c>
      <c r="AP62" s="171">
        <v>0</v>
      </c>
      <c r="AQ62" s="171">
        <v>0</v>
      </c>
      <c r="AR62" s="171">
        <v>0</v>
      </c>
      <c r="AS62" s="171">
        <v>-19841.61</v>
      </c>
      <c r="AT62" s="171">
        <v>-19892.64</v>
      </c>
      <c r="AU62" s="171">
        <v>-532951.59</v>
      </c>
      <c r="AV62" s="171">
        <v>0</v>
      </c>
      <c r="AW62" s="171">
        <v>-3652.45</v>
      </c>
      <c r="AX62" s="171">
        <v>-27356.41</v>
      </c>
      <c r="AY62" s="171">
        <v>0</v>
      </c>
      <c r="AZ62" s="171">
        <v>0</v>
      </c>
      <c r="BA62" s="171">
        <v>-3457.67</v>
      </c>
      <c r="BB62" s="171">
        <v>-1632330.95</v>
      </c>
      <c r="BC62" s="171">
        <v>-35452.36</v>
      </c>
      <c r="BD62" s="171">
        <v>-43186.1</v>
      </c>
      <c r="BE62" s="171">
        <v>0</v>
      </c>
      <c r="BF62" s="171">
        <v>-84181.14</v>
      </c>
      <c r="BG62" s="171">
        <v>0</v>
      </c>
      <c r="BH62" s="171">
        <v>0</v>
      </c>
      <c r="BI62" s="171">
        <v>0</v>
      </c>
      <c r="BJ62" s="171">
        <v>0</v>
      </c>
      <c r="BK62" s="171">
        <v>0</v>
      </c>
      <c r="BL62" s="171">
        <v>-755</v>
      </c>
      <c r="BM62" s="171">
        <v>-1947869.04</v>
      </c>
      <c r="BN62" s="171">
        <v>0</v>
      </c>
      <c r="BO62" s="171">
        <v>-9204.51</v>
      </c>
      <c r="BP62" s="171">
        <v>0</v>
      </c>
      <c r="BQ62" s="171">
        <v>2188.39</v>
      </c>
      <c r="BR62" s="171">
        <v>-9962.73</v>
      </c>
      <c r="BS62" s="171">
        <v>-12326</v>
      </c>
      <c r="BT62" s="171">
        <v>-833029</v>
      </c>
      <c r="BU62" s="171">
        <v>-27013.16</v>
      </c>
      <c r="BV62" s="171">
        <v>0</v>
      </c>
      <c r="BW62" s="171">
        <v>-17933.18</v>
      </c>
      <c r="BX62" s="171">
        <v>0</v>
      </c>
      <c r="BY62" s="171">
        <v>0</v>
      </c>
      <c r="BZ62" s="171">
        <v>0</v>
      </c>
      <c r="CA62" s="171">
        <v>0</v>
      </c>
      <c r="CB62" s="171">
        <v>0</v>
      </c>
      <c r="CC62" s="201">
        <f t="shared" si="10"/>
        <v>-15026509.289999997</v>
      </c>
    </row>
    <row r="63" spans="1:81" s="109" customFormat="1" ht="25.5" customHeight="1">
      <c r="A63" s="136" t="s">
        <v>1460</v>
      </c>
      <c r="B63" s="280" t="s">
        <v>14</v>
      </c>
      <c r="C63" s="281" t="s">
        <v>15</v>
      </c>
      <c r="D63" s="282">
        <v>44020</v>
      </c>
      <c r="E63" s="291" t="s">
        <v>436</v>
      </c>
      <c r="F63" s="283" t="s">
        <v>439</v>
      </c>
      <c r="G63" s="284" t="s">
        <v>440</v>
      </c>
      <c r="H63" s="192">
        <v>0</v>
      </c>
      <c r="I63" s="171">
        <v>0</v>
      </c>
      <c r="J63" s="171">
        <v>692532.24</v>
      </c>
      <c r="K63" s="171">
        <v>5300.54</v>
      </c>
      <c r="L63" s="171">
        <v>0</v>
      </c>
      <c r="M63" s="171">
        <v>0</v>
      </c>
      <c r="N63" s="171">
        <v>0</v>
      </c>
      <c r="O63" s="171">
        <v>53405.04</v>
      </c>
      <c r="P63" s="171">
        <v>0</v>
      </c>
      <c r="Q63" s="171">
        <v>244904.23</v>
      </c>
      <c r="R63" s="171">
        <v>923.01</v>
      </c>
      <c r="S63" s="171">
        <v>124.75</v>
      </c>
      <c r="T63" s="171">
        <v>407356.97</v>
      </c>
      <c r="U63" s="171">
        <v>0</v>
      </c>
      <c r="V63" s="171">
        <v>0</v>
      </c>
      <c r="W63" s="171">
        <v>0</v>
      </c>
      <c r="X63" s="171">
        <v>11296.22</v>
      </c>
      <c r="Y63" s="171">
        <v>0</v>
      </c>
      <c r="Z63" s="171">
        <v>710201.77</v>
      </c>
      <c r="AA63" s="171">
        <v>56697.84</v>
      </c>
      <c r="AB63" s="171">
        <v>0</v>
      </c>
      <c r="AC63" s="171">
        <v>0</v>
      </c>
      <c r="AD63" s="171">
        <v>7938.36</v>
      </c>
      <c r="AE63" s="171">
        <v>0</v>
      </c>
      <c r="AF63" s="171">
        <v>0</v>
      </c>
      <c r="AG63" s="171">
        <v>0</v>
      </c>
      <c r="AH63" s="171">
        <v>0</v>
      </c>
      <c r="AI63" s="171">
        <v>2449357.75</v>
      </c>
      <c r="AJ63" s="171">
        <v>23284.95</v>
      </c>
      <c r="AK63" s="171">
        <v>43780.959999999999</v>
      </c>
      <c r="AL63" s="171">
        <v>984.24</v>
      </c>
      <c r="AM63" s="171">
        <v>0</v>
      </c>
      <c r="AN63" s="171">
        <v>9209.5</v>
      </c>
      <c r="AO63" s="171">
        <v>0</v>
      </c>
      <c r="AP63" s="171">
        <v>0</v>
      </c>
      <c r="AQ63" s="171">
        <v>0</v>
      </c>
      <c r="AR63" s="171">
        <v>0</v>
      </c>
      <c r="AS63" s="171">
        <v>6602.24</v>
      </c>
      <c r="AT63" s="171">
        <v>1418</v>
      </c>
      <c r="AU63" s="171">
        <v>1531599.81</v>
      </c>
      <c r="AV63" s="171">
        <v>0</v>
      </c>
      <c r="AW63" s="171">
        <v>9886.58</v>
      </c>
      <c r="AX63" s="171">
        <v>16958.560000000001</v>
      </c>
      <c r="AY63" s="171">
        <v>0</v>
      </c>
      <c r="AZ63" s="171">
        <v>0</v>
      </c>
      <c r="BA63" s="171">
        <v>0</v>
      </c>
      <c r="BB63" s="171">
        <v>1775061.55</v>
      </c>
      <c r="BC63" s="171">
        <v>0</v>
      </c>
      <c r="BD63" s="171">
        <v>50028.28</v>
      </c>
      <c r="BE63" s="171">
        <v>20874.62</v>
      </c>
      <c r="BF63" s="171">
        <v>7934.92</v>
      </c>
      <c r="BG63" s="171">
        <v>0</v>
      </c>
      <c r="BH63" s="171">
        <v>0</v>
      </c>
      <c r="BI63" s="171">
        <v>0</v>
      </c>
      <c r="BJ63" s="171">
        <v>0</v>
      </c>
      <c r="BK63" s="171">
        <v>0</v>
      </c>
      <c r="BL63" s="171">
        <v>0</v>
      </c>
      <c r="BM63" s="171">
        <v>3503480.55</v>
      </c>
      <c r="BN63" s="171">
        <v>0</v>
      </c>
      <c r="BO63" s="171">
        <v>3456</v>
      </c>
      <c r="BP63" s="171">
        <v>0</v>
      </c>
      <c r="BQ63" s="171">
        <v>0</v>
      </c>
      <c r="BR63" s="171">
        <v>28118.38</v>
      </c>
      <c r="BS63" s="171">
        <v>12221.73</v>
      </c>
      <c r="BT63" s="171">
        <v>766154.29</v>
      </c>
      <c r="BU63" s="171">
        <v>12958.98</v>
      </c>
      <c r="BV63" s="171">
        <v>0</v>
      </c>
      <c r="BW63" s="171">
        <v>46231.41</v>
      </c>
      <c r="BX63" s="171">
        <v>0</v>
      </c>
      <c r="BY63" s="171">
        <v>0</v>
      </c>
      <c r="BZ63" s="171">
        <v>0</v>
      </c>
      <c r="CA63" s="171">
        <v>0</v>
      </c>
      <c r="CB63" s="171">
        <v>0</v>
      </c>
      <c r="CC63" s="201">
        <f t="shared" si="10"/>
        <v>12510284.270000003</v>
      </c>
    </row>
    <row r="64" spans="1:81" s="299" customFormat="1" ht="25.5" customHeight="1">
      <c r="A64" s="298"/>
      <c r="B64" s="519" t="s">
        <v>441</v>
      </c>
      <c r="C64" s="520"/>
      <c r="D64" s="520"/>
      <c r="E64" s="520"/>
      <c r="F64" s="520"/>
      <c r="G64" s="521"/>
      <c r="H64" s="194">
        <f>SUM(H59:H63)</f>
        <v>22083278.059999999</v>
      </c>
      <c r="I64" s="194">
        <f t="shared" ref="I64:BT64" si="11">SUM(I59:I63)</f>
        <v>3900783.95</v>
      </c>
      <c r="J64" s="194">
        <f t="shared" si="11"/>
        <v>5037741.33</v>
      </c>
      <c r="K64" s="194">
        <f t="shared" si="11"/>
        <v>1046908.8300000001</v>
      </c>
      <c r="L64" s="194">
        <f t="shared" si="11"/>
        <v>827094.75</v>
      </c>
      <c r="M64" s="194">
        <f t="shared" si="11"/>
        <v>140023.01</v>
      </c>
      <c r="N64" s="194">
        <f t="shared" si="11"/>
        <v>59230415</v>
      </c>
      <c r="O64" s="194">
        <f t="shared" si="11"/>
        <v>2995174.39</v>
      </c>
      <c r="P64" s="194">
        <f t="shared" si="11"/>
        <v>376971.05</v>
      </c>
      <c r="Q64" s="194">
        <f t="shared" si="11"/>
        <v>6566799.6700000009</v>
      </c>
      <c r="R64" s="194">
        <f t="shared" si="11"/>
        <v>372768.01</v>
      </c>
      <c r="S64" s="194">
        <f t="shared" si="11"/>
        <v>1218195.75</v>
      </c>
      <c r="T64" s="194">
        <f t="shared" si="11"/>
        <v>8083263.0099999998</v>
      </c>
      <c r="U64" s="194">
        <f t="shared" si="11"/>
        <v>1571115</v>
      </c>
      <c r="V64" s="194">
        <f t="shared" si="11"/>
        <v>173007.3</v>
      </c>
      <c r="W64" s="194">
        <f t="shared" si="11"/>
        <v>911176.33</v>
      </c>
      <c r="X64" s="194">
        <f t="shared" si="11"/>
        <v>558125.43999999994</v>
      </c>
      <c r="Y64" s="194">
        <f t="shared" si="11"/>
        <v>719269.3</v>
      </c>
      <c r="Z64" s="194">
        <f t="shared" si="11"/>
        <v>31489180.759999998</v>
      </c>
      <c r="AA64" s="194">
        <f t="shared" si="11"/>
        <v>1553323.85</v>
      </c>
      <c r="AB64" s="194">
        <f t="shared" si="11"/>
        <v>619283.16999999993</v>
      </c>
      <c r="AC64" s="194">
        <f t="shared" si="11"/>
        <v>5100259.5600000005</v>
      </c>
      <c r="AD64" s="194">
        <f t="shared" si="11"/>
        <v>1815352.6800000002</v>
      </c>
      <c r="AE64" s="194">
        <f t="shared" si="11"/>
        <v>694689.58000000007</v>
      </c>
      <c r="AF64" s="194">
        <f t="shared" si="11"/>
        <v>1012461.25</v>
      </c>
      <c r="AG64" s="194">
        <f t="shared" si="11"/>
        <v>186278</v>
      </c>
      <c r="AH64" s="194">
        <f t="shared" si="11"/>
        <v>164837</v>
      </c>
      <c r="AI64" s="194">
        <f t="shared" si="11"/>
        <v>59831908.119999997</v>
      </c>
      <c r="AJ64" s="194">
        <f t="shared" si="11"/>
        <v>1921146.86</v>
      </c>
      <c r="AK64" s="194">
        <f t="shared" si="11"/>
        <v>1048073.82</v>
      </c>
      <c r="AL64" s="194">
        <f t="shared" si="11"/>
        <v>589217.85</v>
      </c>
      <c r="AM64" s="194">
        <f t="shared" si="11"/>
        <v>577168</v>
      </c>
      <c r="AN64" s="194">
        <f t="shared" si="11"/>
        <v>786521.5199999999</v>
      </c>
      <c r="AO64" s="194">
        <f t="shared" si="11"/>
        <v>1010282.23</v>
      </c>
      <c r="AP64" s="194">
        <f t="shared" si="11"/>
        <v>1375811</v>
      </c>
      <c r="AQ64" s="194">
        <f t="shared" si="11"/>
        <v>1359450</v>
      </c>
      <c r="AR64" s="194">
        <f t="shared" si="11"/>
        <v>571717</v>
      </c>
      <c r="AS64" s="194">
        <f t="shared" si="11"/>
        <v>723386.13</v>
      </c>
      <c r="AT64" s="194">
        <f t="shared" si="11"/>
        <v>1134984.3600000001</v>
      </c>
      <c r="AU64" s="194">
        <f t="shared" si="11"/>
        <v>19763870.02</v>
      </c>
      <c r="AV64" s="194">
        <f t="shared" si="11"/>
        <v>887066.19</v>
      </c>
      <c r="AW64" s="194">
        <f t="shared" si="11"/>
        <v>998950.13</v>
      </c>
      <c r="AX64" s="194">
        <f t="shared" si="11"/>
        <v>946626.45000000007</v>
      </c>
      <c r="AY64" s="194">
        <f t="shared" si="11"/>
        <v>1753179.45</v>
      </c>
      <c r="AZ64" s="194">
        <f t="shared" si="11"/>
        <v>108719.75</v>
      </c>
      <c r="BA64" s="194">
        <f t="shared" si="11"/>
        <v>235542.58</v>
      </c>
      <c r="BB64" s="194">
        <f t="shared" si="11"/>
        <v>24585531.850000001</v>
      </c>
      <c r="BC64" s="194">
        <f t="shared" si="11"/>
        <v>622184.64</v>
      </c>
      <c r="BD64" s="194">
        <f t="shared" si="11"/>
        <v>2055818.68</v>
      </c>
      <c r="BE64" s="194">
        <f t="shared" si="11"/>
        <v>1159110.8000000003</v>
      </c>
      <c r="BF64" s="194">
        <f t="shared" si="11"/>
        <v>1056173.6300000001</v>
      </c>
      <c r="BG64" s="194">
        <f t="shared" si="11"/>
        <v>3224575</v>
      </c>
      <c r="BH64" s="194">
        <f t="shared" si="11"/>
        <v>5054396.88</v>
      </c>
      <c r="BI64" s="194">
        <f t="shared" si="11"/>
        <v>2404058.5</v>
      </c>
      <c r="BJ64" s="194">
        <f t="shared" si="11"/>
        <v>489528.25</v>
      </c>
      <c r="BK64" s="194">
        <f t="shared" si="11"/>
        <v>334294.89</v>
      </c>
      <c r="BL64" s="194">
        <f t="shared" si="11"/>
        <v>441107.25</v>
      </c>
      <c r="BM64" s="194">
        <f t="shared" si="11"/>
        <v>40590637.07</v>
      </c>
      <c r="BN64" s="194">
        <f t="shared" si="11"/>
        <v>5100565.16</v>
      </c>
      <c r="BO64" s="194">
        <f t="shared" si="11"/>
        <v>701061.49</v>
      </c>
      <c r="BP64" s="194">
        <f t="shared" si="11"/>
        <v>484716.03</v>
      </c>
      <c r="BQ64" s="194">
        <f t="shared" si="11"/>
        <v>741674.39</v>
      </c>
      <c r="BR64" s="194">
        <f t="shared" si="11"/>
        <v>545266.65</v>
      </c>
      <c r="BS64" s="194">
        <f t="shared" si="11"/>
        <v>663222.73</v>
      </c>
      <c r="BT64" s="194">
        <f t="shared" si="11"/>
        <v>20037130.109999999</v>
      </c>
      <c r="BU64" s="194">
        <f t="shared" ref="BU64:CB64" si="12">SUM(BU59:BU63)</f>
        <v>648761.16999999993</v>
      </c>
      <c r="BV64" s="194">
        <f t="shared" si="12"/>
        <v>653617.5</v>
      </c>
      <c r="BW64" s="194">
        <f t="shared" si="12"/>
        <v>973092.23</v>
      </c>
      <c r="BX64" s="194">
        <f t="shared" si="12"/>
        <v>1967690.79</v>
      </c>
      <c r="BY64" s="194">
        <f t="shared" si="12"/>
        <v>7540315.8499999996</v>
      </c>
      <c r="BZ64" s="194">
        <f t="shared" si="12"/>
        <v>523821</v>
      </c>
      <c r="CA64" s="194">
        <f t="shared" si="12"/>
        <v>304618.55</v>
      </c>
      <c r="CB64" s="194">
        <f t="shared" si="12"/>
        <v>480429.75</v>
      </c>
      <c r="CC64" s="194">
        <f>SUM(CC59:CC63)</f>
        <v>377454798.32999992</v>
      </c>
    </row>
    <row r="65" spans="1:81" s="109" customFormat="1" ht="25.5" customHeight="1">
      <c r="A65" s="136" t="s">
        <v>1460</v>
      </c>
      <c r="B65" s="280" t="s">
        <v>16</v>
      </c>
      <c r="C65" s="281" t="s">
        <v>17</v>
      </c>
      <c r="D65" s="282">
        <v>44040</v>
      </c>
      <c r="E65" s="111" t="s">
        <v>442</v>
      </c>
      <c r="F65" s="283" t="s">
        <v>443</v>
      </c>
      <c r="G65" s="284" t="s">
        <v>444</v>
      </c>
      <c r="H65" s="192">
        <v>343945</v>
      </c>
      <c r="I65" s="171">
        <v>549731.81999999995</v>
      </c>
      <c r="J65" s="171">
        <v>219595.09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v>85263.6</v>
      </c>
      <c r="R65" s="171">
        <v>0</v>
      </c>
      <c r="S65" s="171">
        <v>0</v>
      </c>
      <c r="T65" s="171">
        <v>1846931.95</v>
      </c>
      <c r="U65" s="171">
        <v>0</v>
      </c>
      <c r="V65" s="171">
        <v>0</v>
      </c>
      <c r="W65" s="171">
        <v>143294.34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30945</v>
      </c>
      <c r="AD65" s="171">
        <v>0</v>
      </c>
      <c r="AE65" s="171">
        <v>32671.27</v>
      </c>
      <c r="AF65" s="171">
        <v>0</v>
      </c>
      <c r="AG65" s="171">
        <v>0</v>
      </c>
      <c r="AH65" s="171">
        <v>0</v>
      </c>
      <c r="AI65" s="171">
        <v>4914789.28</v>
      </c>
      <c r="AJ65" s="171">
        <v>0</v>
      </c>
      <c r="AK65" s="171">
        <v>0</v>
      </c>
      <c r="AL65" s="171">
        <v>0</v>
      </c>
      <c r="AM65" s="171">
        <v>0</v>
      </c>
      <c r="AN65" s="171">
        <v>0</v>
      </c>
      <c r="AO65" s="171">
        <v>0</v>
      </c>
      <c r="AP65" s="171">
        <v>0</v>
      </c>
      <c r="AQ65" s="171">
        <v>0</v>
      </c>
      <c r="AR65" s="171">
        <v>0</v>
      </c>
      <c r="AS65" s="171">
        <v>0</v>
      </c>
      <c r="AT65" s="171">
        <v>0</v>
      </c>
      <c r="AU65" s="171">
        <v>7306540.8499999996</v>
      </c>
      <c r="AV65" s="171">
        <v>0</v>
      </c>
      <c r="AW65" s="171">
        <v>0</v>
      </c>
      <c r="AX65" s="171">
        <v>0</v>
      </c>
      <c r="AY65" s="171">
        <v>0</v>
      </c>
      <c r="AZ65" s="171">
        <v>0</v>
      </c>
      <c r="BA65" s="171">
        <v>0</v>
      </c>
      <c r="BB65" s="171">
        <v>46882981.880000003</v>
      </c>
      <c r="BC65" s="171">
        <v>0</v>
      </c>
      <c r="BD65" s="171">
        <v>0</v>
      </c>
      <c r="BE65" s="171">
        <v>0</v>
      </c>
      <c r="BF65" s="171">
        <v>0</v>
      </c>
      <c r="BG65" s="171">
        <v>0</v>
      </c>
      <c r="BH65" s="171">
        <v>0</v>
      </c>
      <c r="BI65" s="171">
        <v>0</v>
      </c>
      <c r="BJ65" s="171">
        <v>0</v>
      </c>
      <c r="BK65" s="171">
        <v>0</v>
      </c>
      <c r="BL65" s="171">
        <v>0</v>
      </c>
      <c r="BM65" s="171">
        <v>23695846.27</v>
      </c>
      <c r="BN65" s="171">
        <v>551498.56999999995</v>
      </c>
      <c r="BO65" s="171">
        <v>0</v>
      </c>
      <c r="BP65" s="171">
        <v>0</v>
      </c>
      <c r="BQ65" s="171">
        <v>0</v>
      </c>
      <c r="BR65" s="171">
        <v>0</v>
      </c>
      <c r="BS65" s="171">
        <v>0</v>
      </c>
      <c r="BT65" s="171">
        <v>5688043.8499999996</v>
      </c>
      <c r="BU65" s="171">
        <v>0</v>
      </c>
      <c r="BV65" s="171">
        <v>0</v>
      </c>
      <c r="BW65" s="171">
        <v>0</v>
      </c>
      <c r="BX65" s="171">
        <v>0</v>
      </c>
      <c r="BY65" s="171">
        <v>78660.05</v>
      </c>
      <c r="BZ65" s="171">
        <v>0</v>
      </c>
      <c r="CA65" s="171">
        <v>0</v>
      </c>
      <c r="CB65" s="171">
        <v>0</v>
      </c>
      <c r="CC65" s="201">
        <f>SUM(H65:CB65)</f>
        <v>92370738.819999978</v>
      </c>
    </row>
    <row r="66" spans="1:81" s="109" customFormat="1" ht="25.5" customHeight="1">
      <c r="A66" s="136" t="s">
        <v>1458</v>
      </c>
      <c r="B66" s="280" t="s">
        <v>16</v>
      </c>
      <c r="C66" s="281" t="s">
        <v>17</v>
      </c>
      <c r="D66" s="282">
        <v>41050</v>
      </c>
      <c r="E66" s="110" t="s">
        <v>445</v>
      </c>
      <c r="F66" s="283" t="s">
        <v>446</v>
      </c>
      <c r="G66" s="284" t="s">
        <v>447</v>
      </c>
      <c r="H66" s="192">
        <v>5922346.1500000004</v>
      </c>
      <c r="I66" s="171">
        <v>1267475.05</v>
      </c>
      <c r="J66" s="171">
        <v>1714209.24</v>
      </c>
      <c r="K66" s="171">
        <v>61046</v>
      </c>
      <c r="L66" s="171">
        <v>47773.25</v>
      </c>
      <c r="M66" s="171">
        <v>0</v>
      </c>
      <c r="N66" s="171">
        <v>25857406.5</v>
      </c>
      <c r="O66" s="171">
        <v>4174418</v>
      </c>
      <c r="P66" s="171">
        <v>1033126.48</v>
      </c>
      <c r="Q66" s="171">
        <v>1835095.88</v>
      </c>
      <c r="R66" s="171">
        <v>82902.8</v>
      </c>
      <c r="S66" s="171">
        <v>3028063.25</v>
      </c>
      <c r="T66" s="171">
        <v>4405376.5</v>
      </c>
      <c r="U66" s="171">
        <v>1133513.5</v>
      </c>
      <c r="V66" s="171">
        <v>16805.509999999998</v>
      </c>
      <c r="W66" s="171">
        <v>82397.75</v>
      </c>
      <c r="X66" s="171">
        <v>1267554.75</v>
      </c>
      <c r="Y66" s="171">
        <v>601735.5</v>
      </c>
      <c r="Z66" s="171">
        <v>29128826.75</v>
      </c>
      <c r="AA66" s="171">
        <v>3919321.33</v>
      </c>
      <c r="AB66" s="171">
        <v>505109.41</v>
      </c>
      <c r="AC66" s="171">
        <v>2253183.54</v>
      </c>
      <c r="AD66" s="171">
        <v>643677.5</v>
      </c>
      <c r="AE66" s="171">
        <v>801306.63</v>
      </c>
      <c r="AF66" s="171">
        <v>2596215.85</v>
      </c>
      <c r="AG66" s="171">
        <v>64598.559999999998</v>
      </c>
      <c r="AH66" s="171">
        <v>1053955</v>
      </c>
      <c r="AI66" s="171">
        <v>10258391.5</v>
      </c>
      <c r="AJ66" s="171">
        <v>428377.77</v>
      </c>
      <c r="AK66" s="171">
        <v>457841.25</v>
      </c>
      <c r="AL66" s="171">
        <v>152475</v>
      </c>
      <c r="AM66" s="171">
        <v>352225.25</v>
      </c>
      <c r="AN66" s="171">
        <v>280958</v>
      </c>
      <c r="AO66" s="171">
        <v>311298.62</v>
      </c>
      <c r="AP66" s="171">
        <v>316761.5</v>
      </c>
      <c r="AQ66" s="171">
        <v>395832.25</v>
      </c>
      <c r="AR66" s="171">
        <v>151345.5</v>
      </c>
      <c r="AS66" s="171">
        <v>384481</v>
      </c>
      <c r="AT66" s="171">
        <v>222854.5</v>
      </c>
      <c r="AU66" s="171">
        <v>4023119.25</v>
      </c>
      <c r="AV66" s="171">
        <v>343843.1</v>
      </c>
      <c r="AW66" s="171">
        <v>257400.25</v>
      </c>
      <c r="AX66" s="171">
        <v>263008</v>
      </c>
      <c r="AY66" s="171">
        <v>255117</v>
      </c>
      <c r="AZ66" s="171">
        <v>163659.75</v>
      </c>
      <c r="BA66" s="171">
        <v>512100.5</v>
      </c>
      <c r="BB66" s="171">
        <v>17333929.75</v>
      </c>
      <c r="BC66" s="171">
        <v>324612</v>
      </c>
      <c r="BD66" s="171">
        <v>594667</v>
      </c>
      <c r="BE66" s="171">
        <v>1800113.68</v>
      </c>
      <c r="BF66" s="171">
        <v>528408.96</v>
      </c>
      <c r="BG66" s="171">
        <v>751855.5</v>
      </c>
      <c r="BH66" s="171">
        <v>1770946.15</v>
      </c>
      <c r="BI66" s="171">
        <v>600305.88</v>
      </c>
      <c r="BJ66" s="171">
        <v>770025.5</v>
      </c>
      <c r="BK66" s="171">
        <v>279202</v>
      </c>
      <c r="BL66" s="171">
        <v>139392</v>
      </c>
      <c r="BM66" s="171">
        <v>16651751.800000001</v>
      </c>
      <c r="BN66" s="171">
        <v>5646192.5300000003</v>
      </c>
      <c r="BO66" s="171">
        <v>278001</v>
      </c>
      <c r="BP66" s="171">
        <v>507183.21</v>
      </c>
      <c r="BQ66" s="171">
        <v>648793</v>
      </c>
      <c r="BR66" s="171">
        <v>2586067</v>
      </c>
      <c r="BS66" s="171">
        <v>448656.13</v>
      </c>
      <c r="BT66" s="171">
        <v>6717236.2999999998</v>
      </c>
      <c r="BU66" s="171">
        <v>219757.75</v>
      </c>
      <c r="BV66" s="171">
        <v>140156</v>
      </c>
      <c r="BW66" s="171">
        <v>510254</v>
      </c>
      <c r="BX66" s="171">
        <v>1032171.77</v>
      </c>
      <c r="BY66" s="171">
        <v>1365750.17</v>
      </c>
      <c r="BZ66" s="171">
        <v>238343.38</v>
      </c>
      <c r="CA66" s="171">
        <v>192202.5</v>
      </c>
      <c r="CB66" s="171">
        <v>187780.25</v>
      </c>
      <c r="CC66" s="201">
        <f t="shared" si="10"/>
        <v>175292285.88</v>
      </c>
    </row>
    <row r="67" spans="1:81" s="109" customFormat="1" ht="25.5" customHeight="1">
      <c r="A67" s="136" t="s">
        <v>1459</v>
      </c>
      <c r="B67" s="280" t="s">
        <v>16</v>
      </c>
      <c r="C67" s="281" t="s">
        <v>17</v>
      </c>
      <c r="D67" s="282">
        <v>42050</v>
      </c>
      <c r="E67" s="110" t="s">
        <v>448</v>
      </c>
      <c r="F67" s="283" t="s">
        <v>449</v>
      </c>
      <c r="G67" s="284" t="s">
        <v>450</v>
      </c>
      <c r="H67" s="192">
        <v>2541011.7999999998</v>
      </c>
      <c r="I67" s="171">
        <v>1044507.25</v>
      </c>
      <c r="J67" s="171">
        <v>640110.54</v>
      </c>
      <c r="K67" s="171">
        <v>0</v>
      </c>
      <c r="L67" s="171">
        <v>2337.5</v>
      </c>
      <c r="M67" s="171">
        <v>0</v>
      </c>
      <c r="N67" s="171">
        <v>17323225.75</v>
      </c>
      <c r="O67" s="171">
        <v>1696557.25</v>
      </c>
      <c r="P67" s="171">
        <v>165079</v>
      </c>
      <c r="Q67" s="171">
        <v>511239.6</v>
      </c>
      <c r="R67" s="171">
        <v>2394</v>
      </c>
      <c r="S67" s="171">
        <v>407320.75</v>
      </c>
      <c r="T67" s="171">
        <v>2138534</v>
      </c>
      <c r="U67" s="171">
        <v>480204.75</v>
      </c>
      <c r="V67" s="171">
        <v>0</v>
      </c>
      <c r="W67" s="171">
        <v>13361.85</v>
      </c>
      <c r="X67" s="171">
        <v>196885</v>
      </c>
      <c r="Y67" s="171">
        <v>18515.75</v>
      </c>
      <c r="Z67" s="171">
        <v>9074084.0700000003</v>
      </c>
      <c r="AA67" s="171">
        <v>3037663.27</v>
      </c>
      <c r="AB67" s="171">
        <v>71032.75</v>
      </c>
      <c r="AC67" s="171">
        <v>1271584</v>
      </c>
      <c r="AD67" s="171">
        <v>109154</v>
      </c>
      <c r="AE67" s="171">
        <v>178520.25</v>
      </c>
      <c r="AF67" s="171">
        <v>964439</v>
      </c>
      <c r="AG67" s="171">
        <v>0</v>
      </c>
      <c r="AH67" s="171">
        <v>53252</v>
      </c>
      <c r="AI67" s="171">
        <v>10351940</v>
      </c>
      <c r="AJ67" s="171">
        <v>63119.3</v>
      </c>
      <c r="AK67" s="171">
        <v>38273.760000000002</v>
      </c>
      <c r="AL67" s="171">
        <v>65730</v>
      </c>
      <c r="AM67" s="171">
        <v>51968</v>
      </c>
      <c r="AN67" s="171">
        <v>111099</v>
      </c>
      <c r="AO67" s="171">
        <v>13824</v>
      </c>
      <c r="AP67" s="171">
        <v>98696</v>
      </c>
      <c r="AQ67" s="171">
        <v>154464.75</v>
      </c>
      <c r="AR67" s="171">
        <v>12342</v>
      </c>
      <c r="AS67" s="171">
        <v>26503.5</v>
      </c>
      <c r="AT67" s="171">
        <v>29014</v>
      </c>
      <c r="AU67" s="171">
        <v>3245344.29</v>
      </c>
      <c r="AV67" s="171">
        <v>42006.02</v>
      </c>
      <c r="AW67" s="171">
        <v>32652.25</v>
      </c>
      <c r="AX67" s="171">
        <v>32987.5</v>
      </c>
      <c r="AY67" s="171">
        <v>71372.5</v>
      </c>
      <c r="AZ67" s="171">
        <v>2759.25</v>
      </c>
      <c r="BA67" s="171">
        <v>193338.5</v>
      </c>
      <c r="BB67" s="171">
        <v>12629832</v>
      </c>
      <c r="BC67" s="171">
        <v>44966.5</v>
      </c>
      <c r="BD67" s="171">
        <v>78511.25</v>
      </c>
      <c r="BE67" s="171">
        <v>334383.35999999999</v>
      </c>
      <c r="BF67" s="171">
        <v>66750.100000000006</v>
      </c>
      <c r="BG67" s="171">
        <v>218552</v>
      </c>
      <c r="BH67" s="171">
        <v>1112135</v>
      </c>
      <c r="BI67" s="171">
        <v>334072.09000000003</v>
      </c>
      <c r="BJ67" s="171">
        <v>176286.2</v>
      </c>
      <c r="BK67" s="171">
        <v>21273</v>
      </c>
      <c r="BL67" s="171">
        <v>24550.5</v>
      </c>
      <c r="BM67" s="171">
        <v>16540061.9</v>
      </c>
      <c r="BN67" s="171">
        <v>4203845.71</v>
      </c>
      <c r="BO67" s="171">
        <v>664378</v>
      </c>
      <c r="BP67" s="171">
        <v>33930</v>
      </c>
      <c r="BQ67" s="171">
        <v>47076</v>
      </c>
      <c r="BR67" s="171">
        <v>328909</v>
      </c>
      <c r="BS67" s="171">
        <v>79552.5</v>
      </c>
      <c r="BT67" s="171">
        <v>7935566.5599999996</v>
      </c>
      <c r="BU67" s="171">
        <v>72330.25</v>
      </c>
      <c r="BV67" s="171">
        <v>29777</v>
      </c>
      <c r="BW67" s="171">
        <v>140296.4</v>
      </c>
      <c r="BX67" s="171">
        <v>210846.86</v>
      </c>
      <c r="BY67" s="171">
        <v>611272.26</v>
      </c>
      <c r="BZ67" s="171">
        <v>56122.07</v>
      </c>
      <c r="CA67" s="171">
        <v>50418.75</v>
      </c>
      <c r="CB67" s="171">
        <v>14797</v>
      </c>
      <c r="CC67" s="201">
        <f t="shared" si="10"/>
        <v>102638941.01000001</v>
      </c>
    </row>
    <row r="68" spans="1:81" s="109" customFormat="1" ht="25.5" customHeight="1">
      <c r="A68" s="136" t="s">
        <v>1458</v>
      </c>
      <c r="B68" s="280" t="s">
        <v>16</v>
      </c>
      <c r="C68" s="281" t="s">
        <v>17</v>
      </c>
      <c r="D68" s="282">
        <v>41050</v>
      </c>
      <c r="E68" s="110" t="s">
        <v>445</v>
      </c>
      <c r="F68" s="283" t="s">
        <v>451</v>
      </c>
      <c r="G68" s="284" t="s">
        <v>1556</v>
      </c>
      <c r="H68" s="192">
        <v>246904</v>
      </c>
      <c r="I68" s="171">
        <v>8788.5</v>
      </c>
      <c r="J68" s="171">
        <v>0</v>
      </c>
      <c r="K68" s="171">
        <v>12264</v>
      </c>
      <c r="L68" s="171">
        <v>0</v>
      </c>
      <c r="M68" s="171">
        <v>4435.0200000000004</v>
      </c>
      <c r="N68" s="171">
        <v>612461.5</v>
      </c>
      <c r="O68" s="171">
        <v>28825.25</v>
      </c>
      <c r="P68" s="171">
        <v>880</v>
      </c>
      <c r="Q68" s="171">
        <v>132.25</v>
      </c>
      <c r="R68" s="171">
        <v>0</v>
      </c>
      <c r="S68" s="171">
        <v>9677</v>
      </c>
      <c r="T68" s="171">
        <v>393513</v>
      </c>
      <c r="U68" s="171">
        <v>41306.25</v>
      </c>
      <c r="V68" s="171">
        <v>0</v>
      </c>
      <c r="W68" s="171">
        <v>0</v>
      </c>
      <c r="X68" s="171">
        <v>26476</v>
      </c>
      <c r="Y68" s="171">
        <v>0</v>
      </c>
      <c r="Z68" s="171">
        <v>2594087</v>
      </c>
      <c r="AA68" s="171">
        <v>0</v>
      </c>
      <c r="AB68" s="171">
        <v>0</v>
      </c>
      <c r="AC68" s="171">
        <v>0</v>
      </c>
      <c r="AD68" s="171">
        <v>20835.5</v>
      </c>
      <c r="AE68" s="171">
        <v>0</v>
      </c>
      <c r="AF68" s="171">
        <v>23874.75</v>
      </c>
      <c r="AG68" s="171">
        <v>61245</v>
      </c>
      <c r="AH68" s="171">
        <v>0</v>
      </c>
      <c r="AI68" s="171">
        <v>1738115.5</v>
      </c>
      <c r="AJ68" s="171">
        <v>3280</v>
      </c>
      <c r="AK68" s="171">
        <v>0</v>
      </c>
      <c r="AL68" s="171">
        <v>0</v>
      </c>
      <c r="AM68" s="171">
        <v>3244.75</v>
      </c>
      <c r="AN68" s="171">
        <v>0</v>
      </c>
      <c r="AO68" s="171">
        <v>3067</v>
      </c>
      <c r="AP68" s="171">
        <v>0</v>
      </c>
      <c r="AQ68" s="171">
        <v>0</v>
      </c>
      <c r="AR68" s="171">
        <v>6922</v>
      </c>
      <c r="AS68" s="171">
        <v>18136.5</v>
      </c>
      <c r="AT68" s="171">
        <v>0</v>
      </c>
      <c r="AU68" s="171">
        <v>14895.25</v>
      </c>
      <c r="AV68" s="171">
        <v>12522</v>
      </c>
      <c r="AW68" s="171">
        <v>0</v>
      </c>
      <c r="AX68" s="171">
        <v>0</v>
      </c>
      <c r="AY68" s="171">
        <v>0</v>
      </c>
      <c r="AZ68" s="171">
        <v>0</v>
      </c>
      <c r="BA68" s="171">
        <v>0</v>
      </c>
      <c r="BB68" s="171">
        <v>139410.25</v>
      </c>
      <c r="BC68" s="171">
        <v>0</v>
      </c>
      <c r="BD68" s="171">
        <v>0</v>
      </c>
      <c r="BE68" s="171">
        <v>14584</v>
      </c>
      <c r="BF68" s="171">
        <v>54880</v>
      </c>
      <c r="BG68" s="171">
        <v>0</v>
      </c>
      <c r="BH68" s="171">
        <v>45963.5</v>
      </c>
      <c r="BI68" s="171">
        <v>0</v>
      </c>
      <c r="BJ68" s="171">
        <v>11227</v>
      </c>
      <c r="BK68" s="171">
        <v>1656</v>
      </c>
      <c r="BL68" s="171">
        <v>0</v>
      </c>
      <c r="BM68" s="171">
        <v>222436.65</v>
      </c>
      <c r="BN68" s="171">
        <v>332686.40000000002</v>
      </c>
      <c r="BO68" s="171">
        <v>16200</v>
      </c>
      <c r="BP68" s="171">
        <v>0</v>
      </c>
      <c r="BQ68" s="171">
        <v>0</v>
      </c>
      <c r="BR68" s="171">
        <v>8276</v>
      </c>
      <c r="BS68" s="171">
        <v>0</v>
      </c>
      <c r="BT68" s="171">
        <v>43984</v>
      </c>
      <c r="BU68" s="171">
        <v>0</v>
      </c>
      <c r="BV68" s="171">
        <v>0</v>
      </c>
      <c r="BW68" s="171">
        <v>0</v>
      </c>
      <c r="BX68" s="171">
        <v>15496</v>
      </c>
      <c r="BY68" s="171">
        <v>24451.17</v>
      </c>
      <c r="BZ68" s="171">
        <v>0</v>
      </c>
      <c r="CA68" s="171">
        <v>5977</v>
      </c>
      <c r="CB68" s="171">
        <v>0</v>
      </c>
      <c r="CC68" s="201">
        <f t="shared" si="10"/>
        <v>6823115.9900000002</v>
      </c>
    </row>
    <row r="69" spans="1:81" s="109" customFormat="1" ht="25.5" customHeight="1">
      <c r="A69" s="136" t="s">
        <v>1459</v>
      </c>
      <c r="B69" s="280" t="s">
        <v>16</v>
      </c>
      <c r="C69" s="281" t="s">
        <v>17</v>
      </c>
      <c r="D69" s="282">
        <v>42050</v>
      </c>
      <c r="E69" s="110" t="s">
        <v>448</v>
      </c>
      <c r="F69" s="283" t="s">
        <v>452</v>
      </c>
      <c r="G69" s="284" t="s">
        <v>1557</v>
      </c>
      <c r="H69" s="192">
        <v>861332</v>
      </c>
      <c r="I69" s="171">
        <v>13265.25</v>
      </c>
      <c r="J69" s="171">
        <v>38390</v>
      </c>
      <c r="K69" s="171">
        <v>63503</v>
      </c>
      <c r="L69" s="171">
        <v>0</v>
      </c>
      <c r="M69" s="171">
        <v>2196.5</v>
      </c>
      <c r="N69" s="171">
        <v>2840132</v>
      </c>
      <c r="O69" s="171">
        <v>2088.5</v>
      </c>
      <c r="P69" s="171">
        <v>11116</v>
      </c>
      <c r="Q69" s="171">
        <v>59190</v>
      </c>
      <c r="R69" s="171">
        <v>0</v>
      </c>
      <c r="S69" s="171">
        <v>0</v>
      </c>
      <c r="T69" s="171">
        <v>184789.5</v>
      </c>
      <c r="U69" s="171">
        <v>26995</v>
      </c>
      <c r="V69" s="171">
        <v>0</v>
      </c>
      <c r="W69" s="171">
        <v>36593</v>
      </c>
      <c r="X69" s="171">
        <v>0</v>
      </c>
      <c r="Y69" s="171">
        <v>0</v>
      </c>
      <c r="Z69" s="171">
        <v>962893.5</v>
      </c>
      <c r="AA69" s="171">
        <v>109111</v>
      </c>
      <c r="AB69" s="171">
        <v>0</v>
      </c>
      <c r="AC69" s="171">
        <v>12110</v>
      </c>
      <c r="AD69" s="171">
        <v>0</v>
      </c>
      <c r="AE69" s="171">
        <v>0</v>
      </c>
      <c r="AF69" s="171">
        <v>0</v>
      </c>
      <c r="AG69" s="171">
        <v>84013</v>
      </c>
      <c r="AH69" s="171">
        <v>0</v>
      </c>
      <c r="AI69" s="171">
        <v>2715072</v>
      </c>
      <c r="AJ69" s="171">
        <v>0</v>
      </c>
      <c r="AK69" s="171">
        <v>0</v>
      </c>
      <c r="AL69" s="171">
        <v>0</v>
      </c>
      <c r="AM69" s="171">
        <v>6234.5</v>
      </c>
      <c r="AN69" s="171">
        <v>0</v>
      </c>
      <c r="AO69" s="171">
        <v>2086.5</v>
      </c>
      <c r="AP69" s="171">
        <v>0</v>
      </c>
      <c r="AQ69" s="171">
        <v>0</v>
      </c>
      <c r="AR69" s="171">
        <v>1579</v>
      </c>
      <c r="AS69" s="171">
        <v>6679.5</v>
      </c>
      <c r="AT69" s="171">
        <v>0</v>
      </c>
      <c r="AU69" s="171">
        <v>413411.75</v>
      </c>
      <c r="AV69" s="171">
        <v>2212</v>
      </c>
      <c r="AW69" s="171">
        <v>0</v>
      </c>
      <c r="AX69" s="171">
        <v>0</v>
      </c>
      <c r="AY69" s="171">
        <v>0</v>
      </c>
      <c r="AZ69" s="171">
        <v>0</v>
      </c>
      <c r="BA69" s="171">
        <v>0</v>
      </c>
      <c r="BB69" s="171">
        <v>614905.25</v>
      </c>
      <c r="BC69" s="171">
        <v>0</v>
      </c>
      <c r="BD69" s="171">
        <v>0</v>
      </c>
      <c r="BE69" s="171">
        <v>0</v>
      </c>
      <c r="BF69" s="171">
        <v>0</v>
      </c>
      <c r="BG69" s="171">
        <v>0</v>
      </c>
      <c r="BH69" s="171">
        <v>10650</v>
      </c>
      <c r="BI69" s="171">
        <v>0</v>
      </c>
      <c r="BJ69" s="171">
        <v>0</v>
      </c>
      <c r="BK69" s="171">
        <v>0</v>
      </c>
      <c r="BL69" s="171">
        <v>0</v>
      </c>
      <c r="BM69" s="171">
        <v>1192975.6000000001</v>
      </c>
      <c r="BN69" s="171">
        <v>252247.17</v>
      </c>
      <c r="BO69" s="171">
        <v>15392</v>
      </c>
      <c r="BP69" s="171">
        <v>0</v>
      </c>
      <c r="BQ69" s="171">
        <v>23608</v>
      </c>
      <c r="BR69" s="171">
        <v>0</v>
      </c>
      <c r="BS69" s="171">
        <v>0</v>
      </c>
      <c r="BT69" s="171">
        <v>87718</v>
      </c>
      <c r="BU69" s="171">
        <v>0</v>
      </c>
      <c r="BV69" s="171">
        <v>0</v>
      </c>
      <c r="BW69" s="171">
        <v>0</v>
      </c>
      <c r="BX69" s="171">
        <v>29306</v>
      </c>
      <c r="BY69" s="171">
        <v>78375.59</v>
      </c>
      <c r="BZ69" s="171">
        <v>0</v>
      </c>
      <c r="CA69" s="171">
        <v>15492</v>
      </c>
      <c r="CB69" s="171">
        <v>0</v>
      </c>
      <c r="CC69" s="201">
        <f t="shared" si="10"/>
        <v>10775663.109999999</v>
      </c>
    </row>
    <row r="70" spans="1:81" s="109" customFormat="1" ht="25.5" customHeight="1">
      <c r="A70" s="136" t="s">
        <v>1458</v>
      </c>
      <c r="B70" s="280" t="s">
        <v>16</v>
      </c>
      <c r="C70" s="281" t="s">
        <v>17</v>
      </c>
      <c r="D70" s="282"/>
      <c r="E70" s="110"/>
      <c r="F70" s="306" t="s">
        <v>1558</v>
      </c>
      <c r="G70" s="307" t="s">
        <v>1559</v>
      </c>
      <c r="H70" s="192">
        <v>1945</v>
      </c>
      <c r="I70" s="171">
        <v>0</v>
      </c>
      <c r="J70" s="171">
        <v>0</v>
      </c>
      <c r="K70" s="171">
        <v>0</v>
      </c>
      <c r="L70" s="171">
        <v>1436</v>
      </c>
      <c r="M70" s="171">
        <v>0</v>
      </c>
      <c r="N70" s="171">
        <v>1512426</v>
      </c>
      <c r="O70" s="171">
        <v>0</v>
      </c>
      <c r="P70" s="171">
        <v>11559</v>
      </c>
      <c r="Q70" s="171">
        <v>2483581.5499999998</v>
      </c>
      <c r="R70" s="171">
        <v>398320.2</v>
      </c>
      <c r="S70" s="171">
        <v>0</v>
      </c>
      <c r="T70" s="171">
        <v>0</v>
      </c>
      <c r="U70" s="171">
        <v>5260</v>
      </c>
      <c r="V70" s="171">
        <v>114641.3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22248</v>
      </c>
      <c r="AD70" s="171">
        <v>0</v>
      </c>
      <c r="AE70" s="171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0</v>
      </c>
      <c r="AK70" s="171">
        <v>0</v>
      </c>
      <c r="AL70" s="171">
        <v>0</v>
      </c>
      <c r="AM70" s="171">
        <v>0</v>
      </c>
      <c r="AN70" s="171">
        <v>0</v>
      </c>
      <c r="AO70" s="171">
        <v>0</v>
      </c>
      <c r="AP70" s="171">
        <v>0</v>
      </c>
      <c r="AQ70" s="171">
        <v>0</v>
      </c>
      <c r="AR70" s="171">
        <v>0</v>
      </c>
      <c r="AS70" s="171">
        <v>572</v>
      </c>
      <c r="AT70" s="171">
        <v>14882</v>
      </c>
      <c r="AU70" s="171">
        <v>0</v>
      </c>
      <c r="AV70" s="171">
        <v>0</v>
      </c>
      <c r="AW70" s="171">
        <v>0</v>
      </c>
      <c r="AX70" s="171">
        <v>0</v>
      </c>
      <c r="AY70" s="171">
        <v>0</v>
      </c>
      <c r="AZ70" s="171">
        <v>0</v>
      </c>
      <c r="BA70" s="171">
        <v>0</v>
      </c>
      <c r="BB70" s="171">
        <v>0</v>
      </c>
      <c r="BC70" s="171">
        <v>0</v>
      </c>
      <c r="BD70" s="171">
        <v>0</v>
      </c>
      <c r="BE70" s="171">
        <v>0</v>
      </c>
      <c r="BF70" s="171">
        <v>0</v>
      </c>
      <c r="BG70" s="171">
        <v>0</v>
      </c>
      <c r="BH70" s="171">
        <v>0</v>
      </c>
      <c r="BI70" s="171">
        <v>0</v>
      </c>
      <c r="BJ70" s="171">
        <v>0</v>
      </c>
      <c r="BK70" s="171">
        <v>0</v>
      </c>
      <c r="BL70" s="171">
        <v>0</v>
      </c>
      <c r="BM70" s="171">
        <v>350565.55</v>
      </c>
      <c r="BN70" s="171">
        <v>0</v>
      </c>
      <c r="BO70" s="171">
        <v>0</v>
      </c>
      <c r="BP70" s="171">
        <v>0</v>
      </c>
      <c r="BQ70" s="171">
        <v>0</v>
      </c>
      <c r="BR70" s="171">
        <v>0</v>
      </c>
      <c r="BS70" s="171">
        <v>0</v>
      </c>
      <c r="BT70" s="171">
        <v>0</v>
      </c>
      <c r="BU70" s="171">
        <v>0</v>
      </c>
      <c r="BV70" s="171">
        <v>0</v>
      </c>
      <c r="BW70" s="171">
        <v>0</v>
      </c>
      <c r="BX70" s="171">
        <v>0</v>
      </c>
      <c r="BY70" s="171">
        <v>0</v>
      </c>
      <c r="BZ70" s="171">
        <v>0</v>
      </c>
      <c r="CA70" s="171">
        <v>0</v>
      </c>
      <c r="CB70" s="171">
        <v>0</v>
      </c>
      <c r="CC70" s="201">
        <f t="shared" si="10"/>
        <v>4917436.5999999996</v>
      </c>
    </row>
    <row r="71" spans="1:81" s="109" customFormat="1" ht="25.5" customHeight="1">
      <c r="A71" s="136" t="s">
        <v>1459</v>
      </c>
      <c r="B71" s="280" t="s">
        <v>16</v>
      </c>
      <c r="C71" s="281" t="s">
        <v>17</v>
      </c>
      <c r="D71" s="282"/>
      <c r="E71" s="110"/>
      <c r="F71" s="306" t="s">
        <v>1560</v>
      </c>
      <c r="G71" s="307" t="s">
        <v>1561</v>
      </c>
      <c r="H71" s="192">
        <v>493832.6</v>
      </c>
      <c r="I71" s="171">
        <v>0</v>
      </c>
      <c r="J71" s="171">
        <v>46000</v>
      </c>
      <c r="K71" s="171">
        <v>0</v>
      </c>
      <c r="L71" s="171">
        <v>0</v>
      </c>
      <c r="M71" s="171">
        <v>0</v>
      </c>
      <c r="N71" s="171">
        <v>3339619.25</v>
      </c>
      <c r="O71" s="171">
        <v>0</v>
      </c>
      <c r="P71" s="171">
        <v>0</v>
      </c>
      <c r="Q71" s="171">
        <v>109013</v>
      </c>
      <c r="R71" s="171">
        <v>3196.5</v>
      </c>
      <c r="S71" s="171">
        <v>0</v>
      </c>
      <c r="T71" s="171">
        <v>0</v>
      </c>
      <c r="U71" s="171">
        <v>40844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171">
        <v>0</v>
      </c>
      <c r="AL71" s="171">
        <v>0</v>
      </c>
      <c r="AM71" s="171">
        <v>0</v>
      </c>
      <c r="AN71" s="171">
        <v>0</v>
      </c>
      <c r="AO71" s="171">
        <v>0</v>
      </c>
      <c r="AP71" s="171">
        <v>0</v>
      </c>
      <c r="AQ71" s="171">
        <v>0</v>
      </c>
      <c r="AR71" s="171">
        <v>0</v>
      </c>
      <c r="AS71" s="171">
        <v>0</v>
      </c>
      <c r="AT71" s="171">
        <v>7080.5</v>
      </c>
      <c r="AU71" s="171">
        <v>0</v>
      </c>
      <c r="AV71" s="171">
        <v>0</v>
      </c>
      <c r="AW71" s="171">
        <v>0</v>
      </c>
      <c r="AX71" s="171">
        <v>0</v>
      </c>
      <c r="AY71" s="171">
        <v>0</v>
      </c>
      <c r="AZ71" s="171">
        <v>0</v>
      </c>
      <c r="BA71" s="171">
        <v>0</v>
      </c>
      <c r="BB71" s="171">
        <v>0</v>
      </c>
      <c r="BC71" s="171">
        <v>0</v>
      </c>
      <c r="BD71" s="171">
        <v>0</v>
      </c>
      <c r="BE71" s="171">
        <v>0</v>
      </c>
      <c r="BF71" s="171">
        <v>0</v>
      </c>
      <c r="BG71" s="171">
        <v>0</v>
      </c>
      <c r="BH71" s="171">
        <v>0</v>
      </c>
      <c r="BI71" s="171">
        <v>0</v>
      </c>
      <c r="BJ71" s="171">
        <v>0</v>
      </c>
      <c r="BK71" s="171">
        <v>0</v>
      </c>
      <c r="BL71" s="171">
        <v>0</v>
      </c>
      <c r="BM71" s="171">
        <v>19055.62</v>
      </c>
      <c r="BN71" s="171">
        <v>0</v>
      </c>
      <c r="BO71" s="171">
        <v>0</v>
      </c>
      <c r="BP71" s="171">
        <v>0</v>
      </c>
      <c r="BQ71" s="171">
        <v>0</v>
      </c>
      <c r="BR71" s="171">
        <v>0</v>
      </c>
      <c r="BS71" s="171">
        <v>0</v>
      </c>
      <c r="BT71" s="171">
        <v>0</v>
      </c>
      <c r="BU71" s="171">
        <v>0</v>
      </c>
      <c r="BV71" s="171">
        <v>0</v>
      </c>
      <c r="BW71" s="171">
        <v>0</v>
      </c>
      <c r="BX71" s="171">
        <v>0</v>
      </c>
      <c r="BY71" s="171">
        <v>0</v>
      </c>
      <c r="BZ71" s="171">
        <v>0</v>
      </c>
      <c r="CA71" s="171">
        <v>0</v>
      </c>
      <c r="CB71" s="171">
        <v>0</v>
      </c>
      <c r="CC71" s="201">
        <f t="shared" si="10"/>
        <v>4058641.47</v>
      </c>
    </row>
    <row r="72" spans="1:81" s="109" customFormat="1" ht="25.5" customHeight="1">
      <c r="A72" s="136" t="s">
        <v>1460</v>
      </c>
      <c r="B72" s="280" t="s">
        <v>16</v>
      </c>
      <c r="C72" s="281" t="s">
        <v>17</v>
      </c>
      <c r="D72" s="282">
        <v>43030</v>
      </c>
      <c r="E72" s="110" t="s">
        <v>453</v>
      </c>
      <c r="F72" s="283" t="s">
        <v>454</v>
      </c>
      <c r="G72" s="284" t="s">
        <v>455</v>
      </c>
      <c r="H72" s="192">
        <v>1822185</v>
      </c>
      <c r="I72" s="171">
        <v>220030.75</v>
      </c>
      <c r="J72" s="171">
        <v>265284</v>
      </c>
      <c r="K72" s="171">
        <v>106102</v>
      </c>
      <c r="L72" s="171">
        <v>26032</v>
      </c>
      <c r="M72" s="171">
        <v>15265</v>
      </c>
      <c r="N72" s="171">
        <v>561633.05000000005</v>
      </c>
      <c r="O72" s="171">
        <v>325415.05</v>
      </c>
      <c r="P72" s="171">
        <v>123299</v>
      </c>
      <c r="Q72" s="171">
        <v>195018.75</v>
      </c>
      <c r="R72" s="171">
        <v>56698</v>
      </c>
      <c r="S72" s="171">
        <v>160166</v>
      </c>
      <c r="T72" s="171">
        <v>302327</v>
      </c>
      <c r="U72" s="171">
        <v>105052</v>
      </c>
      <c r="V72" s="171">
        <v>20239.8</v>
      </c>
      <c r="W72" s="171">
        <v>644</v>
      </c>
      <c r="X72" s="171">
        <v>50852.5</v>
      </c>
      <c r="Y72" s="171">
        <v>21798</v>
      </c>
      <c r="Z72" s="171">
        <v>718924.75</v>
      </c>
      <c r="AA72" s="171">
        <v>440223</v>
      </c>
      <c r="AB72" s="171">
        <v>19519.25</v>
      </c>
      <c r="AC72" s="171">
        <v>239564.25</v>
      </c>
      <c r="AD72" s="171">
        <v>294813</v>
      </c>
      <c r="AE72" s="171">
        <v>51884</v>
      </c>
      <c r="AF72" s="171">
        <v>122432.5</v>
      </c>
      <c r="AG72" s="171">
        <v>4313</v>
      </c>
      <c r="AH72" s="171">
        <v>36046</v>
      </c>
      <c r="AI72" s="171">
        <v>406254.77</v>
      </c>
      <c r="AJ72" s="171">
        <v>25028</v>
      </c>
      <c r="AK72" s="171">
        <v>26150</v>
      </c>
      <c r="AL72" s="171">
        <v>20512</v>
      </c>
      <c r="AM72" s="171">
        <v>12910.75</v>
      </c>
      <c r="AN72" s="171">
        <v>26343</v>
      </c>
      <c r="AO72" s="171">
        <v>29977</v>
      </c>
      <c r="AP72" s="171">
        <v>14895</v>
      </c>
      <c r="AQ72" s="171">
        <v>82945</v>
      </c>
      <c r="AR72" s="171">
        <v>31310</v>
      </c>
      <c r="AS72" s="171">
        <v>39186</v>
      </c>
      <c r="AT72" s="171">
        <v>19468</v>
      </c>
      <c r="AU72" s="171">
        <v>104377</v>
      </c>
      <c r="AV72" s="171">
        <v>2250</v>
      </c>
      <c r="AW72" s="171">
        <v>33307</v>
      </c>
      <c r="AX72" s="171">
        <v>19370</v>
      </c>
      <c r="AY72" s="171">
        <v>23459.75</v>
      </c>
      <c r="AZ72" s="171">
        <v>9808</v>
      </c>
      <c r="BA72" s="171">
        <v>38512</v>
      </c>
      <c r="BB72" s="171">
        <v>1657538.85</v>
      </c>
      <c r="BC72" s="171">
        <v>48890</v>
      </c>
      <c r="BD72" s="171">
        <v>83746.75</v>
      </c>
      <c r="BE72" s="171">
        <v>70425</v>
      </c>
      <c r="BF72" s="171">
        <v>195059.75</v>
      </c>
      <c r="BG72" s="171">
        <v>218198.5</v>
      </c>
      <c r="BH72" s="171">
        <v>128556.5</v>
      </c>
      <c r="BI72" s="171">
        <v>49901.5</v>
      </c>
      <c r="BJ72" s="171">
        <v>39880</v>
      </c>
      <c r="BK72" s="171">
        <v>16145</v>
      </c>
      <c r="BL72" s="171">
        <v>20415</v>
      </c>
      <c r="BM72" s="171">
        <v>873073.65</v>
      </c>
      <c r="BN72" s="171">
        <v>665097.80000000005</v>
      </c>
      <c r="BO72" s="171">
        <v>97032</v>
      </c>
      <c r="BP72" s="171">
        <v>49147</v>
      </c>
      <c r="BQ72" s="171">
        <v>97121</v>
      </c>
      <c r="BR72" s="171">
        <v>107312</v>
      </c>
      <c r="BS72" s="171">
        <v>54042</v>
      </c>
      <c r="BT72" s="171">
        <v>915966.2</v>
      </c>
      <c r="BU72" s="171">
        <v>15559</v>
      </c>
      <c r="BV72" s="171">
        <v>110094</v>
      </c>
      <c r="BW72" s="171">
        <v>56861.75</v>
      </c>
      <c r="BX72" s="171">
        <v>70179.5</v>
      </c>
      <c r="BY72" s="171">
        <v>454753.3</v>
      </c>
      <c r="BZ72" s="171">
        <v>30095</v>
      </c>
      <c r="CA72" s="171">
        <v>26850</v>
      </c>
      <c r="CB72" s="171">
        <v>26052</v>
      </c>
      <c r="CC72" s="201">
        <f t="shared" si="10"/>
        <v>13449817.970000001</v>
      </c>
    </row>
    <row r="73" spans="1:81" s="109" customFormat="1" ht="25.5" customHeight="1">
      <c r="A73" s="136" t="s">
        <v>1459</v>
      </c>
      <c r="B73" s="280" t="s">
        <v>16</v>
      </c>
      <c r="C73" s="281" t="s">
        <v>17</v>
      </c>
      <c r="D73" s="282">
        <v>42050</v>
      </c>
      <c r="E73" s="110" t="s">
        <v>448</v>
      </c>
      <c r="F73" s="283" t="s">
        <v>456</v>
      </c>
      <c r="G73" s="284" t="s">
        <v>457</v>
      </c>
      <c r="H73" s="192">
        <v>134982</v>
      </c>
      <c r="I73" s="171">
        <v>266297.25</v>
      </c>
      <c r="J73" s="171">
        <v>0</v>
      </c>
      <c r="K73" s="171">
        <v>1421</v>
      </c>
      <c r="L73" s="171">
        <v>7312</v>
      </c>
      <c r="M73" s="171">
        <v>0</v>
      </c>
      <c r="N73" s="171">
        <v>1102001.3</v>
      </c>
      <c r="O73" s="171">
        <v>71242.75</v>
      </c>
      <c r="P73" s="171">
        <v>26909.200000000001</v>
      </c>
      <c r="Q73" s="171">
        <v>78478</v>
      </c>
      <c r="R73" s="171">
        <v>16574</v>
      </c>
      <c r="S73" s="171">
        <v>64259</v>
      </c>
      <c r="T73" s="171">
        <v>510718.5</v>
      </c>
      <c r="U73" s="171">
        <v>430733.5</v>
      </c>
      <c r="V73" s="171">
        <v>28286.5</v>
      </c>
      <c r="W73" s="171">
        <v>18057.23</v>
      </c>
      <c r="X73" s="171">
        <v>4168</v>
      </c>
      <c r="Y73" s="171">
        <v>31586</v>
      </c>
      <c r="Z73" s="171">
        <v>271316.25</v>
      </c>
      <c r="AA73" s="171">
        <v>127359</v>
      </c>
      <c r="AB73" s="171">
        <v>92051.75</v>
      </c>
      <c r="AC73" s="171">
        <v>81238</v>
      </c>
      <c r="AD73" s="171">
        <v>14171</v>
      </c>
      <c r="AE73" s="171">
        <v>8671</v>
      </c>
      <c r="AF73" s="171">
        <v>179347.25</v>
      </c>
      <c r="AG73" s="171">
        <v>32790</v>
      </c>
      <c r="AH73" s="171">
        <v>14188</v>
      </c>
      <c r="AI73" s="171">
        <v>1418113.5</v>
      </c>
      <c r="AJ73" s="171">
        <v>5592</v>
      </c>
      <c r="AK73" s="171">
        <v>6496</v>
      </c>
      <c r="AL73" s="171">
        <v>0</v>
      </c>
      <c r="AM73" s="171">
        <v>9707</v>
      </c>
      <c r="AN73" s="171">
        <v>1442</v>
      </c>
      <c r="AO73" s="171">
        <v>2362</v>
      </c>
      <c r="AP73" s="171">
        <v>8131</v>
      </c>
      <c r="AQ73" s="171">
        <v>26219</v>
      </c>
      <c r="AR73" s="171">
        <v>11088</v>
      </c>
      <c r="AS73" s="171">
        <v>0</v>
      </c>
      <c r="AT73" s="171">
        <v>0</v>
      </c>
      <c r="AU73" s="171">
        <v>0</v>
      </c>
      <c r="AV73" s="171">
        <v>0</v>
      </c>
      <c r="AW73" s="171">
        <v>4434</v>
      </c>
      <c r="AX73" s="171">
        <v>3440</v>
      </c>
      <c r="AY73" s="171">
        <v>0</v>
      </c>
      <c r="AZ73" s="171">
        <v>2253</v>
      </c>
      <c r="BA73" s="171">
        <v>0</v>
      </c>
      <c r="BB73" s="171">
        <v>1003220.25</v>
      </c>
      <c r="BC73" s="171">
        <v>15674</v>
      </c>
      <c r="BD73" s="171">
        <v>5665.75</v>
      </c>
      <c r="BE73" s="171">
        <v>0</v>
      </c>
      <c r="BF73" s="171">
        <v>0</v>
      </c>
      <c r="BG73" s="171">
        <v>44204</v>
      </c>
      <c r="BH73" s="171">
        <v>97667.5</v>
      </c>
      <c r="BI73" s="171">
        <v>85055.48</v>
      </c>
      <c r="BJ73" s="171">
        <v>3578</v>
      </c>
      <c r="BK73" s="171">
        <v>0</v>
      </c>
      <c r="BL73" s="171">
        <v>5278.5</v>
      </c>
      <c r="BM73" s="171">
        <v>505315.7</v>
      </c>
      <c r="BN73" s="171">
        <v>0</v>
      </c>
      <c r="BO73" s="171">
        <v>0</v>
      </c>
      <c r="BP73" s="171">
        <v>2521</v>
      </c>
      <c r="BQ73" s="171">
        <v>0</v>
      </c>
      <c r="BR73" s="171">
        <v>0</v>
      </c>
      <c r="BS73" s="171">
        <v>0</v>
      </c>
      <c r="BT73" s="171">
        <v>489843</v>
      </c>
      <c r="BU73" s="171">
        <v>21591.5</v>
      </c>
      <c r="BV73" s="171">
        <v>0</v>
      </c>
      <c r="BW73" s="171">
        <v>49136.75</v>
      </c>
      <c r="BX73" s="171">
        <v>63982</v>
      </c>
      <c r="BY73" s="171">
        <v>106987.86</v>
      </c>
      <c r="BZ73" s="171">
        <v>28877</v>
      </c>
      <c r="CA73" s="171">
        <v>0</v>
      </c>
      <c r="CB73" s="171">
        <v>4071</v>
      </c>
      <c r="CC73" s="201">
        <f t="shared" si="10"/>
        <v>7646105.2700000014</v>
      </c>
    </row>
    <row r="74" spans="1:81" s="109" customFormat="1" ht="25.5" customHeight="1">
      <c r="A74" s="136" t="s">
        <v>1458</v>
      </c>
      <c r="B74" s="280" t="s">
        <v>16</v>
      </c>
      <c r="C74" s="281" t="s">
        <v>17</v>
      </c>
      <c r="D74" s="282">
        <v>41050</v>
      </c>
      <c r="E74" s="110" t="s">
        <v>445</v>
      </c>
      <c r="F74" s="283" t="s">
        <v>458</v>
      </c>
      <c r="G74" s="284" t="s">
        <v>459</v>
      </c>
      <c r="H74" s="192">
        <v>3648020</v>
      </c>
      <c r="I74" s="171">
        <v>368544.75</v>
      </c>
      <c r="J74" s="171">
        <v>260550</v>
      </c>
      <c r="K74" s="171">
        <v>4832</v>
      </c>
      <c r="L74" s="171">
        <v>2855</v>
      </c>
      <c r="M74" s="171">
        <v>3710.79</v>
      </c>
      <c r="N74" s="171">
        <v>445048.5</v>
      </c>
      <c r="O74" s="171">
        <v>186187.75</v>
      </c>
      <c r="P74" s="171">
        <v>12674</v>
      </c>
      <c r="Q74" s="171">
        <v>294220</v>
      </c>
      <c r="R74" s="171">
        <v>14190</v>
      </c>
      <c r="S74" s="171">
        <v>423273.25</v>
      </c>
      <c r="T74" s="171">
        <v>82015</v>
      </c>
      <c r="U74" s="171">
        <v>57500</v>
      </c>
      <c r="V74" s="171">
        <v>20382.5</v>
      </c>
      <c r="W74" s="171">
        <v>0</v>
      </c>
      <c r="X74" s="171">
        <v>38308.5</v>
      </c>
      <c r="Y74" s="171">
        <v>0</v>
      </c>
      <c r="Z74" s="171">
        <v>204364.25</v>
      </c>
      <c r="AA74" s="171">
        <v>298747</v>
      </c>
      <c r="AB74" s="171">
        <v>0</v>
      </c>
      <c r="AC74" s="171">
        <v>242560.35</v>
      </c>
      <c r="AD74" s="171">
        <v>27236.5</v>
      </c>
      <c r="AE74" s="171">
        <v>11745</v>
      </c>
      <c r="AF74" s="171">
        <v>945094.49</v>
      </c>
      <c r="AG74" s="171">
        <v>0</v>
      </c>
      <c r="AH74" s="171">
        <v>1794</v>
      </c>
      <c r="AI74" s="171">
        <v>1205462</v>
      </c>
      <c r="AJ74" s="171">
        <v>0</v>
      </c>
      <c r="AK74" s="171">
        <v>3060</v>
      </c>
      <c r="AL74" s="171">
        <v>0</v>
      </c>
      <c r="AM74" s="171">
        <v>940</v>
      </c>
      <c r="AN74" s="171">
        <v>8875</v>
      </c>
      <c r="AO74" s="171">
        <v>0</v>
      </c>
      <c r="AP74" s="171">
        <v>1263</v>
      </c>
      <c r="AQ74" s="171">
        <v>299</v>
      </c>
      <c r="AR74" s="171">
        <v>5176</v>
      </c>
      <c r="AS74" s="171">
        <v>17905</v>
      </c>
      <c r="AT74" s="171">
        <v>0</v>
      </c>
      <c r="AU74" s="171">
        <v>0</v>
      </c>
      <c r="AV74" s="171">
        <v>0</v>
      </c>
      <c r="AW74" s="171">
        <v>1480</v>
      </c>
      <c r="AX74" s="171">
        <v>2367</v>
      </c>
      <c r="AY74" s="171">
        <v>13015</v>
      </c>
      <c r="AZ74" s="171">
        <v>0</v>
      </c>
      <c r="BA74" s="171">
        <v>7364</v>
      </c>
      <c r="BB74" s="171">
        <v>41430</v>
      </c>
      <c r="BC74" s="171">
        <v>0</v>
      </c>
      <c r="BD74" s="171">
        <v>171990.25</v>
      </c>
      <c r="BE74" s="171">
        <v>120</v>
      </c>
      <c r="BF74" s="171">
        <v>78401</v>
      </c>
      <c r="BG74" s="171">
        <v>441314</v>
      </c>
      <c r="BH74" s="171">
        <v>131098</v>
      </c>
      <c r="BI74" s="171">
        <v>622992.5</v>
      </c>
      <c r="BJ74" s="171">
        <v>39463</v>
      </c>
      <c r="BK74" s="171">
        <v>0</v>
      </c>
      <c r="BL74" s="171">
        <v>5239.5</v>
      </c>
      <c r="BM74" s="171">
        <v>4317488</v>
      </c>
      <c r="BN74" s="171">
        <v>567562.16</v>
      </c>
      <c r="BO74" s="171">
        <v>0</v>
      </c>
      <c r="BP74" s="171">
        <v>0</v>
      </c>
      <c r="BQ74" s="171">
        <v>0</v>
      </c>
      <c r="BR74" s="171">
        <v>21144</v>
      </c>
      <c r="BS74" s="171">
        <v>11267</v>
      </c>
      <c r="BT74" s="171">
        <v>1867472</v>
      </c>
      <c r="BU74" s="171">
        <v>8269.5</v>
      </c>
      <c r="BV74" s="171">
        <v>13352</v>
      </c>
      <c r="BW74" s="171">
        <v>14667</v>
      </c>
      <c r="BX74" s="171">
        <v>0</v>
      </c>
      <c r="BY74" s="171">
        <v>593790.93999999994</v>
      </c>
      <c r="BZ74" s="171">
        <v>3417</v>
      </c>
      <c r="CA74" s="171">
        <v>2645</v>
      </c>
      <c r="CB74" s="171">
        <v>6611</v>
      </c>
      <c r="CC74" s="201">
        <f t="shared" si="10"/>
        <v>17820793.48</v>
      </c>
    </row>
    <row r="75" spans="1:81" s="109" customFormat="1" ht="25.5" customHeight="1">
      <c r="A75" s="136" t="s">
        <v>1459</v>
      </c>
      <c r="B75" s="280" t="s">
        <v>16</v>
      </c>
      <c r="C75" s="281" t="s">
        <v>17</v>
      </c>
      <c r="D75" s="282">
        <v>42050</v>
      </c>
      <c r="E75" s="110" t="s">
        <v>448</v>
      </c>
      <c r="F75" s="283" t="s">
        <v>460</v>
      </c>
      <c r="G75" s="284" t="s">
        <v>461</v>
      </c>
      <c r="H75" s="192">
        <v>840</v>
      </c>
      <c r="I75" s="171">
        <v>0</v>
      </c>
      <c r="J75" s="171">
        <v>1006459.6</v>
      </c>
      <c r="K75" s="171">
        <v>0</v>
      </c>
      <c r="L75" s="171">
        <v>0</v>
      </c>
      <c r="M75" s="171">
        <v>0</v>
      </c>
      <c r="N75" s="171">
        <v>11796</v>
      </c>
      <c r="O75" s="171">
        <v>61404.4</v>
      </c>
      <c r="P75" s="171">
        <v>0</v>
      </c>
      <c r="Q75" s="171">
        <v>1262926.8</v>
      </c>
      <c r="R75" s="171">
        <v>0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1223135.5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  <c r="AG75" s="171">
        <v>0</v>
      </c>
      <c r="AH75" s="171">
        <v>0</v>
      </c>
      <c r="AI75" s="171">
        <v>3333204.6</v>
      </c>
      <c r="AJ75" s="171">
        <v>0</v>
      </c>
      <c r="AK75" s="171">
        <v>0</v>
      </c>
      <c r="AL75" s="171">
        <v>0</v>
      </c>
      <c r="AM75" s="171">
        <v>0</v>
      </c>
      <c r="AN75" s="171">
        <v>0</v>
      </c>
      <c r="AO75" s="171">
        <v>0</v>
      </c>
      <c r="AP75" s="171">
        <v>0</v>
      </c>
      <c r="AQ75" s="171">
        <v>0</v>
      </c>
      <c r="AR75" s="171">
        <v>0</v>
      </c>
      <c r="AS75" s="171">
        <v>0</v>
      </c>
      <c r="AT75" s="171">
        <v>0</v>
      </c>
      <c r="AU75" s="171">
        <v>9000</v>
      </c>
      <c r="AV75" s="171">
        <v>0</v>
      </c>
      <c r="AW75" s="171">
        <v>0</v>
      </c>
      <c r="AX75" s="171">
        <v>13620</v>
      </c>
      <c r="AY75" s="171">
        <v>0</v>
      </c>
      <c r="AZ75" s="171">
        <v>0</v>
      </c>
      <c r="BA75" s="171">
        <v>12810</v>
      </c>
      <c r="BB75" s="171">
        <v>0</v>
      </c>
      <c r="BC75" s="171">
        <v>0</v>
      </c>
      <c r="BD75" s="171">
        <v>0</v>
      </c>
      <c r="BE75" s="171">
        <v>1597</v>
      </c>
      <c r="BF75" s="171">
        <v>51599</v>
      </c>
      <c r="BG75" s="171">
        <v>2595</v>
      </c>
      <c r="BH75" s="171">
        <v>0</v>
      </c>
      <c r="BI75" s="171">
        <v>0</v>
      </c>
      <c r="BJ75" s="171">
        <v>0</v>
      </c>
      <c r="BK75" s="171">
        <v>0</v>
      </c>
      <c r="BL75" s="171">
        <v>0</v>
      </c>
      <c r="BM75" s="171">
        <v>146001.60000000001</v>
      </c>
      <c r="BN75" s="171">
        <v>1123513</v>
      </c>
      <c r="BO75" s="171">
        <v>0</v>
      </c>
      <c r="BP75" s="171">
        <v>0</v>
      </c>
      <c r="BQ75" s="171">
        <v>0</v>
      </c>
      <c r="BR75" s="171">
        <v>3043</v>
      </c>
      <c r="BS75" s="171">
        <v>8670</v>
      </c>
      <c r="BT75" s="171">
        <v>3968489.6</v>
      </c>
      <c r="BU75" s="171">
        <v>0</v>
      </c>
      <c r="BV75" s="171">
        <v>67363</v>
      </c>
      <c r="BW75" s="171">
        <v>12419.5</v>
      </c>
      <c r="BX75" s="171">
        <v>0</v>
      </c>
      <c r="BY75" s="171">
        <v>0</v>
      </c>
      <c r="BZ75" s="171">
        <v>0</v>
      </c>
      <c r="CA75" s="171">
        <v>2071</v>
      </c>
      <c r="CB75" s="171">
        <v>0</v>
      </c>
      <c r="CC75" s="201">
        <f t="shared" si="10"/>
        <v>12322558.6</v>
      </c>
    </row>
    <row r="76" spans="1:81" s="109" customFormat="1" ht="25.5" customHeight="1">
      <c r="A76" s="136" t="s">
        <v>1460</v>
      </c>
      <c r="B76" s="280" t="s">
        <v>16</v>
      </c>
      <c r="C76" s="281" t="s">
        <v>17</v>
      </c>
      <c r="D76" s="282">
        <v>44040</v>
      </c>
      <c r="E76" s="110" t="s">
        <v>442</v>
      </c>
      <c r="F76" s="283" t="s">
        <v>462</v>
      </c>
      <c r="G76" s="284" t="s">
        <v>463</v>
      </c>
      <c r="H76" s="192">
        <v>0</v>
      </c>
      <c r="I76" s="171">
        <v>0</v>
      </c>
      <c r="J76" s="171">
        <v>0</v>
      </c>
      <c r="K76" s="171">
        <v>0</v>
      </c>
      <c r="L76" s="171">
        <v>0</v>
      </c>
      <c r="M76" s="171">
        <v>0</v>
      </c>
      <c r="N76" s="171">
        <v>-8811808.2599999998</v>
      </c>
      <c r="O76" s="171">
        <v>-4076.98</v>
      </c>
      <c r="P76" s="171">
        <v>0</v>
      </c>
      <c r="Q76" s="171">
        <v>-995657.05</v>
      </c>
      <c r="R76" s="171">
        <v>0</v>
      </c>
      <c r="S76" s="171">
        <v>-444905.1</v>
      </c>
      <c r="T76" s="171">
        <v>-3650768.41</v>
      </c>
      <c r="U76" s="171">
        <v>0</v>
      </c>
      <c r="V76" s="171">
        <v>0</v>
      </c>
      <c r="W76" s="171">
        <v>0</v>
      </c>
      <c r="X76" s="171">
        <v>-61588.41</v>
      </c>
      <c r="Y76" s="171">
        <v>0</v>
      </c>
      <c r="Z76" s="171">
        <v>0</v>
      </c>
      <c r="AA76" s="171">
        <v>0</v>
      </c>
      <c r="AB76" s="171">
        <v>-2073.5</v>
      </c>
      <c r="AC76" s="171">
        <v>0</v>
      </c>
      <c r="AD76" s="171">
        <v>0</v>
      </c>
      <c r="AE76" s="171">
        <v>0</v>
      </c>
      <c r="AF76" s="171">
        <v>0</v>
      </c>
      <c r="AG76" s="171">
        <v>0</v>
      </c>
      <c r="AH76" s="171">
        <v>0</v>
      </c>
      <c r="AI76" s="171">
        <v>-4149567.8</v>
      </c>
      <c r="AJ76" s="171">
        <v>-305458.49</v>
      </c>
      <c r="AK76" s="171">
        <v>-451206.74</v>
      </c>
      <c r="AL76" s="171">
        <v>0</v>
      </c>
      <c r="AM76" s="171">
        <v>-223383.05</v>
      </c>
      <c r="AN76" s="171">
        <v>-186428.3</v>
      </c>
      <c r="AO76" s="171">
        <v>0</v>
      </c>
      <c r="AP76" s="171">
        <v>-131891.96</v>
      </c>
      <c r="AQ76" s="171">
        <v>-215052.47</v>
      </c>
      <c r="AR76" s="171">
        <v>-62635.4</v>
      </c>
      <c r="AS76" s="171">
        <v>-167607.4</v>
      </c>
      <c r="AT76" s="171">
        <v>-150099.44</v>
      </c>
      <c r="AU76" s="171">
        <v>-2909375.25</v>
      </c>
      <c r="AV76" s="171">
        <v>0</v>
      </c>
      <c r="AW76" s="171">
        <v>0</v>
      </c>
      <c r="AX76" s="171">
        <v>-133495.57999999999</v>
      </c>
      <c r="AY76" s="171">
        <v>-155117</v>
      </c>
      <c r="AZ76" s="171">
        <v>0</v>
      </c>
      <c r="BA76" s="171">
        <v>0</v>
      </c>
      <c r="BB76" s="171">
        <v>-11159815.01</v>
      </c>
      <c r="BC76" s="171">
        <v>0</v>
      </c>
      <c r="BD76" s="171">
        <v>-44659.25</v>
      </c>
      <c r="BE76" s="171">
        <v>0</v>
      </c>
      <c r="BF76" s="171">
        <v>-98588.25</v>
      </c>
      <c r="BG76" s="171">
        <v>0</v>
      </c>
      <c r="BH76" s="171">
        <v>-708378.46</v>
      </c>
      <c r="BI76" s="171">
        <v>-209480.76</v>
      </c>
      <c r="BJ76" s="171">
        <v>-219350.5</v>
      </c>
      <c r="BK76" s="171">
        <v>0</v>
      </c>
      <c r="BL76" s="171">
        <v>0</v>
      </c>
      <c r="BM76" s="171">
        <v>-6423962.0800000001</v>
      </c>
      <c r="BN76" s="171">
        <v>-2000000</v>
      </c>
      <c r="BO76" s="171">
        <v>-135265.94</v>
      </c>
      <c r="BP76" s="171">
        <v>-138885</v>
      </c>
      <c r="BQ76" s="171">
        <v>-190280.4</v>
      </c>
      <c r="BR76" s="171">
        <v>-400000</v>
      </c>
      <c r="BS76" s="171">
        <v>-585.35</v>
      </c>
      <c r="BT76" s="171">
        <v>-3091119.96</v>
      </c>
      <c r="BU76" s="171">
        <v>-22750</v>
      </c>
      <c r="BV76" s="171">
        <v>0</v>
      </c>
      <c r="BW76" s="171">
        <v>-178588.9</v>
      </c>
      <c r="BX76" s="171">
        <v>-59321.73</v>
      </c>
      <c r="BY76" s="171">
        <v>0</v>
      </c>
      <c r="BZ76" s="171">
        <v>-99053.6</v>
      </c>
      <c r="CA76" s="171">
        <v>0</v>
      </c>
      <c r="CB76" s="171">
        <v>0</v>
      </c>
      <c r="CC76" s="201">
        <f t="shared" si="10"/>
        <v>-48392281.779999986</v>
      </c>
    </row>
    <row r="77" spans="1:81" s="109" customFormat="1" ht="25.5" customHeight="1">
      <c r="A77" s="136" t="s">
        <v>1460</v>
      </c>
      <c r="B77" s="280" t="s">
        <v>16</v>
      </c>
      <c r="C77" s="281" t="s">
        <v>17</v>
      </c>
      <c r="D77" s="282">
        <v>44040</v>
      </c>
      <c r="E77" s="110" t="s">
        <v>442</v>
      </c>
      <c r="F77" s="283" t="s">
        <v>464</v>
      </c>
      <c r="G77" s="284" t="s">
        <v>465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-3376827.19</v>
      </c>
      <c r="O77" s="192">
        <v>0</v>
      </c>
      <c r="P77" s="192">
        <v>0</v>
      </c>
      <c r="Q77" s="192">
        <v>-317008.89</v>
      </c>
      <c r="R77" s="192">
        <v>0</v>
      </c>
      <c r="S77" s="192">
        <v>0</v>
      </c>
      <c r="T77" s="192">
        <v>-900000</v>
      </c>
      <c r="U77" s="192">
        <v>0</v>
      </c>
      <c r="V77" s="192">
        <v>0</v>
      </c>
      <c r="W77" s="192">
        <v>0</v>
      </c>
      <c r="X77" s="192">
        <v>0</v>
      </c>
      <c r="Y77" s="192">
        <v>0</v>
      </c>
      <c r="Z77" s="192">
        <v>0</v>
      </c>
      <c r="AA77" s="192">
        <v>-850083.5</v>
      </c>
      <c r="AB77" s="192">
        <v>-2088.5</v>
      </c>
      <c r="AC77" s="192">
        <v>0</v>
      </c>
      <c r="AD77" s="192">
        <v>0</v>
      </c>
      <c r="AE77" s="192">
        <v>-36729.360000000001</v>
      </c>
      <c r="AF77" s="192">
        <v>0</v>
      </c>
      <c r="AG77" s="192">
        <v>0</v>
      </c>
      <c r="AH77" s="192">
        <v>0</v>
      </c>
      <c r="AI77" s="192">
        <v>-5353811.5199999996</v>
      </c>
      <c r="AJ77" s="192">
        <v>0</v>
      </c>
      <c r="AK77" s="192">
        <v>-29859.07</v>
      </c>
      <c r="AL77" s="192">
        <v>0</v>
      </c>
      <c r="AM77" s="192">
        <v>0</v>
      </c>
      <c r="AN77" s="192">
        <v>-58855.199999999997</v>
      </c>
      <c r="AO77" s="192">
        <v>0</v>
      </c>
      <c r="AP77" s="192">
        <v>-2751.03</v>
      </c>
      <c r="AQ77" s="192">
        <v>-11894.89</v>
      </c>
      <c r="AR77" s="192">
        <v>0</v>
      </c>
      <c r="AS77" s="192">
        <v>-70932.460000000006</v>
      </c>
      <c r="AT77" s="192">
        <v>0</v>
      </c>
      <c r="AU77" s="192">
        <v>-2060747.05</v>
      </c>
      <c r="AV77" s="192">
        <v>0</v>
      </c>
      <c r="AW77" s="192">
        <v>0</v>
      </c>
      <c r="AX77" s="192">
        <v>-15955.11</v>
      </c>
      <c r="AY77" s="192">
        <v>-61372.5</v>
      </c>
      <c r="AZ77" s="192">
        <v>0</v>
      </c>
      <c r="BA77" s="192">
        <v>0</v>
      </c>
      <c r="BB77" s="192">
        <v>-8001316.3099999996</v>
      </c>
      <c r="BC77" s="192">
        <v>0</v>
      </c>
      <c r="BD77" s="192">
        <v>0</v>
      </c>
      <c r="BE77" s="192">
        <v>0</v>
      </c>
      <c r="BF77" s="192">
        <v>0</v>
      </c>
      <c r="BG77" s="192">
        <v>0</v>
      </c>
      <c r="BH77" s="192">
        <v>-444854</v>
      </c>
      <c r="BI77" s="192">
        <v>-139404.88</v>
      </c>
      <c r="BJ77" s="192">
        <v>-61700.2</v>
      </c>
      <c r="BK77" s="192">
        <v>0</v>
      </c>
      <c r="BL77" s="192">
        <v>0</v>
      </c>
      <c r="BM77" s="192">
        <v>-6780184.1500000004</v>
      </c>
      <c r="BN77" s="192">
        <v>-2000000</v>
      </c>
      <c r="BO77" s="192">
        <v>-24565.89</v>
      </c>
      <c r="BP77" s="192">
        <v>-32.17</v>
      </c>
      <c r="BQ77" s="192">
        <v>0</v>
      </c>
      <c r="BR77" s="192">
        <v>-20000</v>
      </c>
      <c r="BS77" s="192">
        <v>-10888.35</v>
      </c>
      <c r="BT77" s="192">
        <v>-4557072</v>
      </c>
      <c r="BU77" s="192">
        <v>-49711.199999999997</v>
      </c>
      <c r="BV77" s="192">
        <v>0</v>
      </c>
      <c r="BW77" s="192">
        <v>-49103.61</v>
      </c>
      <c r="BX77" s="192">
        <v>-1691.26</v>
      </c>
      <c r="BY77" s="192">
        <v>0</v>
      </c>
      <c r="BZ77" s="192">
        <v>-42031.73</v>
      </c>
      <c r="CA77" s="192">
        <v>0</v>
      </c>
      <c r="CB77" s="192">
        <v>0</v>
      </c>
      <c r="CC77" s="201">
        <f t="shared" si="10"/>
        <v>-35331472.020000003</v>
      </c>
    </row>
    <row r="78" spans="1:81" s="109" customFormat="1" ht="25.5" customHeight="1">
      <c r="A78" s="136" t="s">
        <v>1460</v>
      </c>
      <c r="B78" s="280" t="s">
        <v>16</v>
      </c>
      <c r="C78" s="281" t="s">
        <v>17</v>
      </c>
      <c r="D78" s="282">
        <v>44040</v>
      </c>
      <c r="E78" s="110" t="s">
        <v>442</v>
      </c>
      <c r="F78" s="283" t="s">
        <v>466</v>
      </c>
      <c r="G78" s="284" t="s">
        <v>1493</v>
      </c>
      <c r="H78" s="192">
        <v>0</v>
      </c>
      <c r="I78" s="171">
        <v>0</v>
      </c>
      <c r="J78" s="171">
        <v>0</v>
      </c>
      <c r="K78" s="171">
        <v>0</v>
      </c>
      <c r="L78" s="171">
        <v>-6805</v>
      </c>
      <c r="M78" s="171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-1876</v>
      </c>
      <c r="S78" s="171">
        <v>0</v>
      </c>
      <c r="T78" s="171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-93</v>
      </c>
      <c r="AB78" s="171">
        <v>0</v>
      </c>
      <c r="AC78" s="171">
        <v>0</v>
      </c>
      <c r="AD78" s="171">
        <v>0</v>
      </c>
      <c r="AE78" s="171">
        <v>0</v>
      </c>
      <c r="AF78" s="171">
        <v>0</v>
      </c>
      <c r="AG78" s="171">
        <v>0</v>
      </c>
      <c r="AH78" s="171">
        <v>0</v>
      </c>
      <c r="AI78" s="171">
        <v>0</v>
      </c>
      <c r="AJ78" s="171">
        <v>0</v>
      </c>
      <c r="AK78" s="171">
        <v>0</v>
      </c>
      <c r="AL78" s="171">
        <v>0</v>
      </c>
      <c r="AM78" s="171">
        <v>0</v>
      </c>
      <c r="AN78" s="171">
        <v>-3171</v>
      </c>
      <c r="AO78" s="171">
        <v>0</v>
      </c>
      <c r="AP78" s="171">
        <v>0</v>
      </c>
      <c r="AQ78" s="171">
        <v>-90</v>
      </c>
      <c r="AR78" s="171">
        <v>-70</v>
      </c>
      <c r="AS78" s="171">
        <v>0</v>
      </c>
      <c r="AT78" s="171">
        <v>0</v>
      </c>
      <c r="AU78" s="171">
        <v>0</v>
      </c>
      <c r="AV78" s="171">
        <v>0</v>
      </c>
      <c r="AW78" s="171">
        <v>0</v>
      </c>
      <c r="AX78" s="171">
        <v>0</v>
      </c>
      <c r="AY78" s="171">
        <v>0</v>
      </c>
      <c r="AZ78" s="171">
        <v>-10877.15</v>
      </c>
      <c r="BA78" s="171">
        <v>-612</v>
      </c>
      <c r="BB78" s="171">
        <v>0</v>
      </c>
      <c r="BC78" s="171">
        <v>-201209.66</v>
      </c>
      <c r="BD78" s="171">
        <v>-88635.4</v>
      </c>
      <c r="BE78" s="171">
        <v>-915564.5</v>
      </c>
      <c r="BF78" s="171">
        <v>-600</v>
      </c>
      <c r="BG78" s="171">
        <v>0</v>
      </c>
      <c r="BH78" s="171">
        <v>0</v>
      </c>
      <c r="BI78" s="171">
        <v>0</v>
      </c>
      <c r="BJ78" s="171">
        <v>0</v>
      </c>
      <c r="BK78" s="171">
        <v>-111680.8</v>
      </c>
      <c r="BL78" s="171">
        <v>-73666.34</v>
      </c>
      <c r="BM78" s="171">
        <v>0</v>
      </c>
      <c r="BN78" s="171">
        <v>0</v>
      </c>
      <c r="BO78" s="171">
        <v>-13221.99</v>
      </c>
      <c r="BP78" s="171">
        <v>0</v>
      </c>
      <c r="BQ78" s="171">
        <v>0</v>
      </c>
      <c r="BR78" s="171">
        <v>0</v>
      </c>
      <c r="BS78" s="171">
        <v>0</v>
      </c>
      <c r="BT78" s="171">
        <v>0</v>
      </c>
      <c r="BU78" s="171">
        <v>-2917.85</v>
      </c>
      <c r="BV78" s="171">
        <v>0</v>
      </c>
      <c r="BW78" s="171">
        <v>-15548.24</v>
      </c>
      <c r="BX78" s="171">
        <v>0</v>
      </c>
      <c r="BY78" s="171">
        <v>0</v>
      </c>
      <c r="BZ78" s="171">
        <v>-8850.4</v>
      </c>
      <c r="CA78" s="171">
        <v>0</v>
      </c>
      <c r="CB78" s="171">
        <v>-76188.399999999994</v>
      </c>
      <c r="CC78" s="201">
        <f t="shared" si="10"/>
        <v>-1531677.73</v>
      </c>
    </row>
    <row r="79" spans="1:81" s="109" customFormat="1" ht="25.5" customHeight="1">
      <c r="A79" s="136" t="s">
        <v>1460</v>
      </c>
      <c r="B79" s="280" t="s">
        <v>16</v>
      </c>
      <c r="C79" s="281" t="s">
        <v>17</v>
      </c>
      <c r="D79" s="282">
        <v>44040</v>
      </c>
      <c r="E79" s="110" t="s">
        <v>442</v>
      </c>
      <c r="F79" s="283" t="s">
        <v>467</v>
      </c>
      <c r="G79" s="284" t="s">
        <v>1562</v>
      </c>
      <c r="H79" s="192">
        <v>0</v>
      </c>
      <c r="I79" s="192">
        <v>0</v>
      </c>
      <c r="J79" s="192">
        <v>0</v>
      </c>
      <c r="K79" s="192">
        <v>0</v>
      </c>
      <c r="L79" s="192">
        <v>8416.9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1946.2</v>
      </c>
      <c r="S79" s="192">
        <v>0</v>
      </c>
      <c r="T79" s="192">
        <v>0</v>
      </c>
      <c r="U79" s="192">
        <v>0</v>
      </c>
      <c r="V79" s="192">
        <v>0</v>
      </c>
      <c r="W79" s="192">
        <v>0</v>
      </c>
      <c r="X79" s="192">
        <v>73819.42</v>
      </c>
      <c r="Y79" s="192">
        <v>0</v>
      </c>
      <c r="Z79" s="192">
        <v>0</v>
      </c>
      <c r="AA79" s="192">
        <v>401530.44</v>
      </c>
      <c r="AB79" s="192">
        <v>0</v>
      </c>
      <c r="AC79" s="192">
        <v>0</v>
      </c>
      <c r="AD79" s="192">
        <v>0</v>
      </c>
      <c r="AE79" s="192">
        <v>2369.8000000000002</v>
      </c>
      <c r="AF79" s="192">
        <v>0</v>
      </c>
      <c r="AG79" s="192">
        <v>0</v>
      </c>
      <c r="AH79" s="192">
        <v>0</v>
      </c>
      <c r="AI79" s="192">
        <v>0</v>
      </c>
      <c r="AJ79" s="192">
        <v>123821.52</v>
      </c>
      <c r="AK79" s="192">
        <v>0</v>
      </c>
      <c r="AL79" s="192">
        <v>0</v>
      </c>
      <c r="AM79" s="192">
        <v>0</v>
      </c>
      <c r="AN79" s="192">
        <v>0</v>
      </c>
      <c r="AO79" s="192">
        <v>0</v>
      </c>
      <c r="AP79" s="192">
        <v>0</v>
      </c>
      <c r="AQ79" s="192">
        <v>10</v>
      </c>
      <c r="AR79" s="192">
        <v>0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0</v>
      </c>
      <c r="AY79" s="192">
        <v>0</v>
      </c>
      <c r="AZ79" s="192">
        <v>0</v>
      </c>
      <c r="BA79" s="192">
        <v>120</v>
      </c>
      <c r="BB79" s="192">
        <v>0</v>
      </c>
      <c r="BC79" s="192">
        <v>0</v>
      </c>
      <c r="BD79" s="192">
        <v>19132.150000000001</v>
      </c>
      <c r="BE79" s="192">
        <v>31325.73</v>
      </c>
      <c r="BF79" s="192">
        <v>0</v>
      </c>
      <c r="BG79" s="192">
        <v>0</v>
      </c>
      <c r="BH79" s="192">
        <v>5946.7</v>
      </c>
      <c r="BI79" s="192">
        <v>0</v>
      </c>
      <c r="BJ79" s="192">
        <v>0</v>
      </c>
      <c r="BK79" s="192">
        <v>0</v>
      </c>
      <c r="BL79" s="192">
        <v>0</v>
      </c>
      <c r="BM79" s="192">
        <v>0</v>
      </c>
      <c r="BN79" s="192">
        <v>0</v>
      </c>
      <c r="BO79" s="192">
        <v>0</v>
      </c>
      <c r="BP79" s="192">
        <v>0</v>
      </c>
      <c r="BQ79" s="192">
        <v>0</v>
      </c>
      <c r="BR79" s="192">
        <v>0</v>
      </c>
      <c r="BS79" s="192">
        <v>0</v>
      </c>
      <c r="BT79" s="192">
        <v>0</v>
      </c>
      <c r="BU79" s="192">
        <v>11531.7</v>
      </c>
      <c r="BV79" s="192">
        <v>0</v>
      </c>
      <c r="BW79" s="192">
        <v>0</v>
      </c>
      <c r="BX79" s="192">
        <v>0</v>
      </c>
      <c r="BY79" s="192">
        <v>0</v>
      </c>
      <c r="BZ79" s="192">
        <v>0</v>
      </c>
      <c r="CA79" s="192">
        <v>0</v>
      </c>
      <c r="CB79" s="192">
        <v>0</v>
      </c>
      <c r="CC79" s="201">
        <f t="shared" si="10"/>
        <v>679970.55999999994</v>
      </c>
    </row>
    <row r="80" spans="1:81" s="109" customFormat="1" ht="25.5" customHeight="1">
      <c r="A80" s="136" t="s">
        <v>1460</v>
      </c>
      <c r="B80" s="280" t="s">
        <v>16</v>
      </c>
      <c r="C80" s="281" t="s">
        <v>17</v>
      </c>
      <c r="D80" s="282"/>
      <c r="E80" s="110"/>
      <c r="F80" s="283" t="s">
        <v>468</v>
      </c>
      <c r="G80" s="284" t="s">
        <v>469</v>
      </c>
      <c r="H80" s="192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1384887.9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53224.92</v>
      </c>
      <c r="AB80" s="171">
        <v>53224.92</v>
      </c>
      <c r="AC80" s="171">
        <v>0</v>
      </c>
      <c r="AD80" s="171">
        <v>53224.92</v>
      </c>
      <c r="AE80" s="171">
        <v>53224.92</v>
      </c>
      <c r="AF80" s="171">
        <v>0</v>
      </c>
      <c r="AG80" s="171">
        <v>53224.92</v>
      </c>
      <c r="AH80" s="171">
        <v>53224.92</v>
      </c>
      <c r="AI80" s="171">
        <v>168350</v>
      </c>
      <c r="AJ80" s="171">
        <v>0</v>
      </c>
      <c r="AK80" s="171">
        <v>0</v>
      </c>
      <c r="AL80" s="171">
        <v>0</v>
      </c>
      <c r="AM80" s="171">
        <v>0</v>
      </c>
      <c r="AN80" s="171">
        <v>0</v>
      </c>
      <c r="AO80" s="171">
        <v>0</v>
      </c>
      <c r="AP80" s="171">
        <v>0</v>
      </c>
      <c r="AQ80" s="171">
        <v>0</v>
      </c>
      <c r="AR80" s="171">
        <v>0</v>
      </c>
      <c r="AS80" s="171">
        <v>0</v>
      </c>
      <c r="AT80" s="171">
        <v>0</v>
      </c>
      <c r="AU80" s="171">
        <v>0</v>
      </c>
      <c r="AV80" s="171">
        <v>0</v>
      </c>
      <c r="AW80" s="171">
        <v>0</v>
      </c>
      <c r="AX80" s="171">
        <v>0</v>
      </c>
      <c r="AY80" s="171">
        <v>0</v>
      </c>
      <c r="AZ80" s="171">
        <v>0</v>
      </c>
      <c r="BA80" s="171">
        <v>0</v>
      </c>
      <c r="BB80" s="171">
        <v>0</v>
      </c>
      <c r="BC80" s="171">
        <v>0</v>
      </c>
      <c r="BD80" s="171">
        <v>0</v>
      </c>
      <c r="BE80" s="171">
        <v>0</v>
      </c>
      <c r="BF80" s="171">
        <v>0</v>
      </c>
      <c r="BG80" s="171">
        <v>0</v>
      </c>
      <c r="BH80" s="171">
        <v>0</v>
      </c>
      <c r="BI80" s="171">
        <v>0</v>
      </c>
      <c r="BJ80" s="171">
        <v>0</v>
      </c>
      <c r="BK80" s="171">
        <v>0</v>
      </c>
      <c r="BL80" s="171">
        <v>0</v>
      </c>
      <c r="BM80" s="171">
        <v>1532622.25</v>
      </c>
      <c r="BN80" s="171">
        <v>0</v>
      </c>
      <c r="BO80" s="171">
        <v>0</v>
      </c>
      <c r="BP80" s="171">
        <v>0</v>
      </c>
      <c r="BQ80" s="171">
        <v>0</v>
      </c>
      <c r="BR80" s="171">
        <v>0</v>
      </c>
      <c r="BS80" s="171">
        <v>0</v>
      </c>
      <c r="BT80" s="171">
        <v>294000</v>
      </c>
      <c r="BU80" s="171">
        <v>0</v>
      </c>
      <c r="BV80" s="171">
        <v>0</v>
      </c>
      <c r="BW80" s="171">
        <v>0</v>
      </c>
      <c r="BX80" s="171">
        <v>0</v>
      </c>
      <c r="BY80" s="171">
        <v>0</v>
      </c>
      <c r="BZ80" s="171">
        <v>99000</v>
      </c>
      <c r="CA80" s="171">
        <v>0</v>
      </c>
      <c r="CB80" s="171">
        <v>0</v>
      </c>
      <c r="CC80" s="201">
        <f t="shared" si="10"/>
        <v>3798209.6699999995</v>
      </c>
    </row>
    <row r="81" spans="1:81" s="109" customFormat="1" ht="25.5" customHeight="1">
      <c r="A81" s="136" t="s">
        <v>1460</v>
      </c>
      <c r="B81" s="280" t="s">
        <v>16</v>
      </c>
      <c r="C81" s="281" t="s">
        <v>17</v>
      </c>
      <c r="D81" s="282"/>
      <c r="E81" s="110"/>
      <c r="F81" s="283" t="s">
        <v>470</v>
      </c>
      <c r="G81" s="284" t="s">
        <v>471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1703197.4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  <c r="AJ81" s="192">
        <v>0</v>
      </c>
      <c r="AK81" s="192">
        <v>0</v>
      </c>
      <c r="AL81" s="192">
        <v>0</v>
      </c>
      <c r="AM81" s="192">
        <v>0</v>
      </c>
      <c r="AN81" s="192">
        <v>0</v>
      </c>
      <c r="AO81" s="192">
        <v>0</v>
      </c>
      <c r="AP81" s="192">
        <v>0</v>
      </c>
      <c r="AQ81" s="192">
        <v>0</v>
      </c>
      <c r="AR81" s="192">
        <v>0</v>
      </c>
      <c r="AS81" s="192">
        <v>0</v>
      </c>
      <c r="AT81" s="192">
        <v>0</v>
      </c>
      <c r="AU81" s="192">
        <v>0</v>
      </c>
      <c r="AV81" s="192">
        <v>0</v>
      </c>
      <c r="AW81" s="192">
        <v>0</v>
      </c>
      <c r="AX81" s="192">
        <v>0</v>
      </c>
      <c r="AY81" s="192">
        <v>0</v>
      </c>
      <c r="AZ81" s="192">
        <v>0</v>
      </c>
      <c r="BA81" s="192">
        <v>0</v>
      </c>
      <c r="BB81" s="192">
        <v>0</v>
      </c>
      <c r="BC81" s="192">
        <v>0</v>
      </c>
      <c r="BD81" s="192">
        <v>0</v>
      </c>
      <c r="BE81" s="192">
        <v>0</v>
      </c>
      <c r="BF81" s="192">
        <v>0</v>
      </c>
      <c r="BG81" s="192">
        <v>0</v>
      </c>
      <c r="BH81" s="192">
        <v>0</v>
      </c>
      <c r="BI81" s="192">
        <v>0</v>
      </c>
      <c r="BJ81" s="192">
        <v>0</v>
      </c>
      <c r="BK81" s="192">
        <v>0</v>
      </c>
      <c r="BL81" s="192">
        <v>0</v>
      </c>
      <c r="BM81" s="192">
        <v>0</v>
      </c>
      <c r="BN81" s="192">
        <v>0</v>
      </c>
      <c r="BO81" s="192">
        <v>0</v>
      </c>
      <c r="BP81" s="192">
        <v>0</v>
      </c>
      <c r="BQ81" s="192">
        <v>0</v>
      </c>
      <c r="BR81" s="192">
        <v>0</v>
      </c>
      <c r="BS81" s="192">
        <v>0</v>
      </c>
      <c r="BT81" s="192">
        <v>0</v>
      </c>
      <c r="BU81" s="192">
        <v>0</v>
      </c>
      <c r="BV81" s="192">
        <v>0</v>
      </c>
      <c r="BW81" s="192">
        <v>0</v>
      </c>
      <c r="BX81" s="192">
        <v>0</v>
      </c>
      <c r="BY81" s="192">
        <v>0</v>
      </c>
      <c r="BZ81" s="192">
        <v>0</v>
      </c>
      <c r="CA81" s="192">
        <v>0</v>
      </c>
      <c r="CB81" s="192">
        <v>0</v>
      </c>
      <c r="CC81" s="201">
        <f t="shared" si="10"/>
        <v>1703197.4</v>
      </c>
    </row>
    <row r="82" spans="1:81" s="299" customFormat="1" ht="25.5" customHeight="1">
      <c r="A82" s="298"/>
      <c r="B82" s="519" t="s">
        <v>472</v>
      </c>
      <c r="C82" s="520"/>
      <c r="D82" s="520"/>
      <c r="E82" s="520"/>
      <c r="F82" s="520"/>
      <c r="G82" s="521"/>
      <c r="H82" s="194">
        <f>SUM(H65:H81)</f>
        <v>16017343.549999999</v>
      </c>
      <c r="I82" s="194">
        <f t="shared" ref="I82:BT82" si="13">SUM(I65:I81)</f>
        <v>3738640.62</v>
      </c>
      <c r="J82" s="194">
        <f t="shared" si="13"/>
        <v>4190598.47</v>
      </c>
      <c r="K82" s="194">
        <f t="shared" si="13"/>
        <v>249168</v>
      </c>
      <c r="L82" s="194">
        <f t="shared" si="13"/>
        <v>89357.65</v>
      </c>
      <c r="M82" s="194">
        <f t="shared" si="13"/>
        <v>25607.31</v>
      </c>
      <c r="N82" s="194">
        <f t="shared" si="13"/>
        <v>42802002.299999997</v>
      </c>
      <c r="O82" s="194">
        <f t="shared" si="13"/>
        <v>6542061.9699999997</v>
      </c>
      <c r="P82" s="194">
        <f t="shared" si="13"/>
        <v>1384642.68</v>
      </c>
      <c r="Q82" s="194">
        <f t="shared" si="13"/>
        <v>5601493.4900000002</v>
      </c>
      <c r="R82" s="194">
        <f t="shared" si="13"/>
        <v>574345.69999999995</v>
      </c>
      <c r="S82" s="194">
        <f t="shared" si="13"/>
        <v>3647854.15</v>
      </c>
      <c r="T82" s="194">
        <f t="shared" si="13"/>
        <v>5313437.0399999991</v>
      </c>
      <c r="U82" s="194">
        <f t="shared" si="13"/>
        <v>2321409</v>
      </c>
      <c r="V82" s="194">
        <f t="shared" si="13"/>
        <v>200355.61</v>
      </c>
      <c r="W82" s="194">
        <f t="shared" si="13"/>
        <v>294348.17</v>
      </c>
      <c r="X82" s="194">
        <f t="shared" si="13"/>
        <v>1596475.76</v>
      </c>
      <c r="Y82" s="194">
        <f t="shared" si="13"/>
        <v>673635.25</v>
      </c>
      <c r="Z82" s="194">
        <f t="shared" si="13"/>
        <v>45880829.469999999</v>
      </c>
      <c r="AA82" s="194">
        <f t="shared" si="13"/>
        <v>7537003.46</v>
      </c>
      <c r="AB82" s="194">
        <f t="shared" si="13"/>
        <v>736776.08</v>
      </c>
      <c r="AC82" s="194">
        <f t="shared" si="13"/>
        <v>4153433.14</v>
      </c>
      <c r="AD82" s="194">
        <f t="shared" si="13"/>
        <v>1163112.42</v>
      </c>
      <c r="AE82" s="194">
        <f t="shared" si="13"/>
        <v>1103663.5099999998</v>
      </c>
      <c r="AF82" s="194">
        <f t="shared" si="13"/>
        <v>4831403.84</v>
      </c>
      <c r="AG82" s="194">
        <f t="shared" si="13"/>
        <v>300184.48</v>
      </c>
      <c r="AH82" s="194">
        <f t="shared" si="13"/>
        <v>1212459.92</v>
      </c>
      <c r="AI82" s="194">
        <f t="shared" si="13"/>
        <v>27006313.829999998</v>
      </c>
      <c r="AJ82" s="194">
        <f t="shared" si="13"/>
        <v>343760.10000000009</v>
      </c>
      <c r="AK82" s="194">
        <f t="shared" si="13"/>
        <v>50755.200000000019</v>
      </c>
      <c r="AL82" s="194">
        <f t="shared" si="13"/>
        <v>238717</v>
      </c>
      <c r="AM82" s="194">
        <f t="shared" si="13"/>
        <v>213847.2</v>
      </c>
      <c r="AN82" s="194">
        <f t="shared" si="13"/>
        <v>180262.5</v>
      </c>
      <c r="AO82" s="194">
        <f t="shared" si="13"/>
        <v>362615.12</v>
      </c>
      <c r="AP82" s="194">
        <f t="shared" si="13"/>
        <v>305103.51</v>
      </c>
      <c r="AQ82" s="194">
        <f t="shared" si="13"/>
        <v>432732.64</v>
      </c>
      <c r="AR82" s="194">
        <f t="shared" si="13"/>
        <v>157057.1</v>
      </c>
      <c r="AS82" s="194">
        <f t="shared" si="13"/>
        <v>254923.63999999996</v>
      </c>
      <c r="AT82" s="194">
        <f t="shared" si="13"/>
        <v>143199.56</v>
      </c>
      <c r="AU82" s="194">
        <f t="shared" si="13"/>
        <v>10146566.09</v>
      </c>
      <c r="AV82" s="194">
        <f t="shared" si="13"/>
        <v>402833.12</v>
      </c>
      <c r="AW82" s="194">
        <f t="shared" si="13"/>
        <v>329273.5</v>
      </c>
      <c r="AX82" s="194">
        <f t="shared" si="13"/>
        <v>185341.81</v>
      </c>
      <c r="AY82" s="194">
        <f t="shared" si="13"/>
        <v>146474.75</v>
      </c>
      <c r="AZ82" s="194">
        <f t="shared" si="13"/>
        <v>167602.85</v>
      </c>
      <c r="BA82" s="194">
        <f t="shared" si="13"/>
        <v>763633</v>
      </c>
      <c r="BB82" s="194">
        <f t="shared" si="13"/>
        <v>61142116.909999982</v>
      </c>
      <c r="BC82" s="194">
        <f t="shared" si="13"/>
        <v>232932.84</v>
      </c>
      <c r="BD82" s="194">
        <f t="shared" si="13"/>
        <v>820418.5</v>
      </c>
      <c r="BE82" s="194">
        <f t="shared" si="13"/>
        <v>1336984.27</v>
      </c>
      <c r="BF82" s="194">
        <f t="shared" si="13"/>
        <v>875910.55999999994</v>
      </c>
      <c r="BG82" s="194">
        <f t="shared" si="13"/>
        <v>1676719</v>
      </c>
      <c r="BH82" s="194">
        <f t="shared" si="13"/>
        <v>2149730.89</v>
      </c>
      <c r="BI82" s="194">
        <f t="shared" si="13"/>
        <v>1343441.81</v>
      </c>
      <c r="BJ82" s="194">
        <f t="shared" si="13"/>
        <v>759409</v>
      </c>
      <c r="BK82" s="194">
        <f t="shared" si="13"/>
        <v>206595.20000000001</v>
      </c>
      <c r="BL82" s="194">
        <f t="shared" si="13"/>
        <v>121209.16</v>
      </c>
      <c r="BM82" s="194">
        <f t="shared" si="13"/>
        <v>52843048.359999999</v>
      </c>
      <c r="BN82" s="194">
        <f t="shared" si="13"/>
        <v>9342643.3400000017</v>
      </c>
      <c r="BO82" s="194">
        <f t="shared" si="13"/>
        <v>897949.18</v>
      </c>
      <c r="BP82" s="194">
        <f t="shared" si="13"/>
        <v>453864.04</v>
      </c>
      <c r="BQ82" s="194">
        <f t="shared" si="13"/>
        <v>626317.6</v>
      </c>
      <c r="BR82" s="194">
        <f t="shared" si="13"/>
        <v>2634751</v>
      </c>
      <c r="BS82" s="194">
        <f t="shared" si="13"/>
        <v>590713.93000000005</v>
      </c>
      <c r="BT82" s="194">
        <f t="shared" si="13"/>
        <v>20360127.549999997</v>
      </c>
      <c r="BU82" s="194">
        <f t="shared" ref="BU82:CB82" si="14">SUM(BU65:BU81)</f>
        <v>273660.64999999997</v>
      </c>
      <c r="BV82" s="194">
        <f t="shared" si="14"/>
        <v>360742</v>
      </c>
      <c r="BW82" s="194">
        <f t="shared" si="14"/>
        <v>540394.65</v>
      </c>
      <c r="BX82" s="194">
        <f t="shared" si="14"/>
        <v>1360969.14</v>
      </c>
      <c r="BY82" s="194">
        <f t="shared" si="14"/>
        <v>3314041.3399999994</v>
      </c>
      <c r="BZ82" s="194">
        <f t="shared" si="14"/>
        <v>305918.71999999997</v>
      </c>
      <c r="CA82" s="194">
        <f t="shared" si="14"/>
        <v>295656.25</v>
      </c>
      <c r="CB82" s="194">
        <f t="shared" si="14"/>
        <v>163122.85</v>
      </c>
      <c r="CC82" s="194">
        <f>SUM(CC65:CC81)</f>
        <v>369042044.30000013</v>
      </c>
    </row>
    <row r="83" spans="1:81" s="109" customFormat="1" ht="25.5" customHeight="1">
      <c r="A83" s="136" t="s">
        <v>1460</v>
      </c>
      <c r="B83" s="280" t="s">
        <v>18</v>
      </c>
      <c r="C83" s="281" t="s">
        <v>19</v>
      </c>
      <c r="D83" s="282">
        <v>41060</v>
      </c>
      <c r="E83" s="281" t="s">
        <v>473</v>
      </c>
      <c r="F83" s="283" t="s">
        <v>1494</v>
      </c>
      <c r="G83" s="284" t="s">
        <v>1417</v>
      </c>
      <c r="H83" s="192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102461.81</v>
      </c>
      <c r="AB83" s="171">
        <v>0</v>
      </c>
      <c r="AC83" s="171">
        <v>0</v>
      </c>
      <c r="AD83" s="171">
        <v>0</v>
      </c>
      <c r="AE83" s="171">
        <v>0</v>
      </c>
      <c r="AF83" s="171">
        <v>0</v>
      </c>
      <c r="AG83" s="171">
        <v>0</v>
      </c>
      <c r="AH83" s="171">
        <v>17467</v>
      </c>
      <c r="AI83" s="171">
        <v>1734557.5</v>
      </c>
      <c r="AJ83" s="171">
        <v>0</v>
      </c>
      <c r="AK83" s="171">
        <v>0</v>
      </c>
      <c r="AL83" s="171">
        <v>0</v>
      </c>
      <c r="AM83" s="171">
        <v>0</v>
      </c>
      <c r="AN83" s="171">
        <v>0</v>
      </c>
      <c r="AO83" s="171">
        <v>0</v>
      </c>
      <c r="AP83" s="171">
        <v>0</v>
      </c>
      <c r="AQ83" s="171">
        <v>0</v>
      </c>
      <c r="AR83" s="171">
        <v>0</v>
      </c>
      <c r="AS83" s="171">
        <v>0</v>
      </c>
      <c r="AT83" s="171">
        <v>0</v>
      </c>
      <c r="AU83" s="171">
        <v>0</v>
      </c>
      <c r="AV83" s="171">
        <v>0</v>
      </c>
      <c r="AW83" s="171">
        <v>0</v>
      </c>
      <c r="AX83" s="171">
        <v>-95047.9</v>
      </c>
      <c r="AY83" s="171">
        <v>0</v>
      </c>
      <c r="AZ83" s="171">
        <v>0</v>
      </c>
      <c r="BA83" s="171">
        <v>0</v>
      </c>
      <c r="BB83" s="171">
        <v>0</v>
      </c>
      <c r="BC83" s="171">
        <v>0</v>
      </c>
      <c r="BD83" s="171">
        <v>0</v>
      </c>
      <c r="BE83" s="171">
        <v>0</v>
      </c>
      <c r="BF83" s="171">
        <v>0</v>
      </c>
      <c r="BG83" s="171">
        <v>0</v>
      </c>
      <c r="BH83" s="171">
        <v>0</v>
      </c>
      <c r="BI83" s="171">
        <v>0</v>
      </c>
      <c r="BJ83" s="171">
        <v>0</v>
      </c>
      <c r="BK83" s="171">
        <v>0</v>
      </c>
      <c r="BL83" s="171">
        <v>0</v>
      </c>
      <c r="BM83" s="171">
        <v>44557</v>
      </c>
      <c r="BN83" s="171">
        <v>198717.03</v>
      </c>
      <c r="BO83" s="171">
        <v>0</v>
      </c>
      <c r="BP83" s="171">
        <v>0</v>
      </c>
      <c r="BQ83" s="171">
        <v>0</v>
      </c>
      <c r="BR83" s="171">
        <v>0</v>
      </c>
      <c r="BS83" s="171">
        <v>0</v>
      </c>
      <c r="BT83" s="171">
        <v>0</v>
      </c>
      <c r="BU83" s="171">
        <v>0</v>
      </c>
      <c r="BV83" s="171">
        <v>0</v>
      </c>
      <c r="BW83" s="171">
        <v>0</v>
      </c>
      <c r="BX83" s="171">
        <v>0</v>
      </c>
      <c r="BY83" s="171">
        <v>0</v>
      </c>
      <c r="BZ83" s="171">
        <v>0</v>
      </c>
      <c r="CA83" s="171">
        <v>0</v>
      </c>
      <c r="CB83" s="171">
        <v>0</v>
      </c>
      <c r="CC83" s="201">
        <f t="shared" si="10"/>
        <v>2002712.4400000002</v>
      </c>
    </row>
    <row r="84" spans="1:81" s="109" customFormat="1" ht="25.5" customHeight="1">
      <c r="A84" s="136" t="s">
        <v>1458</v>
      </c>
      <c r="B84" s="280" t="s">
        <v>18</v>
      </c>
      <c r="C84" s="281" t="s">
        <v>19</v>
      </c>
      <c r="D84" s="282">
        <v>41060</v>
      </c>
      <c r="E84" s="281" t="s">
        <v>473</v>
      </c>
      <c r="F84" s="283" t="s">
        <v>474</v>
      </c>
      <c r="G84" s="284" t="s">
        <v>475</v>
      </c>
      <c r="H84" s="192">
        <v>229044</v>
      </c>
      <c r="I84" s="171">
        <v>50570</v>
      </c>
      <c r="J84" s="171">
        <v>237018</v>
      </c>
      <c r="K84" s="171">
        <v>31399</v>
      </c>
      <c r="L84" s="171">
        <v>19676</v>
      </c>
      <c r="M84" s="171">
        <v>0</v>
      </c>
      <c r="N84" s="171">
        <v>37748.5</v>
      </c>
      <c r="O84" s="171">
        <v>102268.5</v>
      </c>
      <c r="P84" s="171">
        <v>91409</v>
      </c>
      <c r="Q84" s="171">
        <v>340717</v>
      </c>
      <c r="R84" s="171">
        <v>44826</v>
      </c>
      <c r="S84" s="171">
        <v>97770</v>
      </c>
      <c r="T84" s="171">
        <v>119377</v>
      </c>
      <c r="U84" s="171">
        <v>118008</v>
      </c>
      <c r="V84" s="171">
        <v>1060</v>
      </c>
      <c r="W84" s="171">
        <v>77830</v>
      </c>
      <c r="X84" s="171">
        <v>217704</v>
      </c>
      <c r="Y84" s="171">
        <v>25029</v>
      </c>
      <c r="Z84" s="171">
        <v>366034.5</v>
      </c>
      <c r="AA84" s="171">
        <v>104676</v>
      </c>
      <c r="AB84" s="171">
        <v>83846.53</v>
      </c>
      <c r="AC84" s="171">
        <v>173804.79</v>
      </c>
      <c r="AD84" s="171">
        <v>99934</v>
      </c>
      <c r="AE84" s="171">
        <v>99275</v>
      </c>
      <c r="AF84" s="171">
        <v>223509.25</v>
      </c>
      <c r="AG84" s="171">
        <v>91818.94</v>
      </c>
      <c r="AH84" s="171">
        <v>18029</v>
      </c>
      <c r="AI84" s="171">
        <v>80665.5</v>
      </c>
      <c r="AJ84" s="171">
        <v>43182</v>
      </c>
      <c r="AK84" s="171">
        <v>8786</v>
      </c>
      <c r="AL84" s="171">
        <v>19531</v>
      </c>
      <c r="AM84" s="171">
        <v>15809</v>
      </c>
      <c r="AN84" s="171">
        <v>73249</v>
      </c>
      <c r="AO84" s="171">
        <v>449722.48</v>
      </c>
      <c r="AP84" s="171">
        <v>22852</v>
      </c>
      <c r="AQ84" s="171">
        <v>22888</v>
      </c>
      <c r="AR84" s="171">
        <v>57768</v>
      </c>
      <c r="AS84" s="171">
        <v>27762.25</v>
      </c>
      <c r="AT84" s="171">
        <v>57758.5</v>
      </c>
      <c r="AU84" s="171">
        <v>362316.25</v>
      </c>
      <c r="AV84" s="171">
        <v>173225</v>
      </c>
      <c r="AW84" s="171">
        <v>72693</v>
      </c>
      <c r="AX84" s="171">
        <v>99706.25</v>
      </c>
      <c r="AY84" s="171">
        <v>96727</v>
      </c>
      <c r="AZ84" s="171">
        <v>15136</v>
      </c>
      <c r="BA84" s="171">
        <v>62938</v>
      </c>
      <c r="BB84" s="171">
        <v>183222</v>
      </c>
      <c r="BC84" s="171">
        <v>73005</v>
      </c>
      <c r="BD84" s="171">
        <v>41290</v>
      </c>
      <c r="BE84" s="171">
        <v>15576</v>
      </c>
      <c r="BF84" s="171">
        <v>50205</v>
      </c>
      <c r="BG84" s="171">
        <v>11527</v>
      </c>
      <c r="BH84" s="171">
        <v>65605</v>
      </c>
      <c r="BI84" s="171">
        <v>86414</v>
      </c>
      <c r="BJ84" s="171">
        <v>19193</v>
      </c>
      <c r="BK84" s="171">
        <v>419</v>
      </c>
      <c r="BL84" s="171">
        <v>2200</v>
      </c>
      <c r="BM84" s="171">
        <v>14527.25</v>
      </c>
      <c r="BN84" s="171">
        <v>54851</v>
      </c>
      <c r="BO84" s="171">
        <v>2133</v>
      </c>
      <c r="BP84" s="171">
        <v>8593</v>
      </c>
      <c r="BQ84" s="171">
        <v>11057</v>
      </c>
      <c r="BR84" s="171">
        <v>14731</v>
      </c>
      <c r="BS84" s="171">
        <v>4513</v>
      </c>
      <c r="BT84" s="171">
        <v>99086</v>
      </c>
      <c r="BU84" s="171">
        <v>19679.5</v>
      </c>
      <c r="BV84" s="171">
        <v>18575</v>
      </c>
      <c r="BW84" s="171">
        <v>15682</v>
      </c>
      <c r="BX84" s="171">
        <v>91888.4</v>
      </c>
      <c r="BY84" s="171">
        <v>24248</v>
      </c>
      <c r="BZ84" s="171">
        <v>30722</v>
      </c>
      <c r="CA84" s="171">
        <v>17476.75</v>
      </c>
      <c r="CB84" s="171">
        <v>0</v>
      </c>
      <c r="CC84" s="201">
        <f t="shared" si="10"/>
        <v>5841516.1400000006</v>
      </c>
    </row>
    <row r="85" spans="1:81" s="109" customFormat="1" ht="25.5" customHeight="1">
      <c r="A85" s="136" t="s">
        <v>1459</v>
      </c>
      <c r="B85" s="280" t="s">
        <v>18</v>
      </c>
      <c r="C85" s="281" t="s">
        <v>19</v>
      </c>
      <c r="D85" s="282">
        <v>42060</v>
      </c>
      <c r="E85" s="281" t="s">
        <v>476</v>
      </c>
      <c r="F85" s="283" t="s">
        <v>477</v>
      </c>
      <c r="G85" s="284" t="s">
        <v>478</v>
      </c>
      <c r="H85" s="192">
        <v>139762</v>
      </c>
      <c r="I85" s="171">
        <v>34812</v>
      </c>
      <c r="J85" s="171">
        <v>352399</v>
      </c>
      <c r="K85" s="171">
        <v>40295</v>
      </c>
      <c r="L85" s="171">
        <v>0</v>
      </c>
      <c r="M85" s="171">
        <v>0</v>
      </c>
      <c r="N85" s="171">
        <v>40697.25</v>
      </c>
      <c r="O85" s="171">
        <v>153029.75</v>
      </c>
      <c r="P85" s="171">
        <v>21671</v>
      </c>
      <c r="Q85" s="171">
        <v>246652</v>
      </c>
      <c r="R85" s="171">
        <v>12131</v>
      </c>
      <c r="S85" s="171">
        <v>50399</v>
      </c>
      <c r="T85" s="171">
        <v>156000</v>
      </c>
      <c r="U85" s="171">
        <v>219373</v>
      </c>
      <c r="V85" s="171">
        <v>0</v>
      </c>
      <c r="W85" s="171">
        <v>13755.45</v>
      </c>
      <c r="X85" s="171">
        <v>80433</v>
      </c>
      <c r="Y85" s="171">
        <v>0</v>
      </c>
      <c r="Z85" s="171">
        <v>643122.25</v>
      </c>
      <c r="AA85" s="171">
        <v>82542</v>
      </c>
      <c r="AB85" s="171">
        <v>19536.5</v>
      </c>
      <c r="AC85" s="171">
        <v>97453</v>
      </c>
      <c r="AD85" s="171">
        <v>17450</v>
      </c>
      <c r="AE85" s="171">
        <v>70398</v>
      </c>
      <c r="AF85" s="171">
        <v>212962</v>
      </c>
      <c r="AG85" s="171">
        <v>17049</v>
      </c>
      <c r="AH85" s="171">
        <v>4104</v>
      </c>
      <c r="AI85" s="171">
        <v>258093</v>
      </c>
      <c r="AJ85" s="171">
        <v>30621</v>
      </c>
      <c r="AK85" s="171">
        <v>18372</v>
      </c>
      <c r="AL85" s="171">
        <v>18639</v>
      </c>
      <c r="AM85" s="171">
        <v>2200</v>
      </c>
      <c r="AN85" s="171">
        <v>21504</v>
      </c>
      <c r="AO85" s="171">
        <v>51091</v>
      </c>
      <c r="AP85" s="171">
        <v>39627</v>
      </c>
      <c r="AQ85" s="171">
        <v>0</v>
      </c>
      <c r="AR85" s="171">
        <v>20160</v>
      </c>
      <c r="AS85" s="171">
        <v>26315.25</v>
      </c>
      <c r="AT85" s="171">
        <v>30953</v>
      </c>
      <c r="AU85" s="171">
        <v>516894.18</v>
      </c>
      <c r="AV85" s="171">
        <v>18907</v>
      </c>
      <c r="AW85" s="171">
        <v>26715</v>
      </c>
      <c r="AX85" s="171">
        <v>0</v>
      </c>
      <c r="AY85" s="171">
        <v>4588</v>
      </c>
      <c r="AZ85" s="171">
        <v>0</v>
      </c>
      <c r="BA85" s="171">
        <v>41695</v>
      </c>
      <c r="BB85" s="171">
        <v>372718</v>
      </c>
      <c r="BC85" s="171">
        <v>56182</v>
      </c>
      <c r="BD85" s="171">
        <v>48863</v>
      </c>
      <c r="BE85" s="171">
        <v>7067</v>
      </c>
      <c r="BF85" s="171">
        <v>121723</v>
      </c>
      <c r="BG85" s="171">
        <v>5005</v>
      </c>
      <c r="BH85" s="171">
        <v>266492</v>
      </c>
      <c r="BI85" s="171">
        <v>26359</v>
      </c>
      <c r="BJ85" s="171">
        <v>5596</v>
      </c>
      <c r="BK85" s="171">
        <v>4407</v>
      </c>
      <c r="BL85" s="171">
        <v>0</v>
      </c>
      <c r="BM85" s="171">
        <v>46935.5</v>
      </c>
      <c r="BN85" s="171">
        <v>70185</v>
      </c>
      <c r="BO85" s="171">
        <v>0</v>
      </c>
      <c r="BP85" s="171">
        <v>4887</v>
      </c>
      <c r="BQ85" s="171">
        <v>0</v>
      </c>
      <c r="BR85" s="171">
        <v>11762</v>
      </c>
      <c r="BS85" s="171">
        <v>15309</v>
      </c>
      <c r="BT85" s="171">
        <v>728541</v>
      </c>
      <c r="BU85" s="171">
        <v>0</v>
      </c>
      <c r="BV85" s="171">
        <v>0</v>
      </c>
      <c r="BW85" s="171">
        <v>22174</v>
      </c>
      <c r="BX85" s="171">
        <v>84933</v>
      </c>
      <c r="BY85" s="171">
        <v>39258</v>
      </c>
      <c r="BZ85" s="171">
        <v>25610</v>
      </c>
      <c r="CA85" s="171">
        <v>2231</v>
      </c>
      <c r="CB85" s="171">
        <v>0</v>
      </c>
      <c r="CC85" s="201">
        <f t="shared" si="10"/>
        <v>5818638.1300000008</v>
      </c>
    </row>
    <row r="86" spans="1:81" s="109" customFormat="1" ht="25.5" customHeight="1">
      <c r="A86" s="136" t="s">
        <v>1460</v>
      </c>
      <c r="B86" s="280" t="s">
        <v>18</v>
      </c>
      <c r="C86" s="281" t="s">
        <v>19</v>
      </c>
      <c r="D86" s="282">
        <v>44050</v>
      </c>
      <c r="E86" s="110" t="s">
        <v>479</v>
      </c>
      <c r="F86" s="283" t="s">
        <v>480</v>
      </c>
      <c r="G86" s="284" t="s">
        <v>481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-2737</v>
      </c>
      <c r="S86" s="192">
        <v>0</v>
      </c>
      <c r="T86" s="192">
        <v>0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0</v>
      </c>
      <c r="AA86" s="192">
        <v>0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-40180</v>
      </c>
      <c r="AH86" s="192">
        <v>0</v>
      </c>
      <c r="AI86" s="192">
        <v>-173510.24</v>
      </c>
      <c r="AJ86" s="192">
        <v>0</v>
      </c>
      <c r="AK86" s="192">
        <v>0</v>
      </c>
      <c r="AL86" s="192">
        <v>0</v>
      </c>
      <c r="AM86" s="192">
        <v>0</v>
      </c>
      <c r="AN86" s="192">
        <v>0</v>
      </c>
      <c r="AO86" s="192">
        <v>0</v>
      </c>
      <c r="AP86" s="192">
        <v>0</v>
      </c>
      <c r="AQ86" s="192">
        <v>0</v>
      </c>
      <c r="AR86" s="192">
        <v>0</v>
      </c>
      <c r="AS86" s="192">
        <v>0</v>
      </c>
      <c r="AT86" s="192">
        <v>-14868</v>
      </c>
      <c r="AU86" s="192">
        <v>0</v>
      </c>
      <c r="AV86" s="192">
        <v>0</v>
      </c>
      <c r="AW86" s="192">
        <v>0</v>
      </c>
      <c r="AX86" s="192">
        <v>0</v>
      </c>
      <c r="AY86" s="192">
        <v>0</v>
      </c>
      <c r="AZ86" s="192">
        <v>0</v>
      </c>
      <c r="BA86" s="192">
        <v>0</v>
      </c>
      <c r="BB86" s="192">
        <v>0</v>
      </c>
      <c r="BC86" s="192">
        <v>0</v>
      </c>
      <c r="BD86" s="192">
        <v>0</v>
      </c>
      <c r="BE86" s="192">
        <v>0</v>
      </c>
      <c r="BF86" s="192">
        <v>0</v>
      </c>
      <c r="BG86" s="192">
        <v>0</v>
      </c>
      <c r="BH86" s="192">
        <v>0</v>
      </c>
      <c r="BI86" s="192">
        <v>-13032</v>
      </c>
      <c r="BJ86" s="192">
        <v>0</v>
      </c>
      <c r="BK86" s="192">
        <v>0</v>
      </c>
      <c r="BL86" s="192">
        <v>0</v>
      </c>
      <c r="BM86" s="192">
        <v>-13558.25</v>
      </c>
      <c r="BN86" s="192">
        <v>-54851</v>
      </c>
      <c r="BO86" s="192">
        <v>-2133</v>
      </c>
      <c r="BP86" s="192">
        <v>0</v>
      </c>
      <c r="BQ86" s="192">
        <v>0</v>
      </c>
      <c r="BR86" s="192">
        <v>0</v>
      </c>
      <c r="BS86" s="192">
        <v>0</v>
      </c>
      <c r="BT86" s="192">
        <v>-77065.539999999994</v>
      </c>
      <c r="BU86" s="192">
        <v>0</v>
      </c>
      <c r="BV86" s="192">
        <v>0</v>
      </c>
      <c r="BW86" s="192">
        <v>0</v>
      </c>
      <c r="BX86" s="192">
        <v>0</v>
      </c>
      <c r="BY86" s="192">
        <v>0</v>
      </c>
      <c r="BZ86" s="192">
        <v>0</v>
      </c>
      <c r="CA86" s="192">
        <v>0</v>
      </c>
      <c r="CB86" s="192">
        <v>0</v>
      </c>
      <c r="CC86" s="201">
        <f t="shared" si="10"/>
        <v>-391935.02999999997</v>
      </c>
    </row>
    <row r="87" spans="1:81" s="109" customFormat="1" ht="25.5" customHeight="1">
      <c r="A87" s="136" t="s">
        <v>1460</v>
      </c>
      <c r="B87" s="280" t="s">
        <v>18</v>
      </c>
      <c r="C87" s="281" t="s">
        <v>19</v>
      </c>
      <c r="D87" s="282">
        <v>44050</v>
      </c>
      <c r="E87" s="110" t="s">
        <v>479</v>
      </c>
      <c r="F87" s="283" t="s">
        <v>482</v>
      </c>
      <c r="G87" s="284" t="s">
        <v>483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0</v>
      </c>
      <c r="AA87" s="192">
        <v>0</v>
      </c>
      <c r="AB87" s="192">
        <v>0</v>
      </c>
      <c r="AC87" s="192">
        <v>0</v>
      </c>
      <c r="AD87" s="192">
        <v>0</v>
      </c>
      <c r="AE87" s="192">
        <v>0</v>
      </c>
      <c r="AF87" s="192">
        <v>0</v>
      </c>
      <c r="AG87" s="192">
        <v>-17049</v>
      </c>
      <c r="AH87" s="192">
        <v>0</v>
      </c>
      <c r="AI87" s="192">
        <v>-1495435.76</v>
      </c>
      <c r="AJ87" s="192">
        <v>0</v>
      </c>
      <c r="AK87" s="192">
        <v>0</v>
      </c>
      <c r="AL87" s="192">
        <v>-7911.2</v>
      </c>
      <c r="AM87" s="192">
        <v>0</v>
      </c>
      <c r="AN87" s="192">
        <v>0</v>
      </c>
      <c r="AO87" s="192">
        <v>0</v>
      </c>
      <c r="AP87" s="192">
        <v>0</v>
      </c>
      <c r="AQ87" s="192">
        <v>0</v>
      </c>
      <c r="AR87" s="192">
        <v>0</v>
      </c>
      <c r="AS87" s="192">
        <v>0</v>
      </c>
      <c r="AT87" s="192">
        <v>0</v>
      </c>
      <c r="AU87" s="192">
        <v>0</v>
      </c>
      <c r="AV87" s="192">
        <v>0</v>
      </c>
      <c r="AW87" s="192">
        <v>0</v>
      </c>
      <c r="AX87" s="192">
        <v>0</v>
      </c>
      <c r="AY87" s="192">
        <v>0</v>
      </c>
      <c r="AZ87" s="192">
        <v>0</v>
      </c>
      <c r="BA87" s="192">
        <v>0</v>
      </c>
      <c r="BB87" s="192">
        <v>0</v>
      </c>
      <c r="BC87" s="192">
        <v>0</v>
      </c>
      <c r="BD87" s="192">
        <v>0</v>
      </c>
      <c r="BE87" s="192">
        <v>0</v>
      </c>
      <c r="BF87" s="192">
        <v>0</v>
      </c>
      <c r="BG87" s="192">
        <v>0</v>
      </c>
      <c r="BH87" s="192">
        <v>0</v>
      </c>
      <c r="BI87" s="192">
        <v>0</v>
      </c>
      <c r="BJ87" s="192">
        <v>0</v>
      </c>
      <c r="BK87" s="192">
        <v>0</v>
      </c>
      <c r="BL87" s="192">
        <v>0</v>
      </c>
      <c r="BM87" s="192">
        <v>-46842.5</v>
      </c>
      <c r="BN87" s="192">
        <v>-70185</v>
      </c>
      <c r="BO87" s="192">
        <v>0</v>
      </c>
      <c r="BP87" s="192">
        <v>0</v>
      </c>
      <c r="BQ87" s="192">
        <v>0</v>
      </c>
      <c r="BR87" s="192">
        <v>0</v>
      </c>
      <c r="BS87" s="192">
        <v>0</v>
      </c>
      <c r="BT87" s="192">
        <v>-567508.98</v>
      </c>
      <c r="BU87" s="192">
        <v>0</v>
      </c>
      <c r="BV87" s="192">
        <v>0</v>
      </c>
      <c r="BW87" s="192">
        <v>0</v>
      </c>
      <c r="BX87" s="192">
        <v>0</v>
      </c>
      <c r="BY87" s="192">
        <v>0</v>
      </c>
      <c r="BZ87" s="192">
        <v>0</v>
      </c>
      <c r="CA87" s="192">
        <v>0</v>
      </c>
      <c r="CB87" s="192">
        <v>0</v>
      </c>
      <c r="CC87" s="201">
        <f t="shared" si="10"/>
        <v>-2204932.44</v>
      </c>
    </row>
    <row r="88" spans="1:81" s="109" customFormat="1" ht="25.5" customHeight="1">
      <c r="A88" s="136" t="s">
        <v>1458</v>
      </c>
      <c r="B88" s="280" t="s">
        <v>18</v>
      </c>
      <c r="C88" s="281" t="s">
        <v>19</v>
      </c>
      <c r="D88" s="282">
        <v>43040</v>
      </c>
      <c r="E88" s="281" t="s">
        <v>484</v>
      </c>
      <c r="F88" s="283" t="s">
        <v>485</v>
      </c>
      <c r="G88" s="284" t="s">
        <v>1563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203056.5</v>
      </c>
      <c r="O88" s="192">
        <v>16886.5</v>
      </c>
      <c r="P88" s="192">
        <v>220</v>
      </c>
      <c r="Q88" s="192">
        <v>53353.95</v>
      </c>
      <c r="R88" s="192">
        <v>33804</v>
      </c>
      <c r="S88" s="192">
        <v>0</v>
      </c>
      <c r="T88" s="192">
        <v>0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92">
        <v>34452</v>
      </c>
      <c r="AB88" s="192">
        <v>17178</v>
      </c>
      <c r="AC88" s="192">
        <v>0</v>
      </c>
      <c r="AD88" s="192">
        <v>0</v>
      </c>
      <c r="AE88" s="192">
        <v>22671</v>
      </c>
      <c r="AF88" s="192">
        <v>0</v>
      </c>
      <c r="AG88" s="192">
        <v>0</v>
      </c>
      <c r="AH88" s="192">
        <v>8005.66</v>
      </c>
      <c r="AI88" s="192">
        <v>0</v>
      </c>
      <c r="AJ88" s="192">
        <v>0</v>
      </c>
      <c r="AK88" s="192">
        <v>0</v>
      </c>
      <c r="AL88" s="192">
        <v>0</v>
      </c>
      <c r="AM88" s="192">
        <v>0</v>
      </c>
      <c r="AN88" s="192">
        <v>0</v>
      </c>
      <c r="AO88" s="192">
        <v>0</v>
      </c>
      <c r="AP88" s="192">
        <v>0</v>
      </c>
      <c r="AQ88" s="192">
        <v>0</v>
      </c>
      <c r="AR88" s="192">
        <v>2765.49</v>
      </c>
      <c r="AS88" s="192">
        <v>0</v>
      </c>
      <c r="AT88" s="192">
        <v>0</v>
      </c>
      <c r="AU88" s="192">
        <v>37947.35</v>
      </c>
      <c r="AV88" s="192">
        <v>37527.46</v>
      </c>
      <c r="AW88" s="192">
        <v>0</v>
      </c>
      <c r="AX88" s="192">
        <v>0</v>
      </c>
      <c r="AY88" s="192">
        <v>0</v>
      </c>
      <c r="AZ88" s="192">
        <v>0</v>
      </c>
      <c r="BA88" s="192">
        <v>0</v>
      </c>
      <c r="BB88" s="192">
        <v>0</v>
      </c>
      <c r="BC88" s="192">
        <v>0</v>
      </c>
      <c r="BD88" s="192">
        <v>29778</v>
      </c>
      <c r="BE88" s="192">
        <v>0</v>
      </c>
      <c r="BF88" s="192">
        <v>0</v>
      </c>
      <c r="BG88" s="192">
        <v>0</v>
      </c>
      <c r="BH88" s="192">
        <v>0</v>
      </c>
      <c r="BI88" s="192">
        <v>0</v>
      </c>
      <c r="BJ88" s="192">
        <v>0</v>
      </c>
      <c r="BK88" s="192">
        <v>0</v>
      </c>
      <c r="BL88" s="192">
        <v>0</v>
      </c>
      <c r="BM88" s="192">
        <v>0</v>
      </c>
      <c r="BN88" s="192">
        <v>0</v>
      </c>
      <c r="BO88" s="192">
        <v>0</v>
      </c>
      <c r="BP88" s="192">
        <v>0</v>
      </c>
      <c r="BQ88" s="192">
        <v>0</v>
      </c>
      <c r="BR88" s="192">
        <v>0</v>
      </c>
      <c r="BS88" s="192">
        <v>0</v>
      </c>
      <c r="BT88" s="192">
        <v>0</v>
      </c>
      <c r="BU88" s="192">
        <v>0</v>
      </c>
      <c r="BV88" s="192">
        <v>0</v>
      </c>
      <c r="BW88" s="192">
        <v>0</v>
      </c>
      <c r="BX88" s="192">
        <v>0</v>
      </c>
      <c r="BY88" s="192">
        <v>0</v>
      </c>
      <c r="BZ88" s="192">
        <v>0</v>
      </c>
      <c r="CA88" s="192">
        <v>0</v>
      </c>
      <c r="CB88" s="192">
        <v>0</v>
      </c>
      <c r="CC88" s="201">
        <f t="shared" si="10"/>
        <v>497645.91</v>
      </c>
    </row>
    <row r="89" spans="1:81" s="109" customFormat="1" ht="25.5" customHeight="1">
      <c r="A89" s="136" t="s">
        <v>1460</v>
      </c>
      <c r="B89" s="280" t="s">
        <v>18</v>
      </c>
      <c r="C89" s="281" t="s">
        <v>19</v>
      </c>
      <c r="D89" s="282">
        <v>44050</v>
      </c>
      <c r="E89" s="110" t="s">
        <v>479</v>
      </c>
      <c r="F89" s="283" t="s">
        <v>486</v>
      </c>
      <c r="G89" s="284" t="s">
        <v>487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-1080149.7</v>
      </c>
      <c r="O89" s="192">
        <v>-1959.47</v>
      </c>
      <c r="P89" s="192">
        <v>0</v>
      </c>
      <c r="Q89" s="192">
        <v>-34765.67</v>
      </c>
      <c r="R89" s="192">
        <v>0</v>
      </c>
      <c r="S89" s="192">
        <v>0</v>
      </c>
      <c r="T89" s="192">
        <v>0</v>
      </c>
      <c r="U89" s="192">
        <v>0</v>
      </c>
      <c r="V89" s="192">
        <v>0</v>
      </c>
      <c r="W89" s="192">
        <v>0</v>
      </c>
      <c r="X89" s="192">
        <v>0</v>
      </c>
      <c r="Y89" s="192">
        <v>0</v>
      </c>
      <c r="Z89" s="192">
        <v>-101568.85</v>
      </c>
      <c r="AA89" s="192">
        <v>-14721.78</v>
      </c>
      <c r="AB89" s="192">
        <v>0</v>
      </c>
      <c r="AC89" s="192">
        <v>0</v>
      </c>
      <c r="AD89" s="192">
        <v>0</v>
      </c>
      <c r="AE89" s="192">
        <v>0</v>
      </c>
      <c r="AF89" s="192">
        <v>0</v>
      </c>
      <c r="AG89" s="192">
        <v>0</v>
      </c>
      <c r="AH89" s="192">
        <v>0</v>
      </c>
      <c r="AI89" s="192">
        <v>-76537.740000000005</v>
      </c>
      <c r="AJ89" s="192">
        <v>-6093.84</v>
      </c>
      <c r="AK89" s="192">
        <v>0</v>
      </c>
      <c r="AL89" s="192">
        <v>0</v>
      </c>
      <c r="AM89" s="192">
        <v>0</v>
      </c>
      <c r="AN89" s="192">
        <v>0</v>
      </c>
      <c r="AO89" s="192">
        <v>0</v>
      </c>
      <c r="AP89" s="192">
        <v>-20221.8</v>
      </c>
      <c r="AQ89" s="192">
        <v>0</v>
      </c>
      <c r="AR89" s="192">
        <v>0</v>
      </c>
      <c r="AS89" s="192">
        <v>0</v>
      </c>
      <c r="AT89" s="192">
        <v>-12385.19</v>
      </c>
      <c r="AU89" s="192">
        <v>0</v>
      </c>
      <c r="AV89" s="192">
        <v>0</v>
      </c>
      <c r="AW89" s="192">
        <v>-7231.6</v>
      </c>
      <c r="AX89" s="192">
        <v>0</v>
      </c>
      <c r="AY89" s="192">
        <v>-2949.28</v>
      </c>
      <c r="AZ89" s="192">
        <v>0</v>
      </c>
      <c r="BA89" s="192">
        <v>0</v>
      </c>
      <c r="BB89" s="192">
        <v>0</v>
      </c>
      <c r="BC89" s="192">
        <v>0</v>
      </c>
      <c r="BD89" s="192">
        <v>0</v>
      </c>
      <c r="BE89" s="192">
        <v>0</v>
      </c>
      <c r="BF89" s="192">
        <v>0</v>
      </c>
      <c r="BG89" s="192">
        <v>0</v>
      </c>
      <c r="BH89" s="192">
        <v>0</v>
      </c>
      <c r="BI89" s="192">
        <v>0</v>
      </c>
      <c r="BJ89" s="192">
        <v>0</v>
      </c>
      <c r="BK89" s="192">
        <v>0</v>
      </c>
      <c r="BL89" s="192">
        <v>0</v>
      </c>
      <c r="BM89" s="192">
        <v>0</v>
      </c>
      <c r="BN89" s="192">
        <v>0</v>
      </c>
      <c r="BO89" s="192">
        <v>0</v>
      </c>
      <c r="BP89" s="192">
        <v>0</v>
      </c>
      <c r="BQ89" s="192">
        <v>0</v>
      </c>
      <c r="BR89" s="192">
        <v>0</v>
      </c>
      <c r="BS89" s="192">
        <v>0</v>
      </c>
      <c r="BT89" s="192">
        <v>-43180.2</v>
      </c>
      <c r="BU89" s="192">
        <v>0</v>
      </c>
      <c r="BV89" s="192">
        <v>0</v>
      </c>
      <c r="BW89" s="192">
        <v>0</v>
      </c>
      <c r="BX89" s="192">
        <v>0</v>
      </c>
      <c r="BY89" s="192">
        <v>0</v>
      </c>
      <c r="BZ89" s="192">
        <v>0</v>
      </c>
      <c r="CA89" s="192">
        <v>0</v>
      </c>
      <c r="CB89" s="192">
        <v>0</v>
      </c>
      <c r="CC89" s="201">
        <f t="shared" si="10"/>
        <v>-1401765.12</v>
      </c>
    </row>
    <row r="90" spans="1:81" s="109" customFormat="1" ht="25.5" customHeight="1">
      <c r="A90" s="136" t="s">
        <v>1460</v>
      </c>
      <c r="B90" s="280" t="s">
        <v>18</v>
      </c>
      <c r="C90" s="281" t="s">
        <v>19</v>
      </c>
      <c r="D90" s="282">
        <v>44050</v>
      </c>
      <c r="E90" s="110" t="s">
        <v>479</v>
      </c>
      <c r="F90" s="283" t="s">
        <v>488</v>
      </c>
      <c r="G90" s="284" t="s">
        <v>1564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168607.55</v>
      </c>
      <c r="O90" s="192">
        <v>0</v>
      </c>
      <c r="P90" s="192">
        <v>0</v>
      </c>
      <c r="Q90" s="192">
        <v>91904.23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v>0</v>
      </c>
      <c r="Y90" s="192">
        <v>0</v>
      </c>
      <c r="Z90" s="192">
        <v>0</v>
      </c>
      <c r="AA90" s="192">
        <v>18065.46</v>
      </c>
      <c r="AB90" s="192">
        <v>0</v>
      </c>
      <c r="AC90" s="192">
        <v>0</v>
      </c>
      <c r="AD90" s="192">
        <v>22808.85</v>
      </c>
      <c r="AE90" s="192">
        <v>0</v>
      </c>
      <c r="AF90" s="192">
        <v>0</v>
      </c>
      <c r="AG90" s="192">
        <v>0</v>
      </c>
      <c r="AH90" s="192">
        <v>0</v>
      </c>
      <c r="AI90" s="192">
        <v>0</v>
      </c>
      <c r="AJ90" s="192">
        <v>0</v>
      </c>
      <c r="AK90" s="192">
        <v>0</v>
      </c>
      <c r="AL90" s="192">
        <v>0</v>
      </c>
      <c r="AM90" s="192">
        <v>0</v>
      </c>
      <c r="AN90" s="192">
        <v>0</v>
      </c>
      <c r="AO90" s="192">
        <v>0</v>
      </c>
      <c r="AP90" s="192">
        <v>2053.34</v>
      </c>
      <c r="AQ90" s="192">
        <v>0</v>
      </c>
      <c r="AR90" s="192">
        <v>0</v>
      </c>
      <c r="AS90" s="192">
        <v>0</v>
      </c>
      <c r="AT90" s="192">
        <v>0</v>
      </c>
      <c r="AU90" s="192">
        <v>0</v>
      </c>
      <c r="AV90" s="192">
        <v>0</v>
      </c>
      <c r="AW90" s="192">
        <v>83833.399999999994</v>
      </c>
      <c r="AX90" s="192">
        <v>0</v>
      </c>
      <c r="AY90" s="192">
        <v>3698.75</v>
      </c>
      <c r="AZ90" s="192">
        <v>0</v>
      </c>
      <c r="BA90" s="192">
        <v>0</v>
      </c>
      <c r="BB90" s="192">
        <v>0</v>
      </c>
      <c r="BC90" s="192">
        <v>0</v>
      </c>
      <c r="BD90" s="192">
        <v>0</v>
      </c>
      <c r="BE90" s="192">
        <v>0</v>
      </c>
      <c r="BF90" s="192">
        <v>0</v>
      </c>
      <c r="BG90" s="192">
        <v>0</v>
      </c>
      <c r="BH90" s="192">
        <v>0</v>
      </c>
      <c r="BI90" s="192">
        <v>4605</v>
      </c>
      <c r="BJ90" s="192">
        <v>0</v>
      </c>
      <c r="BK90" s="192">
        <v>0</v>
      </c>
      <c r="BL90" s="192">
        <v>0</v>
      </c>
      <c r="BM90" s="192">
        <v>0</v>
      </c>
      <c r="BN90" s="192">
        <v>0</v>
      </c>
      <c r="BO90" s="192">
        <v>0</v>
      </c>
      <c r="BP90" s="192">
        <v>0</v>
      </c>
      <c r="BQ90" s="192">
        <v>0</v>
      </c>
      <c r="BR90" s="192">
        <v>0</v>
      </c>
      <c r="BS90" s="192">
        <v>0</v>
      </c>
      <c r="BT90" s="192">
        <v>0</v>
      </c>
      <c r="BU90" s="192">
        <v>0</v>
      </c>
      <c r="BV90" s="192">
        <v>0</v>
      </c>
      <c r="BW90" s="192">
        <v>0</v>
      </c>
      <c r="BX90" s="192">
        <v>0</v>
      </c>
      <c r="BY90" s="192">
        <v>0</v>
      </c>
      <c r="BZ90" s="192">
        <v>0</v>
      </c>
      <c r="CA90" s="192">
        <v>0</v>
      </c>
      <c r="CB90" s="192">
        <v>0</v>
      </c>
      <c r="CC90" s="201">
        <f t="shared" si="10"/>
        <v>395576.57999999996</v>
      </c>
    </row>
    <row r="91" spans="1:81" s="109" customFormat="1" ht="25.5" customHeight="1">
      <c r="A91" s="136" t="s">
        <v>1458</v>
      </c>
      <c r="B91" s="280" t="s">
        <v>18</v>
      </c>
      <c r="C91" s="281" t="s">
        <v>19</v>
      </c>
      <c r="D91" s="282"/>
      <c r="E91" s="110"/>
      <c r="F91" s="283" t="s">
        <v>489</v>
      </c>
      <c r="G91" s="284" t="s">
        <v>1565</v>
      </c>
      <c r="H91" s="192">
        <v>30630</v>
      </c>
      <c r="I91" s="171">
        <v>0</v>
      </c>
      <c r="J91" s="171">
        <v>0</v>
      </c>
      <c r="K91" s="171">
        <v>0</v>
      </c>
      <c r="L91" s="171">
        <v>0</v>
      </c>
      <c r="M91" s="171">
        <v>0</v>
      </c>
      <c r="N91" s="171">
        <v>119816.25</v>
      </c>
      <c r="O91" s="171">
        <v>1037.5</v>
      </c>
      <c r="P91" s="171">
        <v>0</v>
      </c>
      <c r="Q91" s="171">
        <v>6017</v>
      </c>
      <c r="R91" s="171">
        <v>0</v>
      </c>
      <c r="S91" s="171">
        <v>0</v>
      </c>
      <c r="T91" s="171">
        <v>10356</v>
      </c>
      <c r="U91" s="171">
        <v>0</v>
      </c>
      <c r="V91" s="171">
        <v>0</v>
      </c>
      <c r="W91" s="171">
        <v>0</v>
      </c>
      <c r="X91" s="171">
        <v>0</v>
      </c>
      <c r="Y91" s="171">
        <v>0</v>
      </c>
      <c r="Z91" s="171">
        <v>86049</v>
      </c>
      <c r="AA91" s="171">
        <v>1712</v>
      </c>
      <c r="AB91" s="171">
        <v>0</v>
      </c>
      <c r="AC91" s="171">
        <v>22750.5</v>
      </c>
      <c r="AD91" s="171">
        <v>0</v>
      </c>
      <c r="AE91" s="171">
        <v>50</v>
      </c>
      <c r="AF91" s="171">
        <v>0</v>
      </c>
      <c r="AG91" s="171">
        <v>0</v>
      </c>
      <c r="AH91" s="171">
        <v>0</v>
      </c>
      <c r="AI91" s="171">
        <v>104230.5</v>
      </c>
      <c r="AJ91" s="171">
        <v>77</v>
      </c>
      <c r="AK91" s="171">
        <v>0</v>
      </c>
      <c r="AL91" s="171">
        <v>0</v>
      </c>
      <c r="AM91" s="171">
        <v>0</v>
      </c>
      <c r="AN91" s="171">
        <v>0</v>
      </c>
      <c r="AO91" s="171">
        <v>0</v>
      </c>
      <c r="AP91" s="171">
        <v>0</v>
      </c>
      <c r="AQ91" s="171">
        <v>0</v>
      </c>
      <c r="AR91" s="171">
        <v>0</v>
      </c>
      <c r="AS91" s="171">
        <v>0</v>
      </c>
      <c r="AT91" s="171">
        <v>0</v>
      </c>
      <c r="AU91" s="171">
        <v>67977.25</v>
      </c>
      <c r="AV91" s="171">
        <v>8520</v>
      </c>
      <c r="AW91" s="171">
        <v>2142</v>
      </c>
      <c r="AX91" s="171">
        <v>1925</v>
      </c>
      <c r="AY91" s="171">
        <v>445</v>
      </c>
      <c r="AZ91" s="171">
        <v>1308</v>
      </c>
      <c r="BA91" s="171">
        <v>0</v>
      </c>
      <c r="BB91" s="171">
        <v>31938</v>
      </c>
      <c r="BC91" s="171">
        <v>0</v>
      </c>
      <c r="BD91" s="171">
        <v>0</v>
      </c>
      <c r="BE91" s="171">
        <v>0</v>
      </c>
      <c r="BF91" s="171">
        <v>0</v>
      </c>
      <c r="BG91" s="171">
        <v>0</v>
      </c>
      <c r="BH91" s="171">
        <v>0</v>
      </c>
      <c r="BI91" s="171">
        <v>1351</v>
      </c>
      <c r="BJ91" s="171">
        <v>0</v>
      </c>
      <c r="BK91" s="171">
        <v>0</v>
      </c>
      <c r="BL91" s="171">
        <v>0</v>
      </c>
      <c r="BM91" s="171">
        <v>20272.5</v>
      </c>
      <c r="BN91" s="171">
        <v>1385.44</v>
      </c>
      <c r="BO91" s="171">
        <v>0</v>
      </c>
      <c r="BP91" s="171">
        <v>0</v>
      </c>
      <c r="BQ91" s="171">
        <v>0</v>
      </c>
      <c r="BR91" s="171">
        <v>0</v>
      </c>
      <c r="BS91" s="171">
        <v>0</v>
      </c>
      <c r="BT91" s="171">
        <v>29815</v>
      </c>
      <c r="BU91" s="171">
        <v>22163</v>
      </c>
      <c r="BV91" s="171">
        <v>0</v>
      </c>
      <c r="BW91" s="171">
        <v>0</v>
      </c>
      <c r="BX91" s="171">
        <v>0</v>
      </c>
      <c r="BY91" s="171">
        <v>5876</v>
      </c>
      <c r="BZ91" s="171">
        <v>0</v>
      </c>
      <c r="CA91" s="171">
        <v>0</v>
      </c>
      <c r="CB91" s="171">
        <v>0</v>
      </c>
      <c r="CC91" s="201">
        <f t="shared" si="10"/>
        <v>577843.93999999994</v>
      </c>
    </row>
    <row r="92" spans="1:81" s="109" customFormat="1" ht="25.5" customHeight="1">
      <c r="A92" s="136" t="s">
        <v>1459</v>
      </c>
      <c r="B92" s="280" t="s">
        <v>18</v>
      </c>
      <c r="C92" s="281" t="s">
        <v>19</v>
      </c>
      <c r="D92" s="282"/>
      <c r="E92" s="110"/>
      <c r="F92" s="283" t="s">
        <v>490</v>
      </c>
      <c r="G92" s="284" t="s">
        <v>491</v>
      </c>
      <c r="H92" s="192">
        <v>79651</v>
      </c>
      <c r="I92" s="171">
        <v>73335</v>
      </c>
      <c r="J92" s="171">
        <v>0</v>
      </c>
      <c r="K92" s="171">
        <v>0</v>
      </c>
      <c r="L92" s="171">
        <v>0</v>
      </c>
      <c r="M92" s="171">
        <v>0</v>
      </c>
      <c r="N92" s="171">
        <v>669897.25</v>
      </c>
      <c r="O92" s="171">
        <v>7445.5</v>
      </c>
      <c r="P92" s="171">
        <v>0</v>
      </c>
      <c r="Q92" s="171">
        <v>57526</v>
      </c>
      <c r="R92" s="171">
        <v>0</v>
      </c>
      <c r="S92" s="171">
        <v>0</v>
      </c>
      <c r="T92" s="171">
        <v>91783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835022.25</v>
      </c>
      <c r="AA92" s="171">
        <v>41149</v>
      </c>
      <c r="AB92" s="171">
        <v>0</v>
      </c>
      <c r="AC92" s="171">
        <v>91622</v>
      </c>
      <c r="AD92" s="171">
        <v>0</v>
      </c>
      <c r="AE92" s="171">
        <v>0</v>
      </c>
      <c r="AF92" s="171">
        <v>0</v>
      </c>
      <c r="AG92" s="171">
        <v>0</v>
      </c>
      <c r="AH92" s="171">
        <v>0</v>
      </c>
      <c r="AI92" s="171">
        <v>1515972.41</v>
      </c>
      <c r="AJ92" s="171">
        <v>0</v>
      </c>
      <c r="AK92" s="171">
        <v>0</v>
      </c>
      <c r="AL92" s="171">
        <v>0</v>
      </c>
      <c r="AM92" s="171">
        <v>4500</v>
      </c>
      <c r="AN92" s="171">
        <v>0</v>
      </c>
      <c r="AO92" s="171">
        <v>3887</v>
      </c>
      <c r="AP92" s="171">
        <v>0</v>
      </c>
      <c r="AQ92" s="171">
        <v>0</v>
      </c>
      <c r="AR92" s="171">
        <v>0</v>
      </c>
      <c r="AS92" s="171">
        <v>0</v>
      </c>
      <c r="AT92" s="171">
        <v>0</v>
      </c>
      <c r="AU92" s="171">
        <v>357457.45</v>
      </c>
      <c r="AV92" s="171">
        <v>5607.49</v>
      </c>
      <c r="AW92" s="171">
        <v>0</v>
      </c>
      <c r="AX92" s="171">
        <v>0</v>
      </c>
      <c r="AY92" s="171">
        <v>0</v>
      </c>
      <c r="AZ92" s="171">
        <v>0</v>
      </c>
      <c r="BA92" s="171">
        <v>0</v>
      </c>
      <c r="BB92" s="171">
        <v>318323</v>
      </c>
      <c r="BC92" s="171">
        <v>0</v>
      </c>
      <c r="BD92" s="171">
        <v>0</v>
      </c>
      <c r="BE92" s="171">
        <v>0</v>
      </c>
      <c r="BF92" s="171">
        <v>0</v>
      </c>
      <c r="BG92" s="171">
        <v>0</v>
      </c>
      <c r="BH92" s="171">
        <v>0</v>
      </c>
      <c r="BI92" s="171">
        <v>110157</v>
      </c>
      <c r="BJ92" s="171">
        <v>0</v>
      </c>
      <c r="BK92" s="171">
        <v>0</v>
      </c>
      <c r="BL92" s="171">
        <v>0</v>
      </c>
      <c r="BM92" s="171">
        <v>28634.25</v>
      </c>
      <c r="BN92" s="171">
        <v>0.06</v>
      </c>
      <c r="BO92" s="171">
        <v>0</v>
      </c>
      <c r="BP92" s="171">
        <v>0</v>
      </c>
      <c r="BQ92" s="171">
        <v>0</v>
      </c>
      <c r="BR92" s="171">
        <v>0</v>
      </c>
      <c r="BS92" s="171">
        <v>0</v>
      </c>
      <c r="BT92" s="171">
        <v>99158</v>
      </c>
      <c r="BU92" s="171">
        <v>4313</v>
      </c>
      <c r="BV92" s="171">
        <v>0</v>
      </c>
      <c r="BW92" s="171">
        <v>28656.5</v>
      </c>
      <c r="BX92" s="171">
        <v>0</v>
      </c>
      <c r="BY92" s="171">
        <v>0</v>
      </c>
      <c r="BZ92" s="171">
        <v>0</v>
      </c>
      <c r="CA92" s="171">
        <v>0</v>
      </c>
      <c r="CB92" s="171">
        <v>0</v>
      </c>
      <c r="CC92" s="201">
        <f t="shared" si="10"/>
        <v>4424097.16</v>
      </c>
    </row>
    <row r="93" spans="1:81" s="109" customFormat="1" ht="25.5" customHeight="1">
      <c r="A93" s="136" t="s">
        <v>1459</v>
      </c>
      <c r="B93" s="280" t="s">
        <v>18</v>
      </c>
      <c r="C93" s="281" t="s">
        <v>19</v>
      </c>
      <c r="D93" s="282"/>
      <c r="E93" s="110"/>
      <c r="F93" s="308" t="s">
        <v>492</v>
      </c>
      <c r="G93" s="309" t="s">
        <v>1566</v>
      </c>
      <c r="H93" s="192">
        <v>295276</v>
      </c>
      <c r="I93" s="192">
        <v>0</v>
      </c>
      <c r="J93" s="192">
        <v>6359.22</v>
      </c>
      <c r="K93" s="192">
        <v>0</v>
      </c>
      <c r="L93" s="192">
        <v>0</v>
      </c>
      <c r="M93" s="192">
        <v>0</v>
      </c>
      <c r="N93" s="192">
        <v>1231370.25</v>
      </c>
      <c r="O93" s="192">
        <v>91498.5</v>
      </c>
      <c r="P93" s="192">
        <v>0</v>
      </c>
      <c r="Q93" s="192">
        <v>119319</v>
      </c>
      <c r="R93" s="192">
        <v>5197</v>
      </c>
      <c r="S93" s="192">
        <v>0</v>
      </c>
      <c r="T93" s="192">
        <v>0</v>
      </c>
      <c r="U93" s="192">
        <v>0</v>
      </c>
      <c r="V93" s="192">
        <v>0</v>
      </c>
      <c r="W93" s="192">
        <v>0</v>
      </c>
      <c r="X93" s="192">
        <v>10222</v>
      </c>
      <c r="Y93" s="192">
        <v>0</v>
      </c>
      <c r="Z93" s="192">
        <v>0</v>
      </c>
      <c r="AA93" s="192">
        <v>150849</v>
      </c>
      <c r="AB93" s="192">
        <v>2293.9499999999998</v>
      </c>
      <c r="AC93" s="192">
        <v>197785</v>
      </c>
      <c r="AD93" s="192">
        <v>34121</v>
      </c>
      <c r="AE93" s="192">
        <v>12429.25</v>
      </c>
      <c r="AF93" s="192">
        <v>0</v>
      </c>
      <c r="AG93" s="192">
        <v>0</v>
      </c>
      <c r="AH93" s="192">
        <v>0</v>
      </c>
      <c r="AI93" s="192">
        <v>272332.5</v>
      </c>
      <c r="AJ93" s="192">
        <v>0</v>
      </c>
      <c r="AK93" s="192">
        <v>0</v>
      </c>
      <c r="AL93" s="192">
        <v>0</v>
      </c>
      <c r="AM93" s="192">
        <v>0</v>
      </c>
      <c r="AN93" s="192">
        <v>8143</v>
      </c>
      <c r="AO93" s="192">
        <v>0</v>
      </c>
      <c r="AP93" s="192">
        <v>1735</v>
      </c>
      <c r="AQ93" s="192">
        <v>0</v>
      </c>
      <c r="AR93" s="192">
        <v>0</v>
      </c>
      <c r="AS93" s="192">
        <v>0</v>
      </c>
      <c r="AT93" s="192">
        <v>3091.46</v>
      </c>
      <c r="AU93" s="192">
        <v>38891</v>
      </c>
      <c r="AV93" s="192">
        <v>0</v>
      </c>
      <c r="AW93" s="192">
        <v>0</v>
      </c>
      <c r="AX93" s="192">
        <v>18531</v>
      </c>
      <c r="AY93" s="192">
        <v>0</v>
      </c>
      <c r="AZ93" s="192">
        <v>0</v>
      </c>
      <c r="BA93" s="192">
        <v>0</v>
      </c>
      <c r="BB93" s="192">
        <v>0</v>
      </c>
      <c r="BC93" s="192">
        <v>0</v>
      </c>
      <c r="BD93" s="192">
        <v>13234</v>
      </c>
      <c r="BE93" s="192">
        <v>0</v>
      </c>
      <c r="BF93" s="192">
        <v>15527</v>
      </c>
      <c r="BG93" s="192">
        <v>0</v>
      </c>
      <c r="BH93" s="192">
        <v>5013</v>
      </c>
      <c r="BI93" s="192">
        <v>0</v>
      </c>
      <c r="BJ93" s="192">
        <v>0</v>
      </c>
      <c r="BK93" s="192">
        <v>0</v>
      </c>
      <c r="BL93" s="192">
        <v>0</v>
      </c>
      <c r="BM93" s="192">
        <v>0</v>
      </c>
      <c r="BN93" s="192">
        <v>2394.75</v>
      </c>
      <c r="BO93" s="192">
        <v>0</v>
      </c>
      <c r="BP93" s="192">
        <v>0</v>
      </c>
      <c r="BQ93" s="192">
        <v>0</v>
      </c>
      <c r="BR93" s="192">
        <v>0</v>
      </c>
      <c r="BS93" s="192">
        <v>0</v>
      </c>
      <c r="BT93" s="192">
        <v>0</v>
      </c>
      <c r="BU93" s="192">
        <v>0</v>
      </c>
      <c r="BV93" s="192">
        <v>0</v>
      </c>
      <c r="BW93" s="192">
        <v>0</v>
      </c>
      <c r="BX93" s="192">
        <v>0</v>
      </c>
      <c r="BY93" s="192">
        <v>0</v>
      </c>
      <c r="BZ93" s="192">
        <v>0</v>
      </c>
      <c r="CA93" s="192">
        <v>0</v>
      </c>
      <c r="CB93" s="192">
        <v>0</v>
      </c>
      <c r="CC93" s="201">
        <f t="shared" si="10"/>
        <v>2535612.88</v>
      </c>
    </row>
    <row r="94" spans="1:81" s="109" customFormat="1" ht="25.5" customHeight="1">
      <c r="A94" s="136" t="s">
        <v>1460</v>
      </c>
      <c r="B94" s="280" t="s">
        <v>18</v>
      </c>
      <c r="C94" s="281" t="s">
        <v>19</v>
      </c>
      <c r="D94" s="282"/>
      <c r="E94" s="110"/>
      <c r="F94" s="308" t="s">
        <v>493</v>
      </c>
      <c r="G94" s="309" t="s">
        <v>494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192">
        <v>0</v>
      </c>
      <c r="Q94" s="192">
        <v>-1566</v>
      </c>
      <c r="R94" s="192">
        <v>-30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92">
        <v>-17123.75</v>
      </c>
      <c r="AA94" s="192">
        <v>-13171.5</v>
      </c>
      <c r="AB94" s="192">
        <v>0</v>
      </c>
      <c r="AC94" s="192">
        <v>0</v>
      </c>
      <c r="AD94" s="192">
        <v>0</v>
      </c>
      <c r="AE94" s="192">
        <v>0</v>
      </c>
      <c r="AF94" s="192">
        <v>0</v>
      </c>
      <c r="AG94" s="192">
        <v>0</v>
      </c>
      <c r="AH94" s="192">
        <v>0</v>
      </c>
      <c r="AI94" s="192">
        <v>0</v>
      </c>
      <c r="AJ94" s="192">
        <v>0</v>
      </c>
      <c r="AK94" s="192">
        <v>0</v>
      </c>
      <c r="AL94" s="192">
        <v>0</v>
      </c>
      <c r="AM94" s="192">
        <v>0</v>
      </c>
      <c r="AN94" s="192">
        <v>-31282</v>
      </c>
      <c r="AO94" s="192">
        <v>0</v>
      </c>
      <c r="AP94" s="192">
        <v>-8280</v>
      </c>
      <c r="AQ94" s="192">
        <v>-4783</v>
      </c>
      <c r="AR94" s="192">
        <v>-15929</v>
      </c>
      <c r="AS94" s="192">
        <v>-2985</v>
      </c>
      <c r="AT94" s="192">
        <v>0</v>
      </c>
      <c r="AU94" s="192">
        <v>-26084</v>
      </c>
      <c r="AV94" s="192">
        <v>0</v>
      </c>
      <c r="AW94" s="192">
        <v>0</v>
      </c>
      <c r="AX94" s="192">
        <v>0</v>
      </c>
      <c r="AY94" s="192">
        <v>0</v>
      </c>
      <c r="AZ94" s="192">
        <v>0</v>
      </c>
      <c r="BA94" s="192">
        <v>0</v>
      </c>
      <c r="BB94" s="192">
        <v>0</v>
      </c>
      <c r="BC94" s="192">
        <v>0</v>
      </c>
      <c r="BD94" s="192">
        <v>0</v>
      </c>
      <c r="BE94" s="192">
        <v>0</v>
      </c>
      <c r="BF94" s="192">
        <v>0</v>
      </c>
      <c r="BG94" s="192">
        <v>0</v>
      </c>
      <c r="BH94" s="192">
        <v>0</v>
      </c>
      <c r="BI94" s="192">
        <v>0</v>
      </c>
      <c r="BJ94" s="192">
        <v>0</v>
      </c>
      <c r="BK94" s="192">
        <v>0</v>
      </c>
      <c r="BL94" s="192">
        <v>0</v>
      </c>
      <c r="BM94" s="192">
        <v>0</v>
      </c>
      <c r="BN94" s="192">
        <v>0</v>
      </c>
      <c r="BO94" s="192">
        <v>0</v>
      </c>
      <c r="BP94" s="192">
        <v>0</v>
      </c>
      <c r="BQ94" s="192">
        <v>1308</v>
      </c>
      <c r="BR94" s="192">
        <v>0</v>
      </c>
      <c r="BS94" s="192">
        <v>0</v>
      </c>
      <c r="BT94" s="192">
        <v>-10093</v>
      </c>
      <c r="BU94" s="192">
        <v>0</v>
      </c>
      <c r="BV94" s="192">
        <v>0</v>
      </c>
      <c r="BW94" s="192">
        <v>-13821.3</v>
      </c>
      <c r="BX94" s="192">
        <v>0</v>
      </c>
      <c r="BY94" s="192">
        <v>-175</v>
      </c>
      <c r="BZ94" s="192">
        <v>0</v>
      </c>
      <c r="CA94" s="192">
        <v>0</v>
      </c>
      <c r="CB94" s="192">
        <v>0</v>
      </c>
      <c r="CC94" s="201">
        <f t="shared" si="10"/>
        <v>-144015.54999999999</v>
      </c>
    </row>
    <row r="95" spans="1:81" s="109" customFormat="1" ht="25.5" customHeight="1">
      <c r="A95" s="136" t="s">
        <v>1458</v>
      </c>
      <c r="B95" s="280" t="s">
        <v>18</v>
      </c>
      <c r="C95" s="281" t="s">
        <v>19</v>
      </c>
      <c r="D95" s="282"/>
      <c r="E95" s="110"/>
      <c r="F95" s="308" t="s">
        <v>495</v>
      </c>
      <c r="G95" s="309" t="s">
        <v>496</v>
      </c>
      <c r="H95" s="192">
        <v>813000</v>
      </c>
      <c r="I95" s="171">
        <v>41000</v>
      </c>
      <c r="J95" s="171">
        <v>1029000</v>
      </c>
      <c r="K95" s="171">
        <v>119000</v>
      </c>
      <c r="L95" s="171">
        <v>130000</v>
      </c>
      <c r="M95" s="171">
        <v>0</v>
      </c>
      <c r="N95" s="171">
        <v>218000</v>
      </c>
      <c r="O95" s="171">
        <v>258000</v>
      </c>
      <c r="P95" s="171">
        <v>222000</v>
      </c>
      <c r="Q95" s="171">
        <v>325500</v>
      </c>
      <c r="R95" s="171">
        <v>33500</v>
      </c>
      <c r="S95" s="171">
        <v>148500</v>
      </c>
      <c r="T95" s="171">
        <v>306500</v>
      </c>
      <c r="U95" s="171">
        <v>225000</v>
      </c>
      <c r="V95" s="171">
        <v>0</v>
      </c>
      <c r="W95" s="171">
        <v>374500</v>
      </c>
      <c r="X95" s="171">
        <v>37000</v>
      </c>
      <c r="Y95" s="171">
        <v>55500</v>
      </c>
      <c r="Z95" s="171">
        <v>157000</v>
      </c>
      <c r="AA95" s="171">
        <v>342170</v>
      </c>
      <c r="AB95" s="171">
        <v>89500</v>
      </c>
      <c r="AC95" s="171">
        <v>501500</v>
      </c>
      <c r="AD95" s="171">
        <v>77500</v>
      </c>
      <c r="AE95" s="171">
        <v>125500</v>
      </c>
      <c r="AF95" s="171">
        <v>76000</v>
      </c>
      <c r="AG95" s="171">
        <v>38500</v>
      </c>
      <c r="AH95" s="171">
        <v>291000</v>
      </c>
      <c r="AI95" s="171">
        <v>313500</v>
      </c>
      <c r="AJ95" s="171">
        <v>184600</v>
      </c>
      <c r="AK95" s="171">
        <v>27000</v>
      </c>
      <c r="AL95" s="171">
        <v>88500</v>
      </c>
      <c r="AM95" s="171">
        <v>48500</v>
      </c>
      <c r="AN95" s="171">
        <v>133990</v>
      </c>
      <c r="AO95" s="171">
        <v>309500</v>
      </c>
      <c r="AP95" s="171">
        <v>74650</v>
      </c>
      <c r="AQ95" s="171">
        <v>101000</v>
      </c>
      <c r="AR95" s="171">
        <v>84000</v>
      </c>
      <c r="AS95" s="171">
        <v>48000</v>
      </c>
      <c r="AT95" s="171">
        <v>177468</v>
      </c>
      <c r="AU95" s="171">
        <v>228000</v>
      </c>
      <c r="AV95" s="171">
        <v>226000</v>
      </c>
      <c r="AW95" s="171">
        <v>121000</v>
      </c>
      <c r="AX95" s="171">
        <v>58500</v>
      </c>
      <c r="AY95" s="171">
        <v>61450</v>
      </c>
      <c r="AZ95" s="171">
        <v>16500</v>
      </c>
      <c r="BA95" s="171">
        <v>77400</v>
      </c>
      <c r="BB95" s="171">
        <v>188500</v>
      </c>
      <c r="BC95" s="171">
        <v>101500</v>
      </c>
      <c r="BD95" s="171">
        <v>1362515.6</v>
      </c>
      <c r="BE95" s="171">
        <v>0</v>
      </c>
      <c r="BF95" s="171">
        <v>191500</v>
      </c>
      <c r="BG95" s="171">
        <v>116500</v>
      </c>
      <c r="BH95" s="171">
        <v>0</v>
      </c>
      <c r="BI95" s="171">
        <v>112000</v>
      </c>
      <c r="BJ95" s="171">
        <v>54663</v>
      </c>
      <c r="BK95" s="171">
        <v>0</v>
      </c>
      <c r="BL95" s="171">
        <v>500</v>
      </c>
      <c r="BM95" s="171">
        <v>0</v>
      </c>
      <c r="BN95" s="171">
        <v>0</v>
      </c>
      <c r="BO95" s="171">
        <v>126536</v>
      </c>
      <c r="BP95" s="171">
        <v>33027</v>
      </c>
      <c r="BQ95" s="171">
        <v>28500</v>
      </c>
      <c r="BR95" s="171">
        <v>0</v>
      </c>
      <c r="BS95" s="171">
        <v>0</v>
      </c>
      <c r="BT95" s="171">
        <v>86000</v>
      </c>
      <c r="BU95" s="171">
        <v>24000</v>
      </c>
      <c r="BV95" s="171">
        <v>26500</v>
      </c>
      <c r="BW95" s="171">
        <v>46500</v>
      </c>
      <c r="BX95" s="171">
        <v>78500</v>
      </c>
      <c r="BY95" s="171">
        <v>71000</v>
      </c>
      <c r="BZ95" s="171">
        <v>21000</v>
      </c>
      <c r="CA95" s="171">
        <v>12500</v>
      </c>
      <c r="CB95" s="171">
        <v>0</v>
      </c>
      <c r="CC95" s="201">
        <f t="shared" si="10"/>
        <v>11095969.6</v>
      </c>
    </row>
    <row r="96" spans="1:81" s="109" customFormat="1" ht="25.5" customHeight="1">
      <c r="A96" s="136" t="s">
        <v>1460</v>
      </c>
      <c r="B96" s="280" t="s">
        <v>18</v>
      </c>
      <c r="C96" s="281" t="s">
        <v>19</v>
      </c>
      <c r="D96" s="282"/>
      <c r="E96" s="110"/>
      <c r="F96" s="308" t="s">
        <v>497</v>
      </c>
      <c r="G96" s="309" t="s">
        <v>498</v>
      </c>
      <c r="H96" s="192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71">
        <v>0</v>
      </c>
      <c r="P96" s="171">
        <v>0</v>
      </c>
      <c r="Q96" s="171">
        <v>0</v>
      </c>
      <c r="R96" s="171">
        <v>0</v>
      </c>
      <c r="S96" s="171">
        <v>0</v>
      </c>
      <c r="T96" s="171">
        <v>0</v>
      </c>
      <c r="U96" s="171">
        <v>0</v>
      </c>
      <c r="V96" s="171">
        <v>0</v>
      </c>
      <c r="W96" s="171">
        <v>0</v>
      </c>
      <c r="X96" s="17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0</v>
      </c>
      <c r="AD96" s="171">
        <v>0</v>
      </c>
      <c r="AE96" s="171">
        <v>0</v>
      </c>
      <c r="AF96" s="171">
        <v>309003.05</v>
      </c>
      <c r="AG96" s="171">
        <v>0</v>
      </c>
      <c r="AH96" s="171">
        <v>0</v>
      </c>
      <c r="AI96" s="171">
        <v>0</v>
      </c>
      <c r="AJ96" s="171">
        <v>0</v>
      </c>
      <c r="AK96" s="171">
        <v>0</v>
      </c>
      <c r="AL96" s="171">
        <v>0</v>
      </c>
      <c r="AM96" s="171">
        <v>0</v>
      </c>
      <c r="AN96" s="171">
        <v>0</v>
      </c>
      <c r="AO96" s="171">
        <v>0</v>
      </c>
      <c r="AP96" s="171">
        <v>0</v>
      </c>
      <c r="AQ96" s="171">
        <v>0</v>
      </c>
      <c r="AR96" s="171">
        <v>0</v>
      </c>
      <c r="AS96" s="171">
        <v>0</v>
      </c>
      <c r="AT96" s="171">
        <v>0</v>
      </c>
      <c r="AU96" s="171">
        <v>0</v>
      </c>
      <c r="AV96" s="171">
        <v>0</v>
      </c>
      <c r="AW96" s="171">
        <v>0</v>
      </c>
      <c r="AX96" s="171">
        <v>0</v>
      </c>
      <c r="AY96" s="171">
        <v>0</v>
      </c>
      <c r="AZ96" s="171">
        <v>0</v>
      </c>
      <c r="BA96" s="171">
        <v>0</v>
      </c>
      <c r="BB96" s="171">
        <v>0</v>
      </c>
      <c r="BC96" s="171">
        <v>0</v>
      </c>
      <c r="BD96" s="171">
        <v>0</v>
      </c>
      <c r="BE96" s="171">
        <v>0</v>
      </c>
      <c r="BF96" s="171">
        <v>0</v>
      </c>
      <c r="BG96" s="171">
        <v>0</v>
      </c>
      <c r="BH96" s="171">
        <v>0</v>
      </c>
      <c r="BI96" s="171">
        <v>0</v>
      </c>
      <c r="BJ96" s="171">
        <v>0</v>
      </c>
      <c r="BK96" s="171">
        <v>0</v>
      </c>
      <c r="BL96" s="171">
        <v>0</v>
      </c>
      <c r="BM96" s="171">
        <v>1000000</v>
      </c>
      <c r="BN96" s="171">
        <v>0</v>
      </c>
      <c r="BO96" s="171">
        <v>97610.83</v>
      </c>
      <c r="BP96" s="171">
        <v>0</v>
      </c>
      <c r="BQ96" s="171">
        <v>0</v>
      </c>
      <c r="BR96" s="171">
        <v>0</v>
      </c>
      <c r="BS96" s="171">
        <v>0</v>
      </c>
      <c r="BT96" s="171">
        <v>0</v>
      </c>
      <c r="BU96" s="171">
        <v>0</v>
      </c>
      <c r="BV96" s="171">
        <v>0</v>
      </c>
      <c r="BW96" s="171">
        <v>0</v>
      </c>
      <c r="BX96" s="171">
        <v>0</v>
      </c>
      <c r="BY96" s="171">
        <v>0</v>
      </c>
      <c r="BZ96" s="171">
        <v>354560</v>
      </c>
      <c r="CA96" s="171">
        <v>0</v>
      </c>
      <c r="CB96" s="171">
        <v>0</v>
      </c>
      <c r="CC96" s="201">
        <f t="shared" si="10"/>
        <v>1761173.8800000001</v>
      </c>
    </row>
    <row r="97" spans="1:81" s="109" customFormat="1" ht="25.5" customHeight="1">
      <c r="A97" s="136" t="s">
        <v>1460</v>
      </c>
      <c r="B97" s="280" t="s">
        <v>18</v>
      </c>
      <c r="C97" s="281" t="s">
        <v>19</v>
      </c>
      <c r="D97" s="282"/>
      <c r="E97" s="110"/>
      <c r="F97" s="308" t="s">
        <v>499</v>
      </c>
      <c r="G97" s="309" t="s">
        <v>500</v>
      </c>
      <c r="H97" s="192">
        <v>0</v>
      </c>
      <c r="I97" s="171">
        <v>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v>0</v>
      </c>
      <c r="V97" s="171">
        <v>0</v>
      </c>
      <c r="W97" s="171">
        <v>0</v>
      </c>
      <c r="X97" s="171">
        <v>0</v>
      </c>
      <c r="Y97" s="171">
        <v>0</v>
      </c>
      <c r="Z97" s="171">
        <v>0</v>
      </c>
      <c r="AA97" s="171">
        <v>0</v>
      </c>
      <c r="AB97" s="171">
        <v>0</v>
      </c>
      <c r="AC97" s="171">
        <v>0</v>
      </c>
      <c r="AD97" s="171">
        <v>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0</v>
      </c>
      <c r="AN97" s="171">
        <v>0</v>
      </c>
      <c r="AO97" s="171">
        <v>0</v>
      </c>
      <c r="AP97" s="171">
        <v>0</v>
      </c>
      <c r="AQ97" s="171">
        <v>0</v>
      </c>
      <c r="AR97" s="171">
        <v>0</v>
      </c>
      <c r="AS97" s="171">
        <v>0</v>
      </c>
      <c r="AT97" s="171">
        <v>0</v>
      </c>
      <c r="AU97" s="171">
        <v>0</v>
      </c>
      <c r="AV97" s="171">
        <v>0</v>
      </c>
      <c r="AW97" s="171">
        <v>0</v>
      </c>
      <c r="AX97" s="171">
        <v>0</v>
      </c>
      <c r="AY97" s="171">
        <v>0</v>
      </c>
      <c r="AZ97" s="171">
        <v>0</v>
      </c>
      <c r="BA97" s="171">
        <v>0</v>
      </c>
      <c r="BB97" s="171">
        <v>0</v>
      </c>
      <c r="BC97" s="171">
        <v>0</v>
      </c>
      <c r="BD97" s="171">
        <v>0</v>
      </c>
      <c r="BE97" s="171">
        <v>0</v>
      </c>
      <c r="BF97" s="171">
        <v>0</v>
      </c>
      <c r="BG97" s="171">
        <v>0</v>
      </c>
      <c r="BH97" s="171">
        <v>0</v>
      </c>
      <c r="BI97" s="171">
        <v>0</v>
      </c>
      <c r="BJ97" s="171">
        <v>0</v>
      </c>
      <c r="BK97" s="171">
        <v>0</v>
      </c>
      <c r="BL97" s="171">
        <v>0</v>
      </c>
      <c r="BM97" s="171">
        <v>0</v>
      </c>
      <c r="BN97" s="171">
        <v>0</v>
      </c>
      <c r="BO97" s="171">
        <v>0</v>
      </c>
      <c r="BP97" s="171">
        <v>0</v>
      </c>
      <c r="BQ97" s="171">
        <v>0</v>
      </c>
      <c r="BR97" s="171">
        <v>0</v>
      </c>
      <c r="BS97" s="171">
        <v>0</v>
      </c>
      <c r="BT97" s="171">
        <v>0</v>
      </c>
      <c r="BU97" s="171">
        <v>0</v>
      </c>
      <c r="BV97" s="171">
        <v>0</v>
      </c>
      <c r="BW97" s="171">
        <v>0</v>
      </c>
      <c r="BX97" s="171">
        <v>0</v>
      </c>
      <c r="BY97" s="171">
        <v>0</v>
      </c>
      <c r="BZ97" s="171">
        <v>0</v>
      </c>
      <c r="CA97" s="171">
        <v>0</v>
      </c>
      <c r="CB97" s="171">
        <v>0</v>
      </c>
      <c r="CC97" s="201">
        <f t="shared" si="10"/>
        <v>0</v>
      </c>
    </row>
    <row r="98" spans="1:81" s="109" customFormat="1" ht="25.5" customHeight="1">
      <c r="A98" s="136" t="s">
        <v>1460</v>
      </c>
      <c r="B98" s="280" t="s">
        <v>18</v>
      </c>
      <c r="C98" s="281" t="s">
        <v>19</v>
      </c>
      <c r="D98" s="282"/>
      <c r="E98" s="110"/>
      <c r="F98" s="308" t="s">
        <v>1418</v>
      </c>
      <c r="G98" s="309" t="s">
        <v>1495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v>0</v>
      </c>
      <c r="Y98" s="192">
        <v>0</v>
      </c>
      <c r="Z98" s="192">
        <v>0</v>
      </c>
      <c r="AA98" s="192">
        <v>513.5</v>
      </c>
      <c r="AB98" s="192">
        <v>0</v>
      </c>
      <c r="AC98" s="192">
        <v>0</v>
      </c>
      <c r="AD98" s="192">
        <v>4103.5</v>
      </c>
      <c r="AE98" s="192">
        <v>0</v>
      </c>
      <c r="AF98" s="192">
        <v>0</v>
      </c>
      <c r="AG98" s="192">
        <v>0</v>
      </c>
      <c r="AH98" s="192">
        <v>0</v>
      </c>
      <c r="AI98" s="192">
        <v>0</v>
      </c>
      <c r="AJ98" s="192">
        <v>0</v>
      </c>
      <c r="AK98" s="192">
        <v>0</v>
      </c>
      <c r="AL98" s="192">
        <v>0</v>
      </c>
      <c r="AM98" s="192">
        <v>0</v>
      </c>
      <c r="AN98" s="192">
        <v>0</v>
      </c>
      <c r="AO98" s="192">
        <v>0</v>
      </c>
      <c r="AP98" s="192">
        <v>0</v>
      </c>
      <c r="AQ98" s="192">
        <v>0</v>
      </c>
      <c r="AR98" s="192">
        <v>0</v>
      </c>
      <c r="AS98" s="192">
        <v>0</v>
      </c>
      <c r="AT98" s="192">
        <v>0</v>
      </c>
      <c r="AU98" s="192">
        <v>0</v>
      </c>
      <c r="AV98" s="192">
        <v>0</v>
      </c>
      <c r="AW98" s="192">
        <v>7834.75</v>
      </c>
      <c r="AX98" s="192">
        <v>8046.6</v>
      </c>
      <c r="AY98" s="192">
        <v>203</v>
      </c>
      <c r="AZ98" s="192">
        <v>0</v>
      </c>
      <c r="BA98" s="192">
        <v>4987.25</v>
      </c>
      <c r="BB98" s="192">
        <v>0</v>
      </c>
      <c r="BC98" s="192">
        <v>0</v>
      </c>
      <c r="BD98" s="192">
        <v>0</v>
      </c>
      <c r="BE98" s="192">
        <v>0</v>
      </c>
      <c r="BF98" s="192">
        <v>0</v>
      </c>
      <c r="BG98" s="192">
        <v>0</v>
      </c>
      <c r="BH98" s="192">
        <v>0</v>
      </c>
      <c r="BI98" s="192">
        <v>0</v>
      </c>
      <c r="BJ98" s="192">
        <v>0</v>
      </c>
      <c r="BK98" s="192">
        <v>0</v>
      </c>
      <c r="BL98" s="192">
        <v>0</v>
      </c>
      <c r="BM98" s="192">
        <v>0</v>
      </c>
      <c r="BN98" s="192">
        <v>0</v>
      </c>
      <c r="BO98" s="192">
        <v>0</v>
      </c>
      <c r="BP98" s="192">
        <v>0</v>
      </c>
      <c r="BQ98" s="192">
        <v>0</v>
      </c>
      <c r="BR98" s="192">
        <v>0</v>
      </c>
      <c r="BS98" s="192">
        <v>0</v>
      </c>
      <c r="BT98" s="192">
        <v>0</v>
      </c>
      <c r="BU98" s="192">
        <v>0</v>
      </c>
      <c r="BV98" s="192">
        <v>0</v>
      </c>
      <c r="BW98" s="192">
        <v>0</v>
      </c>
      <c r="BX98" s="192">
        <v>9417</v>
      </c>
      <c r="BY98" s="192">
        <v>0</v>
      </c>
      <c r="BZ98" s="192">
        <v>0</v>
      </c>
      <c r="CA98" s="192">
        <v>0</v>
      </c>
      <c r="CB98" s="192">
        <v>0</v>
      </c>
      <c r="CC98" s="201">
        <f t="shared" si="10"/>
        <v>35105.599999999999</v>
      </c>
    </row>
    <row r="99" spans="1:81" s="299" customFormat="1" ht="25.5" customHeight="1">
      <c r="A99" s="298"/>
      <c r="B99" s="519" t="s">
        <v>501</v>
      </c>
      <c r="C99" s="520"/>
      <c r="D99" s="520"/>
      <c r="E99" s="520"/>
      <c r="F99" s="520"/>
      <c r="G99" s="521"/>
      <c r="H99" s="194">
        <f>SUM(H83:H98)</f>
        <v>1587363</v>
      </c>
      <c r="I99" s="194">
        <f t="shared" ref="I99:BT99" si="15">SUM(I83:I98)</f>
        <v>199717</v>
      </c>
      <c r="J99" s="194">
        <f t="shared" si="15"/>
        <v>1624776.22</v>
      </c>
      <c r="K99" s="194">
        <f t="shared" si="15"/>
        <v>190694</v>
      </c>
      <c r="L99" s="194">
        <f t="shared" si="15"/>
        <v>149676</v>
      </c>
      <c r="M99" s="194">
        <f t="shared" si="15"/>
        <v>0</v>
      </c>
      <c r="N99" s="194">
        <f t="shared" si="15"/>
        <v>1609043.85</v>
      </c>
      <c r="O99" s="194">
        <f t="shared" si="15"/>
        <v>628206.78</v>
      </c>
      <c r="P99" s="194">
        <f t="shared" si="15"/>
        <v>335300</v>
      </c>
      <c r="Q99" s="194">
        <f t="shared" si="15"/>
        <v>1204657.5099999998</v>
      </c>
      <c r="R99" s="194">
        <f t="shared" si="15"/>
        <v>126691</v>
      </c>
      <c r="S99" s="194">
        <f t="shared" si="15"/>
        <v>296669</v>
      </c>
      <c r="T99" s="194">
        <f t="shared" si="15"/>
        <v>684016</v>
      </c>
      <c r="U99" s="194">
        <f t="shared" si="15"/>
        <v>562381</v>
      </c>
      <c r="V99" s="194">
        <f t="shared" si="15"/>
        <v>1060</v>
      </c>
      <c r="W99" s="194">
        <f t="shared" si="15"/>
        <v>466085.45</v>
      </c>
      <c r="X99" s="194">
        <f t="shared" si="15"/>
        <v>345359</v>
      </c>
      <c r="Y99" s="194">
        <f t="shared" si="15"/>
        <v>80529</v>
      </c>
      <c r="Z99" s="194">
        <f t="shared" si="15"/>
        <v>1968535.4</v>
      </c>
      <c r="AA99" s="194">
        <f t="shared" si="15"/>
        <v>850697.49</v>
      </c>
      <c r="AB99" s="194">
        <f t="shared" si="15"/>
        <v>212354.97999999998</v>
      </c>
      <c r="AC99" s="194">
        <f t="shared" si="15"/>
        <v>1084915.29</v>
      </c>
      <c r="AD99" s="194">
        <f t="shared" si="15"/>
        <v>255917.35</v>
      </c>
      <c r="AE99" s="194">
        <f t="shared" si="15"/>
        <v>330323.25</v>
      </c>
      <c r="AF99" s="194">
        <f t="shared" si="15"/>
        <v>821474.3</v>
      </c>
      <c r="AG99" s="194">
        <f t="shared" si="15"/>
        <v>90138.94</v>
      </c>
      <c r="AH99" s="194">
        <f t="shared" si="15"/>
        <v>338605.66000000003</v>
      </c>
      <c r="AI99" s="194">
        <f t="shared" si="15"/>
        <v>2533867.67</v>
      </c>
      <c r="AJ99" s="194">
        <f t="shared" si="15"/>
        <v>252386.16</v>
      </c>
      <c r="AK99" s="194">
        <f t="shared" si="15"/>
        <v>54158</v>
      </c>
      <c r="AL99" s="194">
        <f t="shared" si="15"/>
        <v>118758.8</v>
      </c>
      <c r="AM99" s="194">
        <f t="shared" si="15"/>
        <v>71009</v>
      </c>
      <c r="AN99" s="194">
        <f t="shared" si="15"/>
        <v>205604</v>
      </c>
      <c r="AO99" s="194">
        <f t="shared" si="15"/>
        <v>814200.48</v>
      </c>
      <c r="AP99" s="194">
        <f t="shared" si="15"/>
        <v>112415.54</v>
      </c>
      <c r="AQ99" s="194">
        <f t="shared" si="15"/>
        <v>119105</v>
      </c>
      <c r="AR99" s="194">
        <f t="shared" si="15"/>
        <v>148764.49</v>
      </c>
      <c r="AS99" s="194">
        <f t="shared" si="15"/>
        <v>99092.5</v>
      </c>
      <c r="AT99" s="194">
        <f t="shared" si="15"/>
        <v>242017.77</v>
      </c>
      <c r="AU99" s="194">
        <f t="shared" si="15"/>
        <v>1583399.48</v>
      </c>
      <c r="AV99" s="194">
        <f t="shared" si="15"/>
        <v>469786.94999999995</v>
      </c>
      <c r="AW99" s="194">
        <f t="shared" si="15"/>
        <v>306986.55</v>
      </c>
      <c r="AX99" s="194">
        <f t="shared" si="15"/>
        <v>91660.950000000012</v>
      </c>
      <c r="AY99" s="194">
        <f t="shared" si="15"/>
        <v>164162.47</v>
      </c>
      <c r="AZ99" s="194">
        <f t="shared" si="15"/>
        <v>32944</v>
      </c>
      <c r="BA99" s="194">
        <f t="shared" si="15"/>
        <v>187020.25</v>
      </c>
      <c r="BB99" s="194">
        <f t="shared" si="15"/>
        <v>1094701</v>
      </c>
      <c r="BC99" s="194">
        <f t="shared" si="15"/>
        <v>230687</v>
      </c>
      <c r="BD99" s="194">
        <f t="shared" si="15"/>
        <v>1495680.6</v>
      </c>
      <c r="BE99" s="194">
        <f t="shared" si="15"/>
        <v>22643</v>
      </c>
      <c r="BF99" s="194">
        <f t="shared" si="15"/>
        <v>378955</v>
      </c>
      <c r="BG99" s="194">
        <f t="shared" si="15"/>
        <v>133032</v>
      </c>
      <c r="BH99" s="194">
        <f t="shared" si="15"/>
        <v>337110</v>
      </c>
      <c r="BI99" s="194">
        <f t="shared" si="15"/>
        <v>327854</v>
      </c>
      <c r="BJ99" s="194">
        <f t="shared" si="15"/>
        <v>79452</v>
      </c>
      <c r="BK99" s="194">
        <f t="shared" si="15"/>
        <v>4826</v>
      </c>
      <c r="BL99" s="194">
        <f t="shared" si="15"/>
        <v>2700</v>
      </c>
      <c r="BM99" s="194">
        <f t="shared" si="15"/>
        <v>1094525.75</v>
      </c>
      <c r="BN99" s="194">
        <f t="shared" si="15"/>
        <v>202497.28000000003</v>
      </c>
      <c r="BO99" s="194">
        <f t="shared" si="15"/>
        <v>224146.83000000002</v>
      </c>
      <c r="BP99" s="194">
        <f t="shared" si="15"/>
        <v>46507</v>
      </c>
      <c r="BQ99" s="194">
        <f t="shared" si="15"/>
        <v>40865</v>
      </c>
      <c r="BR99" s="194">
        <f t="shared" si="15"/>
        <v>26493</v>
      </c>
      <c r="BS99" s="194">
        <f t="shared" si="15"/>
        <v>19822</v>
      </c>
      <c r="BT99" s="194">
        <f t="shared" si="15"/>
        <v>344752.27999999997</v>
      </c>
      <c r="BU99" s="194">
        <f t="shared" ref="BU99:CB99" si="16">SUM(BU83:BU98)</f>
        <v>70155.5</v>
      </c>
      <c r="BV99" s="194">
        <f t="shared" si="16"/>
        <v>45075</v>
      </c>
      <c r="BW99" s="194">
        <f t="shared" si="16"/>
        <v>99191.2</v>
      </c>
      <c r="BX99" s="194">
        <f t="shared" si="16"/>
        <v>264738.40000000002</v>
      </c>
      <c r="BY99" s="194">
        <f t="shared" si="16"/>
        <v>140207</v>
      </c>
      <c r="BZ99" s="194">
        <f t="shared" si="16"/>
        <v>431892</v>
      </c>
      <c r="CA99" s="194">
        <f t="shared" si="16"/>
        <v>32207.75</v>
      </c>
      <c r="CB99" s="194">
        <f t="shared" si="16"/>
        <v>0</v>
      </c>
      <c r="CC99" s="194">
        <f>SUM(CC83:CC98)</f>
        <v>30843244.120000001</v>
      </c>
    </row>
    <row r="100" spans="1:81" s="109" customFormat="1" ht="25.5" customHeight="1">
      <c r="A100" s="136" t="s">
        <v>1460</v>
      </c>
      <c r="B100" s="280" t="s">
        <v>20</v>
      </c>
      <c r="C100" s="281" t="s">
        <v>21</v>
      </c>
      <c r="D100" s="282">
        <v>43050</v>
      </c>
      <c r="E100" s="281" t="s">
        <v>502</v>
      </c>
      <c r="F100" s="283" t="s">
        <v>503</v>
      </c>
      <c r="G100" s="284" t="s">
        <v>504</v>
      </c>
      <c r="H100" s="192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v>0</v>
      </c>
      <c r="V100" s="171">
        <v>0</v>
      </c>
      <c r="W100" s="171">
        <v>0</v>
      </c>
      <c r="X100" s="171">
        <v>0</v>
      </c>
      <c r="Y100" s="171">
        <v>0</v>
      </c>
      <c r="Z100" s="171">
        <v>0</v>
      </c>
      <c r="AA100" s="171">
        <v>0</v>
      </c>
      <c r="AB100" s="171">
        <v>0</v>
      </c>
      <c r="AC100" s="171">
        <v>0</v>
      </c>
      <c r="AD100" s="171">
        <v>0</v>
      </c>
      <c r="AE100" s="171">
        <v>0</v>
      </c>
      <c r="AF100" s="171">
        <v>0</v>
      </c>
      <c r="AG100" s="171">
        <v>0</v>
      </c>
      <c r="AH100" s="171">
        <v>0</v>
      </c>
      <c r="AI100" s="171">
        <v>0</v>
      </c>
      <c r="AJ100" s="171">
        <v>0</v>
      </c>
      <c r="AK100" s="171">
        <v>0</v>
      </c>
      <c r="AL100" s="171">
        <v>0</v>
      </c>
      <c r="AM100" s="171">
        <v>0</v>
      </c>
      <c r="AN100" s="171">
        <v>0</v>
      </c>
      <c r="AO100" s="171">
        <v>0</v>
      </c>
      <c r="AP100" s="171">
        <v>0</v>
      </c>
      <c r="AQ100" s="171">
        <v>0</v>
      </c>
      <c r="AR100" s="171">
        <v>0</v>
      </c>
      <c r="AS100" s="171">
        <v>0</v>
      </c>
      <c r="AT100" s="171">
        <v>308818</v>
      </c>
      <c r="AU100" s="171">
        <v>0</v>
      </c>
      <c r="AV100" s="171">
        <v>0</v>
      </c>
      <c r="AW100" s="171">
        <v>0</v>
      </c>
      <c r="AX100" s="171">
        <v>0</v>
      </c>
      <c r="AY100" s="171">
        <v>0</v>
      </c>
      <c r="AZ100" s="171">
        <v>0</v>
      </c>
      <c r="BA100" s="171">
        <v>0</v>
      </c>
      <c r="BB100" s="171">
        <v>0</v>
      </c>
      <c r="BC100" s="171">
        <v>0</v>
      </c>
      <c r="BD100" s="171">
        <v>0</v>
      </c>
      <c r="BE100" s="171">
        <v>0</v>
      </c>
      <c r="BF100" s="171">
        <v>0</v>
      </c>
      <c r="BG100" s="171">
        <v>0</v>
      </c>
      <c r="BH100" s="171">
        <v>0</v>
      </c>
      <c r="BI100" s="171">
        <v>0</v>
      </c>
      <c r="BJ100" s="171">
        <v>0</v>
      </c>
      <c r="BK100" s="171">
        <v>13318.32</v>
      </c>
      <c r="BL100" s="171">
        <v>0</v>
      </c>
      <c r="BM100" s="171">
        <v>0</v>
      </c>
      <c r="BN100" s="171">
        <v>0</v>
      </c>
      <c r="BO100" s="171">
        <v>0</v>
      </c>
      <c r="BP100" s="171">
        <v>0</v>
      </c>
      <c r="BQ100" s="171">
        <v>0</v>
      </c>
      <c r="BR100" s="171">
        <v>0</v>
      </c>
      <c r="BS100" s="171">
        <v>0</v>
      </c>
      <c r="BT100" s="171">
        <v>0</v>
      </c>
      <c r="BU100" s="171">
        <v>0</v>
      </c>
      <c r="BV100" s="171">
        <v>0</v>
      </c>
      <c r="BW100" s="171">
        <v>35190</v>
      </c>
      <c r="BX100" s="171">
        <v>0</v>
      </c>
      <c r="BY100" s="171">
        <v>0</v>
      </c>
      <c r="BZ100" s="171">
        <v>0</v>
      </c>
      <c r="CA100" s="171">
        <v>0</v>
      </c>
      <c r="CB100" s="171">
        <v>0</v>
      </c>
      <c r="CC100" s="201">
        <f t="shared" si="10"/>
        <v>357326.32</v>
      </c>
    </row>
    <row r="101" spans="1:81" s="109" customFormat="1" ht="25.5" customHeight="1">
      <c r="A101" s="136" t="s">
        <v>1460</v>
      </c>
      <c r="B101" s="280" t="s">
        <v>20</v>
      </c>
      <c r="C101" s="281" t="s">
        <v>21</v>
      </c>
      <c r="D101" s="282">
        <v>43050</v>
      </c>
      <c r="E101" s="281" t="s">
        <v>502</v>
      </c>
      <c r="F101" s="283" t="s">
        <v>505</v>
      </c>
      <c r="G101" s="284" t="s">
        <v>506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67100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  <c r="AJ101" s="192">
        <v>0</v>
      </c>
      <c r="AK101" s="192">
        <v>0</v>
      </c>
      <c r="AL101" s="192">
        <v>0</v>
      </c>
      <c r="AM101" s="192">
        <v>0</v>
      </c>
      <c r="AN101" s="192">
        <v>0</v>
      </c>
      <c r="AO101" s="192">
        <v>0</v>
      </c>
      <c r="AP101" s="192">
        <v>0</v>
      </c>
      <c r="AQ101" s="192">
        <v>0</v>
      </c>
      <c r="AR101" s="192">
        <v>0</v>
      </c>
      <c r="AS101" s="192">
        <v>0</v>
      </c>
      <c r="AT101" s="192">
        <v>0</v>
      </c>
      <c r="AU101" s="192">
        <v>0</v>
      </c>
      <c r="AV101" s="192">
        <v>0</v>
      </c>
      <c r="AW101" s="192">
        <v>0</v>
      </c>
      <c r="AX101" s="192">
        <v>0</v>
      </c>
      <c r="AY101" s="192">
        <v>0</v>
      </c>
      <c r="AZ101" s="192">
        <v>0</v>
      </c>
      <c r="BA101" s="192">
        <v>0</v>
      </c>
      <c r="BB101" s="192">
        <v>0</v>
      </c>
      <c r="BC101" s="192">
        <v>0</v>
      </c>
      <c r="BD101" s="192">
        <v>0</v>
      </c>
      <c r="BE101" s="192">
        <v>0</v>
      </c>
      <c r="BF101" s="192">
        <v>0</v>
      </c>
      <c r="BG101" s="192">
        <v>0</v>
      </c>
      <c r="BH101" s="192">
        <v>0</v>
      </c>
      <c r="BI101" s="192">
        <v>0</v>
      </c>
      <c r="BJ101" s="192">
        <v>0</v>
      </c>
      <c r="BK101" s="192">
        <v>0</v>
      </c>
      <c r="BL101" s="192">
        <v>0</v>
      </c>
      <c r="BM101" s="192">
        <v>0</v>
      </c>
      <c r="BN101" s="192">
        <v>0</v>
      </c>
      <c r="BO101" s="192">
        <v>0</v>
      </c>
      <c r="BP101" s="192">
        <v>0</v>
      </c>
      <c r="BQ101" s="192">
        <v>0</v>
      </c>
      <c r="BR101" s="192">
        <v>0</v>
      </c>
      <c r="BS101" s="192">
        <v>0</v>
      </c>
      <c r="BT101" s="192">
        <v>0</v>
      </c>
      <c r="BU101" s="192">
        <v>0</v>
      </c>
      <c r="BV101" s="192">
        <v>0</v>
      </c>
      <c r="BW101" s="192">
        <v>0</v>
      </c>
      <c r="BX101" s="192">
        <v>0</v>
      </c>
      <c r="BY101" s="192">
        <v>0</v>
      </c>
      <c r="BZ101" s="192">
        <v>0</v>
      </c>
      <c r="CA101" s="192">
        <v>0</v>
      </c>
      <c r="CB101" s="192">
        <v>0</v>
      </c>
      <c r="CC101" s="201">
        <f t="shared" si="10"/>
        <v>67100</v>
      </c>
    </row>
    <row r="102" spans="1:81" s="109" customFormat="1" ht="25.5" customHeight="1">
      <c r="A102" s="136" t="s">
        <v>1460</v>
      </c>
      <c r="B102" s="280" t="s">
        <v>20</v>
      </c>
      <c r="C102" s="281" t="s">
        <v>21</v>
      </c>
      <c r="D102" s="282">
        <v>43050</v>
      </c>
      <c r="E102" s="281" t="s">
        <v>502</v>
      </c>
      <c r="F102" s="283" t="s">
        <v>507</v>
      </c>
      <c r="G102" s="284" t="s">
        <v>508</v>
      </c>
      <c r="H102" s="192">
        <v>0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13590</v>
      </c>
      <c r="U102" s="192">
        <v>0</v>
      </c>
      <c r="V102" s="192">
        <v>0</v>
      </c>
      <c r="W102" s="192">
        <v>0</v>
      </c>
      <c r="X102" s="192">
        <v>0</v>
      </c>
      <c r="Y102" s="192">
        <v>0</v>
      </c>
      <c r="Z102" s="192">
        <v>0</v>
      </c>
      <c r="AA102" s="192">
        <v>0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0</v>
      </c>
      <c r="AH102" s="192">
        <v>0</v>
      </c>
      <c r="AI102" s="192">
        <v>0</v>
      </c>
      <c r="AJ102" s="192">
        <v>0</v>
      </c>
      <c r="AK102" s="192">
        <v>0</v>
      </c>
      <c r="AL102" s="192">
        <v>0</v>
      </c>
      <c r="AM102" s="192">
        <v>0</v>
      </c>
      <c r="AN102" s="192">
        <v>0</v>
      </c>
      <c r="AO102" s="192">
        <v>0</v>
      </c>
      <c r="AP102" s="192">
        <v>0</v>
      </c>
      <c r="AQ102" s="192">
        <v>0</v>
      </c>
      <c r="AR102" s="192">
        <v>0</v>
      </c>
      <c r="AS102" s="192">
        <v>0</v>
      </c>
      <c r="AT102" s="192">
        <v>0</v>
      </c>
      <c r="AU102" s="192">
        <v>0</v>
      </c>
      <c r="AV102" s="192">
        <v>0</v>
      </c>
      <c r="AW102" s="192">
        <v>0</v>
      </c>
      <c r="AX102" s="192">
        <v>0</v>
      </c>
      <c r="AY102" s="192">
        <v>0</v>
      </c>
      <c r="AZ102" s="192">
        <v>0</v>
      </c>
      <c r="BA102" s="192">
        <v>0</v>
      </c>
      <c r="BB102" s="192">
        <v>0</v>
      </c>
      <c r="BC102" s="192">
        <v>0</v>
      </c>
      <c r="BD102" s="192">
        <v>0</v>
      </c>
      <c r="BE102" s="192">
        <v>0</v>
      </c>
      <c r="BF102" s="192">
        <v>0</v>
      </c>
      <c r="BG102" s="192">
        <v>0</v>
      </c>
      <c r="BH102" s="192">
        <v>0</v>
      </c>
      <c r="BI102" s="192">
        <v>0</v>
      </c>
      <c r="BJ102" s="192">
        <v>0</v>
      </c>
      <c r="BK102" s="192">
        <v>0</v>
      </c>
      <c r="BL102" s="192">
        <v>0</v>
      </c>
      <c r="BM102" s="192">
        <v>0</v>
      </c>
      <c r="BN102" s="192">
        <v>0</v>
      </c>
      <c r="BO102" s="192">
        <v>0</v>
      </c>
      <c r="BP102" s="192">
        <v>0</v>
      </c>
      <c r="BQ102" s="192">
        <v>0</v>
      </c>
      <c r="BR102" s="192">
        <v>0</v>
      </c>
      <c r="BS102" s="192">
        <v>0</v>
      </c>
      <c r="BT102" s="192">
        <v>0</v>
      </c>
      <c r="BU102" s="192">
        <v>0</v>
      </c>
      <c r="BV102" s="192">
        <v>0</v>
      </c>
      <c r="BW102" s="192">
        <v>223860</v>
      </c>
      <c r="BX102" s="192">
        <v>0</v>
      </c>
      <c r="BY102" s="192">
        <v>0</v>
      </c>
      <c r="BZ102" s="192">
        <v>0</v>
      </c>
      <c r="CA102" s="192">
        <v>0</v>
      </c>
      <c r="CB102" s="192">
        <v>0</v>
      </c>
      <c r="CC102" s="201">
        <f t="shared" si="10"/>
        <v>237450</v>
      </c>
    </row>
    <row r="103" spans="1:81" s="109" customFormat="1" ht="25.5" customHeight="1">
      <c r="A103" s="136" t="s">
        <v>1460</v>
      </c>
      <c r="B103" s="280" t="s">
        <v>20</v>
      </c>
      <c r="C103" s="281" t="s">
        <v>21</v>
      </c>
      <c r="D103" s="282">
        <v>43050</v>
      </c>
      <c r="E103" s="281" t="s">
        <v>502</v>
      </c>
      <c r="F103" s="283" t="s">
        <v>509</v>
      </c>
      <c r="G103" s="284" t="s">
        <v>510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>
        <v>0</v>
      </c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92">
        <v>0</v>
      </c>
      <c r="AA103" s="192">
        <v>0</v>
      </c>
      <c r="AB103" s="192">
        <v>0</v>
      </c>
      <c r="AC103" s="192">
        <v>0</v>
      </c>
      <c r="AD103" s="192">
        <v>0</v>
      </c>
      <c r="AE103" s="192">
        <v>0</v>
      </c>
      <c r="AF103" s="192">
        <v>0</v>
      </c>
      <c r="AG103" s="192">
        <v>0</v>
      </c>
      <c r="AH103" s="192">
        <v>0</v>
      </c>
      <c r="AI103" s="192">
        <v>0</v>
      </c>
      <c r="AJ103" s="192">
        <v>0</v>
      </c>
      <c r="AK103" s="192">
        <v>0</v>
      </c>
      <c r="AL103" s="192">
        <v>0</v>
      </c>
      <c r="AM103" s="192">
        <v>0</v>
      </c>
      <c r="AN103" s="192">
        <v>0</v>
      </c>
      <c r="AO103" s="192">
        <v>0</v>
      </c>
      <c r="AP103" s="192">
        <v>0</v>
      </c>
      <c r="AQ103" s="192">
        <v>0</v>
      </c>
      <c r="AR103" s="192">
        <v>0</v>
      </c>
      <c r="AS103" s="192">
        <v>0</v>
      </c>
      <c r="AT103" s="192">
        <v>0</v>
      </c>
      <c r="AU103" s="192">
        <v>0</v>
      </c>
      <c r="AV103" s="192">
        <v>0</v>
      </c>
      <c r="AW103" s="192">
        <v>0</v>
      </c>
      <c r="AX103" s="192">
        <v>0</v>
      </c>
      <c r="AY103" s="192">
        <v>0</v>
      </c>
      <c r="AZ103" s="192">
        <v>0</v>
      </c>
      <c r="BA103" s="192">
        <v>0</v>
      </c>
      <c r="BB103" s="192">
        <v>0</v>
      </c>
      <c r="BC103" s="192">
        <v>0</v>
      </c>
      <c r="BD103" s="192">
        <v>0</v>
      </c>
      <c r="BE103" s="192">
        <v>0</v>
      </c>
      <c r="BF103" s="192">
        <v>0</v>
      </c>
      <c r="BG103" s="192">
        <v>0</v>
      </c>
      <c r="BH103" s="192">
        <v>0</v>
      </c>
      <c r="BI103" s="192">
        <v>0</v>
      </c>
      <c r="BJ103" s="192">
        <v>0</v>
      </c>
      <c r="BK103" s="192">
        <v>0</v>
      </c>
      <c r="BL103" s="192">
        <v>0</v>
      </c>
      <c r="BM103" s="192">
        <v>0</v>
      </c>
      <c r="BN103" s="192">
        <v>0</v>
      </c>
      <c r="BO103" s="192">
        <v>0</v>
      </c>
      <c r="BP103" s="192">
        <v>0</v>
      </c>
      <c r="BQ103" s="192">
        <v>0</v>
      </c>
      <c r="BR103" s="192">
        <v>0</v>
      </c>
      <c r="BS103" s="192">
        <v>0</v>
      </c>
      <c r="BT103" s="192">
        <v>0</v>
      </c>
      <c r="BU103" s="192">
        <v>0</v>
      </c>
      <c r="BV103" s="192">
        <v>0</v>
      </c>
      <c r="BW103" s="192">
        <v>0</v>
      </c>
      <c r="BX103" s="192">
        <v>0</v>
      </c>
      <c r="BY103" s="192">
        <v>0</v>
      </c>
      <c r="BZ103" s="192">
        <v>0</v>
      </c>
      <c r="CA103" s="192">
        <v>0</v>
      </c>
      <c r="CB103" s="192">
        <v>0</v>
      </c>
      <c r="CC103" s="201">
        <f t="shared" si="10"/>
        <v>0</v>
      </c>
    </row>
    <row r="104" spans="1:81" s="109" customFormat="1" ht="25.5" customHeight="1">
      <c r="A104" s="136" t="s">
        <v>1460</v>
      </c>
      <c r="B104" s="280" t="s">
        <v>20</v>
      </c>
      <c r="C104" s="281" t="s">
        <v>21</v>
      </c>
      <c r="D104" s="282"/>
      <c r="E104" s="281"/>
      <c r="F104" s="283" t="s">
        <v>511</v>
      </c>
      <c r="G104" s="284" t="s">
        <v>512</v>
      </c>
      <c r="H104" s="192">
        <v>83200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0</v>
      </c>
      <c r="O104" s="192">
        <v>0</v>
      </c>
      <c r="P104" s="192">
        <v>0</v>
      </c>
      <c r="Q104" s="192">
        <v>0</v>
      </c>
      <c r="R104" s="192">
        <v>0</v>
      </c>
      <c r="S104" s="192">
        <v>0</v>
      </c>
      <c r="T104" s="192">
        <v>0</v>
      </c>
      <c r="U104" s="192">
        <v>0</v>
      </c>
      <c r="V104" s="192">
        <v>0</v>
      </c>
      <c r="W104" s="192">
        <v>0</v>
      </c>
      <c r="X104" s="192">
        <v>0</v>
      </c>
      <c r="Y104" s="192">
        <v>0</v>
      </c>
      <c r="Z104" s="192">
        <v>0</v>
      </c>
      <c r="AA104" s="192">
        <v>0</v>
      </c>
      <c r="AB104" s="192">
        <v>0</v>
      </c>
      <c r="AC104" s="192">
        <v>0</v>
      </c>
      <c r="AD104" s="192">
        <v>0</v>
      </c>
      <c r="AE104" s="192">
        <v>0</v>
      </c>
      <c r="AF104" s="192">
        <v>0</v>
      </c>
      <c r="AG104" s="192">
        <v>0</v>
      </c>
      <c r="AH104" s="192">
        <v>5750</v>
      </c>
      <c r="AI104" s="192">
        <v>0</v>
      </c>
      <c r="AJ104" s="192">
        <v>0</v>
      </c>
      <c r="AK104" s="192">
        <v>0</v>
      </c>
      <c r="AL104" s="192">
        <v>0</v>
      </c>
      <c r="AM104" s="192">
        <v>0</v>
      </c>
      <c r="AN104" s="192">
        <v>0</v>
      </c>
      <c r="AO104" s="192">
        <v>2649</v>
      </c>
      <c r="AP104" s="192">
        <v>0</v>
      </c>
      <c r="AQ104" s="192">
        <v>0</v>
      </c>
      <c r="AR104" s="192">
        <v>0</v>
      </c>
      <c r="AS104" s="192">
        <v>0</v>
      </c>
      <c r="AT104" s="192">
        <v>0</v>
      </c>
      <c r="AU104" s="192">
        <v>0</v>
      </c>
      <c r="AV104" s="192">
        <v>0</v>
      </c>
      <c r="AW104" s="192">
        <v>0</v>
      </c>
      <c r="AX104" s="192">
        <v>0</v>
      </c>
      <c r="AY104" s="192">
        <v>0</v>
      </c>
      <c r="AZ104" s="192">
        <v>0</v>
      </c>
      <c r="BA104" s="192">
        <v>0</v>
      </c>
      <c r="BB104" s="192">
        <v>333260</v>
      </c>
      <c r="BC104" s="192">
        <v>0</v>
      </c>
      <c r="BD104" s="192">
        <v>0</v>
      </c>
      <c r="BE104" s="192">
        <v>0</v>
      </c>
      <c r="BF104" s="192">
        <v>0</v>
      </c>
      <c r="BG104" s="192">
        <v>0</v>
      </c>
      <c r="BH104" s="192">
        <v>0</v>
      </c>
      <c r="BI104" s="192">
        <v>0</v>
      </c>
      <c r="BJ104" s="192">
        <v>0</v>
      </c>
      <c r="BK104" s="192">
        <v>0</v>
      </c>
      <c r="BL104" s="192">
        <v>0</v>
      </c>
      <c r="BM104" s="192">
        <v>0</v>
      </c>
      <c r="BN104" s="192">
        <v>0</v>
      </c>
      <c r="BO104" s="192">
        <v>0</v>
      </c>
      <c r="BP104" s="192">
        <v>0</v>
      </c>
      <c r="BQ104" s="192">
        <v>0</v>
      </c>
      <c r="BR104" s="192">
        <v>0</v>
      </c>
      <c r="BS104" s="192">
        <v>0</v>
      </c>
      <c r="BT104" s="192">
        <v>0</v>
      </c>
      <c r="BU104" s="192">
        <v>0</v>
      </c>
      <c r="BV104" s="192">
        <v>0</v>
      </c>
      <c r="BW104" s="192">
        <v>0</v>
      </c>
      <c r="BX104" s="192">
        <v>0</v>
      </c>
      <c r="BY104" s="192">
        <v>1600</v>
      </c>
      <c r="BZ104" s="192">
        <v>0</v>
      </c>
      <c r="CA104" s="192">
        <v>0</v>
      </c>
      <c r="CB104" s="192">
        <v>0</v>
      </c>
      <c r="CC104" s="201">
        <f t="shared" si="10"/>
        <v>426459</v>
      </c>
    </row>
    <row r="105" spans="1:81" s="109" customFormat="1" ht="25.5" customHeight="1">
      <c r="A105" s="136" t="s">
        <v>1458</v>
      </c>
      <c r="B105" s="280" t="s">
        <v>20</v>
      </c>
      <c r="C105" s="281" t="s">
        <v>21</v>
      </c>
      <c r="D105" s="282">
        <v>43050</v>
      </c>
      <c r="E105" s="281" t="s">
        <v>502</v>
      </c>
      <c r="F105" s="283" t="s">
        <v>513</v>
      </c>
      <c r="G105" s="284" t="s">
        <v>514</v>
      </c>
      <c r="H105" s="192">
        <v>130290</v>
      </c>
      <c r="I105" s="192">
        <v>373050</v>
      </c>
      <c r="J105" s="192">
        <v>4360</v>
      </c>
      <c r="K105" s="192">
        <v>26100</v>
      </c>
      <c r="L105" s="192">
        <v>0</v>
      </c>
      <c r="M105" s="192">
        <v>0</v>
      </c>
      <c r="N105" s="192">
        <v>103670</v>
      </c>
      <c r="O105" s="192">
        <v>20982.25</v>
      </c>
      <c r="P105" s="192">
        <v>0</v>
      </c>
      <c r="Q105" s="192">
        <v>112500</v>
      </c>
      <c r="R105" s="192">
        <v>0</v>
      </c>
      <c r="S105" s="192">
        <v>145840</v>
      </c>
      <c r="T105" s="192">
        <v>35610</v>
      </c>
      <c r="U105" s="192">
        <v>22800</v>
      </c>
      <c r="V105" s="192">
        <v>0</v>
      </c>
      <c r="W105" s="192">
        <v>0</v>
      </c>
      <c r="X105" s="192">
        <v>0</v>
      </c>
      <c r="Y105" s="192">
        <v>0</v>
      </c>
      <c r="Z105" s="192">
        <v>-3970324.22</v>
      </c>
      <c r="AA105" s="192">
        <v>443435</v>
      </c>
      <c r="AB105" s="192">
        <v>124200</v>
      </c>
      <c r="AC105" s="192">
        <v>0</v>
      </c>
      <c r="AD105" s="192">
        <v>0</v>
      </c>
      <c r="AE105" s="192">
        <v>0</v>
      </c>
      <c r="AF105" s="192">
        <v>0</v>
      </c>
      <c r="AG105" s="192">
        <v>0</v>
      </c>
      <c r="AH105" s="192">
        <v>0</v>
      </c>
      <c r="AI105" s="192">
        <v>0</v>
      </c>
      <c r="AJ105" s="192">
        <v>0</v>
      </c>
      <c r="AK105" s="192">
        <v>0</v>
      </c>
      <c r="AL105" s="192">
        <v>0</v>
      </c>
      <c r="AM105" s="192">
        <v>0</v>
      </c>
      <c r="AN105" s="192">
        <v>0</v>
      </c>
      <c r="AO105" s="192">
        <v>0</v>
      </c>
      <c r="AP105" s="192">
        <v>0</v>
      </c>
      <c r="AQ105" s="192">
        <v>0</v>
      </c>
      <c r="AR105" s="192">
        <v>0</v>
      </c>
      <c r="AS105" s="192">
        <v>0</v>
      </c>
      <c r="AT105" s="192">
        <v>0</v>
      </c>
      <c r="AU105" s="192">
        <v>0</v>
      </c>
      <c r="AV105" s="192">
        <v>0</v>
      </c>
      <c r="AW105" s="192">
        <v>7600</v>
      </c>
      <c r="AX105" s="192">
        <v>290</v>
      </c>
      <c r="AY105" s="192">
        <v>0</v>
      </c>
      <c r="AZ105" s="192">
        <v>0</v>
      </c>
      <c r="BA105" s="192">
        <v>0</v>
      </c>
      <c r="BB105" s="192">
        <v>73560</v>
      </c>
      <c r="BC105" s="192">
        <v>0</v>
      </c>
      <c r="BD105" s="192">
        <v>0</v>
      </c>
      <c r="BE105" s="192">
        <v>0</v>
      </c>
      <c r="BF105" s="192">
        <v>26300</v>
      </c>
      <c r="BG105" s="192">
        <v>67306</v>
      </c>
      <c r="BH105" s="192">
        <v>130385</v>
      </c>
      <c r="BI105" s="192">
        <v>0</v>
      </c>
      <c r="BJ105" s="192">
        <v>166730</v>
      </c>
      <c r="BK105" s="192">
        <v>0</v>
      </c>
      <c r="BL105" s="192">
        <v>0</v>
      </c>
      <c r="BM105" s="192">
        <v>0</v>
      </c>
      <c r="BN105" s="192">
        <v>13880</v>
      </c>
      <c r="BO105" s="192">
        <v>60800</v>
      </c>
      <c r="BP105" s="192">
        <v>0</v>
      </c>
      <c r="BQ105" s="192">
        <v>0</v>
      </c>
      <c r="BR105" s="192">
        <v>75000</v>
      </c>
      <c r="BS105" s="192">
        <v>0</v>
      </c>
      <c r="BT105" s="192">
        <v>101680</v>
      </c>
      <c r="BU105" s="192">
        <v>0</v>
      </c>
      <c r="BV105" s="192">
        <v>0</v>
      </c>
      <c r="BW105" s="192">
        <v>20350</v>
      </c>
      <c r="BX105" s="192">
        <v>0</v>
      </c>
      <c r="BY105" s="192">
        <v>0</v>
      </c>
      <c r="BZ105" s="192">
        <v>0</v>
      </c>
      <c r="CA105" s="192">
        <v>0</v>
      </c>
      <c r="CB105" s="192">
        <v>0</v>
      </c>
      <c r="CC105" s="201">
        <f t="shared" si="10"/>
        <v>-1683605.9700000002</v>
      </c>
    </row>
    <row r="106" spans="1:81" s="109" customFormat="1" ht="25.5" customHeight="1">
      <c r="A106" s="136" t="s">
        <v>1460</v>
      </c>
      <c r="B106" s="280" t="s">
        <v>20</v>
      </c>
      <c r="C106" s="281" t="s">
        <v>21</v>
      </c>
      <c r="D106" s="282">
        <v>43050</v>
      </c>
      <c r="E106" s="281" t="s">
        <v>502</v>
      </c>
      <c r="F106" s="283" t="s">
        <v>515</v>
      </c>
      <c r="G106" s="284" t="s">
        <v>516</v>
      </c>
      <c r="H106" s="192">
        <v>251280</v>
      </c>
      <c r="I106" s="171">
        <v>0</v>
      </c>
      <c r="J106" s="171">
        <v>53550</v>
      </c>
      <c r="K106" s="171">
        <v>0</v>
      </c>
      <c r="L106" s="171">
        <v>0</v>
      </c>
      <c r="M106" s="171">
        <v>0</v>
      </c>
      <c r="N106" s="171">
        <v>303190</v>
      </c>
      <c r="O106" s="171">
        <v>0</v>
      </c>
      <c r="P106" s="171">
        <v>0</v>
      </c>
      <c r="Q106" s="171">
        <v>12000</v>
      </c>
      <c r="R106" s="171">
        <v>13660</v>
      </c>
      <c r="S106" s="171">
        <v>0</v>
      </c>
      <c r="T106" s="171">
        <v>0</v>
      </c>
      <c r="U106" s="171">
        <v>2935556</v>
      </c>
      <c r="V106" s="171">
        <v>0</v>
      </c>
      <c r="W106" s="171">
        <v>0</v>
      </c>
      <c r="X106" s="171">
        <v>0</v>
      </c>
      <c r="Y106" s="171">
        <v>0</v>
      </c>
      <c r="Z106" s="171">
        <v>2540105</v>
      </c>
      <c r="AA106" s="171">
        <v>0</v>
      </c>
      <c r="AB106" s="171">
        <v>0</v>
      </c>
      <c r="AC106" s="171">
        <v>0</v>
      </c>
      <c r="AD106" s="171">
        <v>0</v>
      </c>
      <c r="AE106" s="171">
        <v>0</v>
      </c>
      <c r="AF106" s="171">
        <v>0</v>
      </c>
      <c r="AG106" s="171">
        <v>0</v>
      </c>
      <c r="AH106" s="171">
        <v>19950</v>
      </c>
      <c r="AI106" s="171">
        <v>64020</v>
      </c>
      <c r="AJ106" s="171">
        <v>0</v>
      </c>
      <c r="AK106" s="171">
        <v>0</v>
      </c>
      <c r="AL106" s="171">
        <v>0</v>
      </c>
      <c r="AM106" s="171">
        <v>0</v>
      </c>
      <c r="AN106" s="171">
        <v>0</v>
      </c>
      <c r="AO106" s="171">
        <v>0</v>
      </c>
      <c r="AP106" s="171">
        <v>0</v>
      </c>
      <c r="AQ106" s="171">
        <v>0</v>
      </c>
      <c r="AR106" s="171">
        <v>0</v>
      </c>
      <c r="AS106" s="171">
        <v>0</v>
      </c>
      <c r="AT106" s="171">
        <v>0</v>
      </c>
      <c r="AU106" s="171">
        <v>118490</v>
      </c>
      <c r="AV106" s="171">
        <v>0</v>
      </c>
      <c r="AW106" s="171">
        <v>0</v>
      </c>
      <c r="AX106" s="171">
        <v>0</v>
      </c>
      <c r="AY106" s="171">
        <v>0</v>
      </c>
      <c r="AZ106" s="171">
        <v>0</v>
      </c>
      <c r="BA106" s="171">
        <v>0</v>
      </c>
      <c r="BB106" s="171">
        <v>442460</v>
      </c>
      <c r="BC106" s="171">
        <v>0</v>
      </c>
      <c r="BD106" s="171">
        <v>0</v>
      </c>
      <c r="BE106" s="171">
        <v>0</v>
      </c>
      <c r="BF106" s="171">
        <v>0</v>
      </c>
      <c r="BG106" s="171">
        <v>0</v>
      </c>
      <c r="BH106" s="171">
        <v>0</v>
      </c>
      <c r="BI106" s="171">
        <v>0</v>
      </c>
      <c r="BJ106" s="171">
        <v>0</v>
      </c>
      <c r="BK106" s="171">
        <v>0</v>
      </c>
      <c r="BL106" s="171">
        <v>0</v>
      </c>
      <c r="BM106" s="171">
        <v>184460</v>
      </c>
      <c r="BN106" s="171">
        <v>0</v>
      </c>
      <c r="BO106" s="171">
        <v>0</v>
      </c>
      <c r="BP106" s="171">
        <v>0</v>
      </c>
      <c r="BQ106" s="171">
        <v>0</v>
      </c>
      <c r="BR106" s="171">
        <v>0</v>
      </c>
      <c r="BS106" s="171">
        <v>0</v>
      </c>
      <c r="BT106" s="171">
        <v>110040</v>
      </c>
      <c r="BU106" s="171">
        <v>0</v>
      </c>
      <c r="BV106" s="171">
        <v>0</v>
      </c>
      <c r="BW106" s="171">
        <v>0</v>
      </c>
      <c r="BX106" s="171">
        <v>0</v>
      </c>
      <c r="BY106" s="171">
        <v>7865</v>
      </c>
      <c r="BZ106" s="171">
        <v>0</v>
      </c>
      <c r="CA106" s="171">
        <v>0</v>
      </c>
      <c r="CB106" s="171">
        <v>0</v>
      </c>
      <c r="CC106" s="201">
        <f t="shared" si="10"/>
        <v>7056626</v>
      </c>
    </row>
    <row r="107" spans="1:81" s="109" customFormat="1" ht="25.5" customHeight="1">
      <c r="A107" s="136" t="s">
        <v>1460</v>
      </c>
      <c r="B107" s="280" t="s">
        <v>20</v>
      </c>
      <c r="C107" s="281" t="s">
        <v>21</v>
      </c>
      <c r="D107" s="282"/>
      <c r="E107" s="281"/>
      <c r="F107" s="283" t="s">
        <v>517</v>
      </c>
      <c r="G107" s="284" t="s">
        <v>1567</v>
      </c>
      <c r="H107" s="192">
        <v>0</v>
      </c>
      <c r="I107" s="171">
        <v>206416.94</v>
      </c>
      <c r="J107" s="171">
        <v>821511.3</v>
      </c>
      <c r="K107" s="171">
        <v>0</v>
      </c>
      <c r="L107" s="171">
        <v>50800</v>
      </c>
      <c r="M107" s="171">
        <v>0</v>
      </c>
      <c r="N107" s="171">
        <v>0</v>
      </c>
      <c r="O107" s="171">
        <v>1434774.89</v>
      </c>
      <c r="P107" s="171">
        <v>156321.66</v>
      </c>
      <c r="Q107" s="171">
        <v>267962.5</v>
      </c>
      <c r="R107" s="171">
        <v>276574.09999999998</v>
      </c>
      <c r="S107" s="171">
        <v>294196.27</v>
      </c>
      <c r="T107" s="171">
        <v>0</v>
      </c>
      <c r="U107" s="171">
        <v>1477339.55</v>
      </c>
      <c r="V107" s="171">
        <v>0</v>
      </c>
      <c r="W107" s="171">
        <v>0</v>
      </c>
      <c r="X107" s="171">
        <v>5301.6</v>
      </c>
      <c r="Y107" s="171">
        <v>0</v>
      </c>
      <c r="Z107" s="171">
        <v>11067363.07</v>
      </c>
      <c r="AA107" s="171">
        <v>0</v>
      </c>
      <c r="AB107" s="171">
        <v>0</v>
      </c>
      <c r="AC107" s="171">
        <v>1715826.71</v>
      </c>
      <c r="AD107" s="171">
        <v>297856.40999999997</v>
      </c>
      <c r="AE107" s="171">
        <v>10764</v>
      </c>
      <c r="AF107" s="171">
        <v>67159.67</v>
      </c>
      <c r="AG107" s="171">
        <v>0</v>
      </c>
      <c r="AH107" s="171">
        <v>0</v>
      </c>
      <c r="AI107" s="171">
        <v>0</v>
      </c>
      <c r="AJ107" s="171">
        <v>0</v>
      </c>
      <c r="AK107" s="171">
        <v>41030.300000000003</v>
      </c>
      <c r="AL107" s="171">
        <v>0</v>
      </c>
      <c r="AM107" s="171">
        <v>65233.23</v>
      </c>
      <c r="AN107" s="171">
        <v>3700</v>
      </c>
      <c r="AO107" s="171">
        <v>0</v>
      </c>
      <c r="AP107" s="171">
        <v>0</v>
      </c>
      <c r="AQ107" s="171">
        <v>629396.23</v>
      </c>
      <c r="AR107" s="171">
        <v>0</v>
      </c>
      <c r="AS107" s="171">
        <v>0</v>
      </c>
      <c r="AT107" s="171">
        <v>0</v>
      </c>
      <c r="AU107" s="171">
        <v>0</v>
      </c>
      <c r="AV107" s="171">
        <v>0</v>
      </c>
      <c r="AW107" s="171">
        <v>0</v>
      </c>
      <c r="AX107" s="171">
        <v>0</v>
      </c>
      <c r="AY107" s="171">
        <v>0</v>
      </c>
      <c r="AZ107" s="171">
        <v>0</v>
      </c>
      <c r="BA107" s="171">
        <v>0</v>
      </c>
      <c r="BB107" s="171">
        <v>6726140.6399999997</v>
      </c>
      <c r="BC107" s="171">
        <v>0</v>
      </c>
      <c r="BD107" s="171">
        <v>0</v>
      </c>
      <c r="BE107" s="171">
        <v>264397.81</v>
      </c>
      <c r="BF107" s="171">
        <v>0</v>
      </c>
      <c r="BG107" s="171">
        <v>0</v>
      </c>
      <c r="BH107" s="171">
        <v>0</v>
      </c>
      <c r="BI107" s="171">
        <v>43159.15</v>
      </c>
      <c r="BJ107" s="171">
        <v>0</v>
      </c>
      <c r="BK107" s="171">
        <v>0</v>
      </c>
      <c r="BL107" s="171">
        <v>0</v>
      </c>
      <c r="BM107" s="171">
        <v>18656477.550000001</v>
      </c>
      <c r="BN107" s="171">
        <v>0</v>
      </c>
      <c r="BO107" s="171">
        <v>381941.62</v>
      </c>
      <c r="BP107" s="171">
        <v>0</v>
      </c>
      <c r="BQ107" s="171">
        <v>0</v>
      </c>
      <c r="BR107" s="171">
        <v>430463.69</v>
      </c>
      <c r="BS107" s="171">
        <v>0</v>
      </c>
      <c r="BT107" s="171">
        <v>1454298.87</v>
      </c>
      <c r="BU107" s="171">
        <v>173084.21</v>
      </c>
      <c r="BV107" s="171">
        <v>543328.80000000005</v>
      </c>
      <c r="BW107" s="171">
        <v>0</v>
      </c>
      <c r="BX107" s="171">
        <v>0</v>
      </c>
      <c r="BY107" s="171">
        <v>149744.82999999999</v>
      </c>
      <c r="BZ107" s="171">
        <v>198537.92</v>
      </c>
      <c r="CA107" s="171">
        <v>5000</v>
      </c>
      <c r="CB107" s="171">
        <v>25781.64</v>
      </c>
      <c r="CC107" s="201">
        <f t="shared" si="10"/>
        <v>47941885.159999989</v>
      </c>
    </row>
    <row r="108" spans="1:81" s="278" customFormat="1" ht="25.5" customHeight="1">
      <c r="A108" s="279" t="s">
        <v>1458</v>
      </c>
      <c r="B108" s="280" t="s">
        <v>20</v>
      </c>
      <c r="C108" s="281" t="s">
        <v>21</v>
      </c>
      <c r="D108" s="282"/>
      <c r="E108" s="281"/>
      <c r="F108" s="283" t="s">
        <v>519</v>
      </c>
      <c r="G108" s="284" t="s">
        <v>520</v>
      </c>
      <c r="H108" s="192">
        <v>12593191.460000001</v>
      </c>
      <c r="I108" s="192">
        <v>4044872.75</v>
      </c>
      <c r="J108" s="192">
        <v>5957565.5</v>
      </c>
      <c r="K108" s="192">
        <v>1608158</v>
      </c>
      <c r="L108" s="192">
        <v>397392</v>
      </c>
      <c r="M108" s="192">
        <v>290761.68</v>
      </c>
      <c r="N108" s="192">
        <v>18190338.75</v>
      </c>
      <c r="O108" s="192">
        <v>4318003.25</v>
      </c>
      <c r="P108" s="192">
        <v>939686</v>
      </c>
      <c r="Q108" s="192">
        <v>7819401.5</v>
      </c>
      <c r="R108" s="192">
        <v>714739</v>
      </c>
      <c r="S108" s="192">
        <v>2512007.5</v>
      </c>
      <c r="T108" s="192">
        <v>4958771</v>
      </c>
      <c r="U108" s="192">
        <v>2897046.98</v>
      </c>
      <c r="V108" s="192">
        <v>131144</v>
      </c>
      <c r="W108" s="192">
        <v>889662.51</v>
      </c>
      <c r="X108" s="192">
        <v>923813</v>
      </c>
      <c r="Y108" s="192">
        <v>834535</v>
      </c>
      <c r="Z108" s="192">
        <v>8407131.8300000001</v>
      </c>
      <c r="AA108" s="192">
        <v>2344902.5</v>
      </c>
      <c r="AB108" s="192">
        <v>1018821.76</v>
      </c>
      <c r="AC108" s="192">
        <v>3469180.97</v>
      </c>
      <c r="AD108" s="192">
        <v>738068</v>
      </c>
      <c r="AE108" s="192">
        <v>1583906.73</v>
      </c>
      <c r="AF108" s="192">
        <v>2489423.35</v>
      </c>
      <c r="AG108" s="192">
        <v>322924</v>
      </c>
      <c r="AH108" s="192">
        <v>1343865</v>
      </c>
      <c r="AI108" s="192">
        <v>13292232.65</v>
      </c>
      <c r="AJ108" s="192">
        <v>793101</v>
      </c>
      <c r="AK108" s="192">
        <v>483494</v>
      </c>
      <c r="AL108" s="192">
        <v>502002</v>
      </c>
      <c r="AM108" s="192">
        <v>373878</v>
      </c>
      <c r="AN108" s="192">
        <v>636158</v>
      </c>
      <c r="AO108" s="192">
        <v>798062</v>
      </c>
      <c r="AP108" s="192">
        <v>758293</v>
      </c>
      <c r="AQ108" s="192">
        <v>1080504</v>
      </c>
      <c r="AR108" s="192">
        <v>389124</v>
      </c>
      <c r="AS108" s="192">
        <v>369115.25</v>
      </c>
      <c r="AT108" s="192">
        <v>488923.5</v>
      </c>
      <c r="AU108" s="192">
        <v>2885189.5</v>
      </c>
      <c r="AV108" s="192">
        <v>1077506</v>
      </c>
      <c r="AW108" s="192">
        <v>634294</v>
      </c>
      <c r="AX108" s="192">
        <v>691503</v>
      </c>
      <c r="AY108" s="192">
        <v>499138</v>
      </c>
      <c r="AZ108" s="192">
        <v>194320</v>
      </c>
      <c r="BA108" s="192">
        <v>443797</v>
      </c>
      <c r="BB108" s="192">
        <v>7531178</v>
      </c>
      <c r="BC108" s="192">
        <v>401727.5</v>
      </c>
      <c r="BD108" s="192">
        <v>983959</v>
      </c>
      <c r="BE108" s="192">
        <v>1167274.2</v>
      </c>
      <c r="BF108" s="192">
        <v>2141496</v>
      </c>
      <c r="BG108" s="192">
        <v>1380447</v>
      </c>
      <c r="BH108" s="192">
        <v>2678297</v>
      </c>
      <c r="BI108" s="192">
        <v>1288541.3</v>
      </c>
      <c r="BJ108" s="192">
        <v>451084</v>
      </c>
      <c r="BK108" s="192">
        <v>270287</v>
      </c>
      <c r="BL108" s="192">
        <v>149980</v>
      </c>
      <c r="BM108" s="192">
        <v>6733785.6500000004</v>
      </c>
      <c r="BN108" s="192">
        <v>4328078.2300000004</v>
      </c>
      <c r="BO108" s="192">
        <v>699673</v>
      </c>
      <c r="BP108" s="192">
        <v>337057</v>
      </c>
      <c r="BQ108" s="192">
        <v>689338</v>
      </c>
      <c r="BR108" s="192">
        <v>1169388</v>
      </c>
      <c r="BS108" s="192">
        <v>405581.5</v>
      </c>
      <c r="BT108" s="192">
        <v>3589904</v>
      </c>
      <c r="BU108" s="192">
        <v>364984.9</v>
      </c>
      <c r="BV108" s="192">
        <v>362776.75</v>
      </c>
      <c r="BW108" s="192">
        <v>1080337.06</v>
      </c>
      <c r="BX108" s="192">
        <v>1136549</v>
      </c>
      <c r="BY108" s="192">
        <v>2949896.47</v>
      </c>
      <c r="BZ108" s="192">
        <v>451238.2</v>
      </c>
      <c r="CA108" s="192">
        <v>324732</v>
      </c>
      <c r="CB108" s="192">
        <v>376153</v>
      </c>
      <c r="CC108" s="201">
        <f t="shared" si="10"/>
        <v>161573692.68000001</v>
      </c>
    </row>
    <row r="109" spans="1:81" s="109" customFormat="1" ht="25.5" customHeight="1">
      <c r="A109" s="136" t="s">
        <v>1459</v>
      </c>
      <c r="B109" s="280" t="s">
        <v>20</v>
      </c>
      <c r="C109" s="281" t="s">
        <v>21</v>
      </c>
      <c r="D109" s="282">
        <v>41070</v>
      </c>
      <c r="E109" s="281" t="s">
        <v>518</v>
      </c>
      <c r="F109" s="283" t="s">
        <v>522</v>
      </c>
      <c r="G109" s="284" t="s">
        <v>523</v>
      </c>
      <c r="H109" s="192">
        <v>20154890.100000001</v>
      </c>
      <c r="I109" s="171">
        <v>4808258</v>
      </c>
      <c r="J109" s="171">
        <v>6975140</v>
      </c>
      <c r="K109" s="171">
        <v>1273662</v>
      </c>
      <c r="L109" s="171">
        <v>52587</v>
      </c>
      <c r="M109" s="171">
        <v>54840.79</v>
      </c>
      <c r="N109" s="171">
        <v>24575360.300000001</v>
      </c>
      <c r="O109" s="171">
        <v>4489169</v>
      </c>
      <c r="P109" s="171">
        <v>188141</v>
      </c>
      <c r="Q109" s="171">
        <v>9344740.5</v>
      </c>
      <c r="R109" s="171">
        <v>204883</v>
      </c>
      <c r="S109" s="171">
        <v>460035.5</v>
      </c>
      <c r="T109" s="171">
        <v>7719737</v>
      </c>
      <c r="U109" s="171">
        <v>2940219.5</v>
      </c>
      <c r="V109" s="171">
        <v>6355</v>
      </c>
      <c r="W109" s="171">
        <v>246328.65</v>
      </c>
      <c r="X109" s="171">
        <v>442039</v>
      </c>
      <c r="Y109" s="171">
        <v>48998</v>
      </c>
      <c r="Z109" s="171">
        <v>14947826.85</v>
      </c>
      <c r="AA109" s="171">
        <v>1887423.5</v>
      </c>
      <c r="AB109" s="171">
        <v>263840</v>
      </c>
      <c r="AC109" s="171">
        <v>5243460</v>
      </c>
      <c r="AD109" s="171">
        <v>166653</v>
      </c>
      <c r="AE109" s="171">
        <v>305341.53000000003</v>
      </c>
      <c r="AF109" s="171">
        <v>502222.75</v>
      </c>
      <c r="AG109" s="171">
        <v>55896</v>
      </c>
      <c r="AH109" s="171">
        <v>0</v>
      </c>
      <c r="AI109" s="171">
        <v>17689001.75</v>
      </c>
      <c r="AJ109" s="171">
        <v>291144</v>
      </c>
      <c r="AK109" s="171">
        <v>86917</v>
      </c>
      <c r="AL109" s="171">
        <v>133842</v>
      </c>
      <c r="AM109" s="171">
        <v>76444</v>
      </c>
      <c r="AN109" s="171">
        <v>302504</v>
      </c>
      <c r="AO109" s="171">
        <v>227253</v>
      </c>
      <c r="AP109" s="171">
        <v>193314</v>
      </c>
      <c r="AQ109" s="171">
        <v>820118</v>
      </c>
      <c r="AR109" s="171">
        <v>94572</v>
      </c>
      <c r="AS109" s="171">
        <v>169316</v>
      </c>
      <c r="AT109" s="171">
        <v>177838</v>
      </c>
      <c r="AU109" s="171">
        <v>10622217.17</v>
      </c>
      <c r="AV109" s="171">
        <v>47467</v>
      </c>
      <c r="AW109" s="171">
        <v>81952</v>
      </c>
      <c r="AX109" s="171">
        <v>125714</v>
      </c>
      <c r="AY109" s="171">
        <v>8277</v>
      </c>
      <c r="AZ109" s="171">
        <v>0</v>
      </c>
      <c r="BA109" s="171">
        <v>248329</v>
      </c>
      <c r="BB109" s="171">
        <v>17517875</v>
      </c>
      <c r="BC109" s="171">
        <v>231026</v>
      </c>
      <c r="BD109" s="171">
        <v>446234.5</v>
      </c>
      <c r="BE109" s="171">
        <v>785087</v>
      </c>
      <c r="BF109" s="171">
        <v>1604771</v>
      </c>
      <c r="BG109" s="171">
        <v>667049.5</v>
      </c>
      <c r="BH109" s="171">
        <v>3927103</v>
      </c>
      <c r="BI109" s="171">
        <v>1530414.8</v>
      </c>
      <c r="BJ109" s="171">
        <v>250526</v>
      </c>
      <c r="BK109" s="171">
        <v>5569</v>
      </c>
      <c r="BL109" s="171">
        <v>5039</v>
      </c>
      <c r="BM109" s="171">
        <v>13782691.75</v>
      </c>
      <c r="BN109" s="171">
        <v>1345784</v>
      </c>
      <c r="BO109" s="171">
        <v>129193</v>
      </c>
      <c r="BP109" s="171">
        <v>46087</v>
      </c>
      <c r="BQ109" s="171">
        <v>0</v>
      </c>
      <c r="BR109" s="171">
        <v>119280</v>
      </c>
      <c r="BS109" s="171">
        <v>64897</v>
      </c>
      <c r="BT109" s="171">
        <v>7777899</v>
      </c>
      <c r="BU109" s="171">
        <v>225591.5</v>
      </c>
      <c r="BV109" s="171">
        <v>230849</v>
      </c>
      <c r="BW109" s="171">
        <v>396459.02</v>
      </c>
      <c r="BX109" s="171">
        <v>308988.5</v>
      </c>
      <c r="BY109" s="171">
        <v>4533990.2699999996</v>
      </c>
      <c r="BZ109" s="171">
        <v>224734.25</v>
      </c>
      <c r="CA109" s="171">
        <v>47358</v>
      </c>
      <c r="CB109" s="171">
        <v>34566</v>
      </c>
      <c r="CC109" s="201">
        <f t="shared" si="10"/>
        <v>194993330.98000002</v>
      </c>
    </row>
    <row r="110" spans="1:81" s="109" customFormat="1" ht="25.5" customHeight="1">
      <c r="A110" s="136" t="s">
        <v>1458</v>
      </c>
      <c r="B110" s="280" t="s">
        <v>20</v>
      </c>
      <c r="C110" s="281" t="s">
        <v>21</v>
      </c>
      <c r="D110" s="282">
        <v>42070</v>
      </c>
      <c r="E110" s="281" t="s">
        <v>521</v>
      </c>
      <c r="F110" s="283" t="s">
        <v>524</v>
      </c>
      <c r="G110" s="284" t="s">
        <v>525</v>
      </c>
      <c r="H110" s="192">
        <v>125644</v>
      </c>
      <c r="I110" s="171">
        <v>169785</v>
      </c>
      <c r="J110" s="171">
        <v>0</v>
      </c>
      <c r="K110" s="171">
        <v>9854</v>
      </c>
      <c r="L110" s="171">
        <v>0</v>
      </c>
      <c r="M110" s="171">
        <v>0</v>
      </c>
      <c r="N110" s="171">
        <v>96155</v>
      </c>
      <c r="O110" s="171">
        <v>337984.5</v>
      </c>
      <c r="P110" s="171">
        <v>9946</v>
      </c>
      <c r="Q110" s="171">
        <v>757546</v>
      </c>
      <c r="R110" s="171">
        <v>6652</v>
      </c>
      <c r="S110" s="171">
        <v>138441</v>
      </c>
      <c r="T110" s="171">
        <v>68396</v>
      </c>
      <c r="U110" s="171">
        <v>131043</v>
      </c>
      <c r="V110" s="171">
        <v>4689</v>
      </c>
      <c r="W110" s="171">
        <v>0</v>
      </c>
      <c r="X110" s="171">
        <v>210512</v>
      </c>
      <c r="Y110" s="171">
        <v>61297</v>
      </c>
      <c r="Z110" s="171">
        <v>0</v>
      </c>
      <c r="AA110" s="171">
        <v>160060</v>
      </c>
      <c r="AB110" s="171">
        <v>35501.67</v>
      </c>
      <c r="AC110" s="171">
        <v>94371.33</v>
      </c>
      <c r="AD110" s="171">
        <v>237222.5</v>
      </c>
      <c r="AE110" s="171">
        <v>0</v>
      </c>
      <c r="AF110" s="171">
        <v>8580.25</v>
      </c>
      <c r="AG110" s="171">
        <v>104466</v>
      </c>
      <c r="AH110" s="171">
        <v>6562</v>
      </c>
      <c r="AI110" s="171">
        <v>156688.5</v>
      </c>
      <c r="AJ110" s="171">
        <v>19241</v>
      </c>
      <c r="AK110" s="171">
        <v>9462</v>
      </c>
      <c r="AL110" s="171">
        <v>1070</v>
      </c>
      <c r="AM110" s="171">
        <v>14386</v>
      </c>
      <c r="AN110" s="171">
        <v>86411</v>
      </c>
      <c r="AO110" s="171">
        <v>15326</v>
      </c>
      <c r="AP110" s="171">
        <v>0</v>
      </c>
      <c r="AQ110" s="171">
        <v>51364</v>
      </c>
      <c r="AR110" s="171">
        <v>93375</v>
      </c>
      <c r="AS110" s="171">
        <v>121618.5</v>
      </c>
      <c r="AT110" s="171">
        <v>28327</v>
      </c>
      <c r="AU110" s="171">
        <v>0</v>
      </c>
      <c r="AV110" s="171">
        <v>86024</v>
      </c>
      <c r="AW110" s="171">
        <v>37619</v>
      </c>
      <c r="AX110" s="171">
        <v>48889</v>
      </c>
      <c r="AY110" s="171">
        <v>71955</v>
      </c>
      <c r="AZ110" s="171">
        <v>0</v>
      </c>
      <c r="BA110" s="171">
        <v>19034</v>
      </c>
      <c r="BB110" s="171">
        <v>24567</v>
      </c>
      <c r="BC110" s="171">
        <v>46868</v>
      </c>
      <c r="BD110" s="171">
        <v>66999</v>
      </c>
      <c r="BE110" s="171">
        <v>86964</v>
      </c>
      <c r="BF110" s="171">
        <v>8764</v>
      </c>
      <c r="BG110" s="171">
        <v>23984</v>
      </c>
      <c r="BH110" s="171">
        <v>238800</v>
      </c>
      <c r="BI110" s="171">
        <v>25870</v>
      </c>
      <c r="BJ110" s="171">
        <v>11687</v>
      </c>
      <c r="BK110" s="171">
        <v>0</v>
      </c>
      <c r="BL110" s="171">
        <v>1193</v>
      </c>
      <c r="BM110" s="171">
        <v>105759.2</v>
      </c>
      <c r="BN110" s="171">
        <v>54157</v>
      </c>
      <c r="BO110" s="171">
        <v>38854</v>
      </c>
      <c r="BP110" s="171">
        <v>3975</v>
      </c>
      <c r="BQ110" s="171">
        <v>113046</v>
      </c>
      <c r="BR110" s="171">
        <v>220457</v>
      </c>
      <c r="BS110" s="171">
        <v>9393</v>
      </c>
      <c r="BT110" s="171">
        <v>87909</v>
      </c>
      <c r="BU110" s="171">
        <v>23603</v>
      </c>
      <c r="BV110" s="171">
        <v>37659</v>
      </c>
      <c r="BW110" s="171">
        <v>174011</v>
      </c>
      <c r="BX110" s="171">
        <v>81957</v>
      </c>
      <c r="BY110" s="171">
        <v>15923</v>
      </c>
      <c r="BZ110" s="171">
        <v>61058</v>
      </c>
      <c r="CA110" s="171">
        <v>27093</v>
      </c>
      <c r="CB110" s="171">
        <v>16648</v>
      </c>
      <c r="CC110" s="201">
        <f t="shared" si="10"/>
        <v>5242696.45</v>
      </c>
    </row>
    <row r="111" spans="1:81" s="109" customFormat="1" ht="25.5" customHeight="1">
      <c r="A111" s="136" t="s">
        <v>1459</v>
      </c>
      <c r="B111" s="280" t="s">
        <v>20</v>
      </c>
      <c r="C111" s="281" t="s">
        <v>21</v>
      </c>
      <c r="D111" s="282">
        <v>41070</v>
      </c>
      <c r="E111" s="281" t="s">
        <v>518</v>
      </c>
      <c r="F111" s="283" t="s">
        <v>526</v>
      </c>
      <c r="G111" s="284" t="s">
        <v>527</v>
      </c>
      <c r="H111" s="192">
        <v>5165058</v>
      </c>
      <c r="I111" s="171">
        <v>657225</v>
      </c>
      <c r="J111" s="171">
        <v>267488</v>
      </c>
      <c r="K111" s="171">
        <v>8522</v>
      </c>
      <c r="L111" s="171">
        <v>0</v>
      </c>
      <c r="M111" s="171">
        <v>0</v>
      </c>
      <c r="N111" s="171">
        <v>5388235.3600000003</v>
      </c>
      <c r="O111" s="171">
        <v>907750.25</v>
      </c>
      <c r="P111" s="171">
        <v>12313</v>
      </c>
      <c r="Q111" s="171">
        <v>2400679</v>
      </c>
      <c r="R111" s="171">
        <v>11219</v>
      </c>
      <c r="S111" s="171">
        <v>84669</v>
      </c>
      <c r="T111" s="171">
        <v>2299196.2999999998</v>
      </c>
      <c r="U111" s="171">
        <v>1219695.75</v>
      </c>
      <c r="V111" s="171">
        <v>0</v>
      </c>
      <c r="W111" s="171">
        <v>3823.25</v>
      </c>
      <c r="X111" s="171">
        <v>104895.4</v>
      </c>
      <c r="Y111" s="171">
        <v>52651</v>
      </c>
      <c r="Z111" s="171">
        <v>820857.25</v>
      </c>
      <c r="AA111" s="171">
        <v>1019917</v>
      </c>
      <c r="AB111" s="171">
        <v>50443.5</v>
      </c>
      <c r="AC111" s="171">
        <v>1286547</v>
      </c>
      <c r="AD111" s="171">
        <v>49242</v>
      </c>
      <c r="AE111" s="171">
        <v>14831.25</v>
      </c>
      <c r="AF111" s="171">
        <v>0</v>
      </c>
      <c r="AG111" s="171">
        <v>29888</v>
      </c>
      <c r="AH111" s="171">
        <v>2153</v>
      </c>
      <c r="AI111" s="171">
        <v>7712041</v>
      </c>
      <c r="AJ111" s="171">
        <v>11184</v>
      </c>
      <c r="AK111" s="171">
        <v>9862</v>
      </c>
      <c r="AL111" s="171">
        <v>48855</v>
      </c>
      <c r="AM111" s="171">
        <v>21087.5</v>
      </c>
      <c r="AN111" s="171">
        <v>39609</v>
      </c>
      <c r="AO111" s="171">
        <v>18088</v>
      </c>
      <c r="AP111" s="171">
        <v>6156</v>
      </c>
      <c r="AQ111" s="171">
        <v>89355</v>
      </c>
      <c r="AR111" s="171">
        <v>14445</v>
      </c>
      <c r="AS111" s="171">
        <v>23412</v>
      </c>
      <c r="AT111" s="171">
        <v>13398</v>
      </c>
      <c r="AU111" s="171">
        <v>1948032.5</v>
      </c>
      <c r="AV111" s="171">
        <v>62327</v>
      </c>
      <c r="AW111" s="171">
        <v>14723</v>
      </c>
      <c r="AX111" s="171">
        <v>26377</v>
      </c>
      <c r="AY111" s="171">
        <v>45843</v>
      </c>
      <c r="AZ111" s="171">
        <v>0</v>
      </c>
      <c r="BA111" s="171">
        <v>15405</v>
      </c>
      <c r="BB111" s="171">
        <v>3564572</v>
      </c>
      <c r="BC111" s="171">
        <v>15289</v>
      </c>
      <c r="BD111" s="171">
        <v>85087</v>
      </c>
      <c r="BE111" s="171">
        <v>17168</v>
      </c>
      <c r="BF111" s="171">
        <v>27070</v>
      </c>
      <c r="BG111" s="171">
        <v>58649</v>
      </c>
      <c r="BH111" s="171">
        <v>282028</v>
      </c>
      <c r="BI111" s="171">
        <v>375206</v>
      </c>
      <c r="BJ111" s="171">
        <v>14353</v>
      </c>
      <c r="BK111" s="171">
        <v>0</v>
      </c>
      <c r="BL111" s="171">
        <v>0</v>
      </c>
      <c r="BM111" s="171">
        <v>3016219.65</v>
      </c>
      <c r="BN111" s="171">
        <v>1802311.84</v>
      </c>
      <c r="BO111" s="171">
        <v>70086</v>
      </c>
      <c r="BP111" s="171">
        <v>6836</v>
      </c>
      <c r="BQ111" s="171">
        <v>2170</v>
      </c>
      <c r="BR111" s="171">
        <v>21041</v>
      </c>
      <c r="BS111" s="171">
        <v>0</v>
      </c>
      <c r="BT111" s="171">
        <v>2473415</v>
      </c>
      <c r="BU111" s="171">
        <v>52791</v>
      </c>
      <c r="BV111" s="171">
        <v>46856</v>
      </c>
      <c r="BW111" s="171">
        <v>119816</v>
      </c>
      <c r="BX111" s="171">
        <v>171539.76</v>
      </c>
      <c r="BY111" s="171">
        <v>519000</v>
      </c>
      <c r="BZ111" s="171">
        <v>60123</v>
      </c>
      <c r="CA111" s="171">
        <v>22992</v>
      </c>
      <c r="CB111" s="171">
        <v>53832</v>
      </c>
      <c r="CC111" s="201">
        <f t="shared" si="10"/>
        <v>44855950.560000002</v>
      </c>
    </row>
    <row r="112" spans="1:81" s="109" customFormat="1" ht="25.5" customHeight="1">
      <c r="A112" s="136" t="s">
        <v>1458</v>
      </c>
      <c r="B112" s="280" t="s">
        <v>20</v>
      </c>
      <c r="C112" s="281" t="s">
        <v>21</v>
      </c>
      <c r="D112" s="282">
        <v>42070</v>
      </c>
      <c r="E112" s="281" t="s">
        <v>521</v>
      </c>
      <c r="F112" s="283" t="s">
        <v>528</v>
      </c>
      <c r="G112" s="284" t="s">
        <v>529</v>
      </c>
      <c r="H112" s="192">
        <v>25205</v>
      </c>
      <c r="I112" s="171">
        <v>0</v>
      </c>
      <c r="J112" s="171">
        <v>0</v>
      </c>
      <c r="K112" s="171">
        <v>0</v>
      </c>
      <c r="L112" s="171">
        <v>0</v>
      </c>
      <c r="M112" s="171">
        <v>0</v>
      </c>
      <c r="N112" s="171">
        <v>14503.5</v>
      </c>
      <c r="O112" s="171">
        <v>0</v>
      </c>
      <c r="P112" s="171">
        <v>0</v>
      </c>
      <c r="Q112" s="171">
        <v>1015.25</v>
      </c>
      <c r="R112" s="171">
        <v>0</v>
      </c>
      <c r="S112" s="171">
        <v>0</v>
      </c>
      <c r="T112" s="171">
        <v>0</v>
      </c>
      <c r="U112" s="171">
        <v>3445</v>
      </c>
      <c r="V112" s="171">
        <v>0</v>
      </c>
      <c r="W112" s="171">
        <v>0</v>
      </c>
      <c r="X112" s="171">
        <v>0</v>
      </c>
      <c r="Y112" s="171">
        <v>0</v>
      </c>
      <c r="Z112" s="171">
        <v>5776.25</v>
      </c>
      <c r="AA112" s="171">
        <v>0</v>
      </c>
      <c r="AB112" s="171">
        <v>0</v>
      </c>
      <c r="AC112" s="171">
        <v>0</v>
      </c>
      <c r="AD112" s="171">
        <v>0</v>
      </c>
      <c r="AE112" s="171">
        <v>0</v>
      </c>
      <c r="AF112" s="171">
        <v>0</v>
      </c>
      <c r="AG112" s="171">
        <v>0</v>
      </c>
      <c r="AH112" s="171">
        <v>0</v>
      </c>
      <c r="AI112" s="171">
        <v>29912</v>
      </c>
      <c r="AJ112" s="171">
        <v>0</v>
      </c>
      <c r="AK112" s="171">
        <v>0</v>
      </c>
      <c r="AL112" s="171">
        <v>0</v>
      </c>
      <c r="AM112" s="171">
        <v>0</v>
      </c>
      <c r="AN112" s="171">
        <v>0</v>
      </c>
      <c r="AO112" s="171">
        <v>0</v>
      </c>
      <c r="AP112" s="171">
        <v>0</v>
      </c>
      <c r="AQ112" s="171">
        <v>0</v>
      </c>
      <c r="AR112" s="171">
        <v>0</v>
      </c>
      <c r="AS112" s="171">
        <v>610</v>
      </c>
      <c r="AT112" s="171">
        <v>0</v>
      </c>
      <c r="AU112" s="171">
        <v>74904</v>
      </c>
      <c r="AV112" s="171">
        <v>13477</v>
      </c>
      <c r="AW112" s="171">
        <v>7731</v>
      </c>
      <c r="AX112" s="171">
        <v>25789</v>
      </c>
      <c r="AY112" s="171">
        <v>4421</v>
      </c>
      <c r="AZ112" s="171">
        <v>1682</v>
      </c>
      <c r="BA112" s="171">
        <v>24153</v>
      </c>
      <c r="BB112" s="171">
        <v>0</v>
      </c>
      <c r="BC112" s="171">
        <v>0</v>
      </c>
      <c r="BD112" s="171">
        <v>0</v>
      </c>
      <c r="BE112" s="171">
        <v>0</v>
      </c>
      <c r="BF112" s="171">
        <v>0</v>
      </c>
      <c r="BG112" s="171">
        <v>0</v>
      </c>
      <c r="BH112" s="171">
        <v>1886</v>
      </c>
      <c r="BI112" s="171">
        <v>0</v>
      </c>
      <c r="BJ112" s="171">
        <v>0</v>
      </c>
      <c r="BK112" s="171">
        <v>0</v>
      </c>
      <c r="BL112" s="171">
        <v>0</v>
      </c>
      <c r="BM112" s="171">
        <v>0</v>
      </c>
      <c r="BN112" s="171">
        <v>0</v>
      </c>
      <c r="BO112" s="171">
        <v>0</v>
      </c>
      <c r="BP112" s="171">
        <v>0</v>
      </c>
      <c r="BQ112" s="171">
        <v>0</v>
      </c>
      <c r="BR112" s="171">
        <v>0</v>
      </c>
      <c r="BS112" s="171">
        <v>0</v>
      </c>
      <c r="BT112" s="171">
        <v>20804</v>
      </c>
      <c r="BU112" s="171">
        <v>0</v>
      </c>
      <c r="BV112" s="171">
        <v>0</v>
      </c>
      <c r="BW112" s="171">
        <v>0</v>
      </c>
      <c r="BX112" s="171">
        <v>0</v>
      </c>
      <c r="BY112" s="171">
        <v>2021</v>
      </c>
      <c r="BZ112" s="171">
        <v>0</v>
      </c>
      <c r="CA112" s="171">
        <v>0</v>
      </c>
      <c r="CB112" s="171">
        <v>820</v>
      </c>
      <c r="CC112" s="201">
        <f t="shared" si="10"/>
        <v>258155</v>
      </c>
    </row>
    <row r="113" spans="1:81" s="109" customFormat="1" ht="25.5" customHeight="1">
      <c r="A113" s="136" t="s">
        <v>1458</v>
      </c>
      <c r="B113" s="280" t="s">
        <v>20</v>
      </c>
      <c r="C113" s="281" t="s">
        <v>21</v>
      </c>
      <c r="D113" s="282">
        <v>41070</v>
      </c>
      <c r="E113" s="281" t="s">
        <v>518</v>
      </c>
      <c r="F113" s="283" t="s">
        <v>530</v>
      </c>
      <c r="G113" s="284" t="s">
        <v>531</v>
      </c>
      <c r="H113" s="192">
        <v>0</v>
      </c>
      <c r="I113" s="171">
        <v>23502</v>
      </c>
      <c r="J113" s="171">
        <v>0</v>
      </c>
      <c r="K113" s="171">
        <v>0</v>
      </c>
      <c r="L113" s="171">
        <v>0</v>
      </c>
      <c r="M113" s="171">
        <v>0</v>
      </c>
      <c r="N113" s="171">
        <v>0</v>
      </c>
      <c r="O113" s="171">
        <v>210</v>
      </c>
      <c r="P113" s="171">
        <v>0</v>
      </c>
      <c r="Q113" s="171">
        <v>1474</v>
      </c>
      <c r="R113" s="171">
        <v>0</v>
      </c>
      <c r="S113" s="171">
        <v>0</v>
      </c>
      <c r="T113" s="171">
        <v>0</v>
      </c>
      <c r="U113" s="171">
        <v>0</v>
      </c>
      <c r="V113" s="171">
        <v>0</v>
      </c>
      <c r="W113" s="171">
        <v>0</v>
      </c>
      <c r="X113" s="171">
        <v>0</v>
      </c>
      <c r="Y113" s="171">
        <v>0</v>
      </c>
      <c r="Z113" s="171">
        <v>0</v>
      </c>
      <c r="AA113" s="171">
        <v>15080</v>
      </c>
      <c r="AB113" s="171">
        <v>0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29916.7</v>
      </c>
      <c r="AJ113" s="171">
        <v>9750</v>
      </c>
      <c r="AK113" s="171">
        <v>0</v>
      </c>
      <c r="AL113" s="171">
        <v>0</v>
      </c>
      <c r="AM113" s="171">
        <v>0</v>
      </c>
      <c r="AN113" s="171">
        <v>0</v>
      </c>
      <c r="AO113" s="171">
        <v>0</v>
      </c>
      <c r="AP113" s="171">
        <v>0</v>
      </c>
      <c r="AQ113" s="171">
        <v>0</v>
      </c>
      <c r="AR113" s="171">
        <v>0</v>
      </c>
      <c r="AS113" s="171">
        <v>3350</v>
      </c>
      <c r="AT113" s="171">
        <v>1898</v>
      </c>
      <c r="AU113" s="171">
        <v>13514.89</v>
      </c>
      <c r="AV113" s="171">
        <v>65421.9</v>
      </c>
      <c r="AW113" s="171">
        <v>0</v>
      </c>
      <c r="AX113" s="171">
        <v>0</v>
      </c>
      <c r="AY113" s="171">
        <v>0</v>
      </c>
      <c r="AZ113" s="171">
        <v>0</v>
      </c>
      <c r="BA113" s="171">
        <v>2708</v>
      </c>
      <c r="BB113" s="171">
        <v>0</v>
      </c>
      <c r="BC113" s="171">
        <v>0</v>
      </c>
      <c r="BD113" s="171">
        <v>0</v>
      </c>
      <c r="BE113" s="171">
        <v>0</v>
      </c>
      <c r="BF113" s="171">
        <v>9877</v>
      </c>
      <c r="BG113" s="171">
        <v>0</v>
      </c>
      <c r="BH113" s="171">
        <v>932</v>
      </c>
      <c r="BI113" s="171">
        <v>0</v>
      </c>
      <c r="BJ113" s="171">
        <v>0</v>
      </c>
      <c r="BK113" s="171">
        <v>0</v>
      </c>
      <c r="BL113" s="171">
        <v>0</v>
      </c>
      <c r="BM113" s="171">
        <v>0</v>
      </c>
      <c r="BN113" s="171">
        <v>0</v>
      </c>
      <c r="BO113" s="171">
        <v>0</v>
      </c>
      <c r="BP113" s="171">
        <v>0</v>
      </c>
      <c r="BQ113" s="171">
        <v>0</v>
      </c>
      <c r="BR113" s="171">
        <v>0</v>
      </c>
      <c r="BS113" s="171">
        <v>0</v>
      </c>
      <c r="BT113" s="171">
        <v>0</v>
      </c>
      <c r="BU113" s="171">
        <v>0</v>
      </c>
      <c r="BV113" s="171">
        <v>27475</v>
      </c>
      <c r="BW113" s="171">
        <v>0</v>
      </c>
      <c r="BX113" s="171">
        <v>0</v>
      </c>
      <c r="BY113" s="171">
        <v>0</v>
      </c>
      <c r="BZ113" s="171">
        <v>0</v>
      </c>
      <c r="CA113" s="171">
        <v>0</v>
      </c>
      <c r="CB113" s="171">
        <v>0</v>
      </c>
      <c r="CC113" s="201">
        <f t="shared" si="10"/>
        <v>205109.49</v>
      </c>
    </row>
    <row r="114" spans="1:81" s="109" customFormat="1" ht="25.5" customHeight="1">
      <c r="A114" s="136" t="s">
        <v>1460</v>
      </c>
      <c r="B114" s="280" t="s">
        <v>20</v>
      </c>
      <c r="C114" s="281" t="s">
        <v>21</v>
      </c>
      <c r="D114" s="282">
        <v>43050</v>
      </c>
      <c r="E114" s="281" t="s">
        <v>502</v>
      </c>
      <c r="F114" s="308" t="s">
        <v>532</v>
      </c>
      <c r="G114" s="309" t="s">
        <v>1568</v>
      </c>
      <c r="H114" s="192">
        <v>0</v>
      </c>
      <c r="I114" s="171">
        <v>0</v>
      </c>
      <c r="J114" s="171">
        <v>0</v>
      </c>
      <c r="K114" s="17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  <c r="Q114" s="171">
        <v>0</v>
      </c>
      <c r="R114" s="171">
        <v>0</v>
      </c>
      <c r="S114" s="171">
        <v>0</v>
      </c>
      <c r="T114" s="171">
        <v>0</v>
      </c>
      <c r="U114" s="171">
        <v>0</v>
      </c>
      <c r="V114" s="171">
        <v>0</v>
      </c>
      <c r="W114" s="171">
        <v>0</v>
      </c>
      <c r="X114" s="171">
        <v>1448</v>
      </c>
      <c r="Y114" s="171">
        <v>0</v>
      </c>
      <c r="Z114" s="171">
        <v>-2021.25</v>
      </c>
      <c r="AA114" s="171">
        <v>0</v>
      </c>
      <c r="AB114" s="171">
        <v>0</v>
      </c>
      <c r="AC114" s="171">
        <v>0</v>
      </c>
      <c r="AD114" s="171">
        <v>0</v>
      </c>
      <c r="AE114" s="171">
        <v>0</v>
      </c>
      <c r="AF114" s="171">
        <v>0</v>
      </c>
      <c r="AG114" s="171">
        <v>0</v>
      </c>
      <c r="AH114" s="171">
        <v>0</v>
      </c>
      <c r="AI114" s="171">
        <v>-241158</v>
      </c>
      <c r="AJ114" s="171">
        <v>0</v>
      </c>
      <c r="AK114" s="171">
        <v>0</v>
      </c>
      <c r="AL114" s="171">
        <v>0</v>
      </c>
      <c r="AM114" s="171">
        <v>0</v>
      </c>
      <c r="AN114" s="171">
        <v>0</v>
      </c>
      <c r="AO114" s="171">
        <v>0</v>
      </c>
      <c r="AP114" s="171">
        <v>0</v>
      </c>
      <c r="AQ114" s="171">
        <v>-187</v>
      </c>
      <c r="AR114" s="171">
        <v>0</v>
      </c>
      <c r="AS114" s="171">
        <v>0</v>
      </c>
      <c r="AT114" s="171">
        <v>0</v>
      </c>
      <c r="AU114" s="171">
        <v>-26432.25</v>
      </c>
      <c r="AV114" s="171">
        <v>0</v>
      </c>
      <c r="AW114" s="171">
        <v>514</v>
      </c>
      <c r="AX114" s="171">
        <v>0</v>
      </c>
      <c r="AY114" s="171">
        <v>-435</v>
      </c>
      <c r="AZ114" s="171">
        <v>0</v>
      </c>
      <c r="BA114" s="171">
        <v>-11635</v>
      </c>
      <c r="BB114" s="171">
        <v>0</v>
      </c>
      <c r="BC114" s="171">
        <v>0</v>
      </c>
      <c r="BD114" s="171">
        <v>0</v>
      </c>
      <c r="BE114" s="171">
        <v>0</v>
      </c>
      <c r="BF114" s="171">
        <v>0</v>
      </c>
      <c r="BG114" s="171">
        <v>0</v>
      </c>
      <c r="BH114" s="171">
        <v>0</v>
      </c>
      <c r="BI114" s="171">
        <v>0</v>
      </c>
      <c r="BJ114" s="171">
        <v>0</v>
      </c>
      <c r="BK114" s="171">
        <v>0</v>
      </c>
      <c r="BL114" s="171">
        <v>0</v>
      </c>
      <c r="BM114" s="171">
        <v>0</v>
      </c>
      <c r="BN114" s="171">
        <v>0</v>
      </c>
      <c r="BO114" s="171">
        <v>0</v>
      </c>
      <c r="BP114" s="171">
        <v>0</v>
      </c>
      <c r="BQ114" s="171">
        <v>0</v>
      </c>
      <c r="BR114" s="171">
        <v>0</v>
      </c>
      <c r="BS114" s="171">
        <v>0</v>
      </c>
      <c r="BT114" s="171">
        <v>0</v>
      </c>
      <c r="BU114" s="171">
        <v>0</v>
      </c>
      <c r="BV114" s="171">
        <v>0</v>
      </c>
      <c r="BW114" s="171">
        <v>0</v>
      </c>
      <c r="BX114" s="171">
        <v>0</v>
      </c>
      <c r="BY114" s="171">
        <v>0</v>
      </c>
      <c r="BZ114" s="171">
        <v>0</v>
      </c>
      <c r="CA114" s="171">
        <v>0</v>
      </c>
      <c r="CB114" s="171">
        <v>0</v>
      </c>
      <c r="CC114" s="201">
        <f t="shared" si="10"/>
        <v>-279906.5</v>
      </c>
    </row>
    <row r="115" spans="1:81" s="109" customFormat="1" ht="25.5" customHeight="1">
      <c r="A115" s="136" t="s">
        <v>1460</v>
      </c>
      <c r="B115" s="280" t="s">
        <v>20</v>
      </c>
      <c r="C115" s="281" t="s">
        <v>21</v>
      </c>
      <c r="D115" s="282">
        <v>43050</v>
      </c>
      <c r="E115" s="281" t="s">
        <v>502</v>
      </c>
      <c r="F115" s="308" t="s">
        <v>533</v>
      </c>
      <c r="G115" s="309" t="s">
        <v>534</v>
      </c>
      <c r="H115" s="192">
        <v>0</v>
      </c>
      <c r="I115" s="192">
        <v>0</v>
      </c>
      <c r="J115" s="192">
        <v>0</v>
      </c>
      <c r="K115" s="192">
        <v>0</v>
      </c>
      <c r="L115" s="192">
        <v>0</v>
      </c>
      <c r="M115" s="192">
        <v>0</v>
      </c>
      <c r="N115" s="192">
        <v>0</v>
      </c>
      <c r="O115" s="192">
        <v>0</v>
      </c>
      <c r="P115" s="192">
        <v>0</v>
      </c>
      <c r="Q115" s="192">
        <v>-20339.16</v>
      </c>
      <c r="R115" s="192">
        <v>0</v>
      </c>
      <c r="S115" s="192">
        <v>0</v>
      </c>
      <c r="T115" s="192">
        <v>0</v>
      </c>
      <c r="U115" s="192">
        <v>0</v>
      </c>
      <c r="V115" s="192">
        <v>0</v>
      </c>
      <c r="W115" s="192">
        <v>0</v>
      </c>
      <c r="X115" s="192">
        <v>0</v>
      </c>
      <c r="Y115" s="192">
        <v>0</v>
      </c>
      <c r="Z115" s="192">
        <v>0</v>
      </c>
      <c r="AA115" s="192">
        <v>-33209.4</v>
      </c>
      <c r="AB115" s="192">
        <v>0</v>
      </c>
      <c r="AC115" s="192">
        <v>0</v>
      </c>
      <c r="AD115" s="192">
        <v>0</v>
      </c>
      <c r="AE115" s="192">
        <v>0</v>
      </c>
      <c r="AF115" s="192">
        <v>0</v>
      </c>
      <c r="AG115" s="192">
        <v>0</v>
      </c>
      <c r="AH115" s="192">
        <v>0</v>
      </c>
      <c r="AI115" s="192">
        <v>-943.79</v>
      </c>
      <c r="AJ115" s="192">
        <v>0</v>
      </c>
      <c r="AK115" s="192">
        <v>0</v>
      </c>
      <c r="AL115" s="192">
        <v>0</v>
      </c>
      <c r="AM115" s="192">
        <v>0</v>
      </c>
      <c r="AN115" s="192">
        <v>0</v>
      </c>
      <c r="AO115" s="192">
        <v>0</v>
      </c>
      <c r="AP115" s="192">
        <v>0</v>
      </c>
      <c r="AQ115" s="192">
        <v>0</v>
      </c>
      <c r="AR115" s="192">
        <v>0</v>
      </c>
      <c r="AS115" s="192">
        <v>0</v>
      </c>
      <c r="AT115" s="192">
        <v>0</v>
      </c>
      <c r="AU115" s="192">
        <v>0</v>
      </c>
      <c r="AV115" s="192">
        <v>-1223</v>
      </c>
      <c r="AW115" s="192">
        <v>0</v>
      </c>
      <c r="AX115" s="192">
        <v>0</v>
      </c>
      <c r="AY115" s="192">
        <v>0</v>
      </c>
      <c r="AZ115" s="192">
        <v>1662</v>
      </c>
      <c r="BA115" s="192">
        <v>0</v>
      </c>
      <c r="BB115" s="192">
        <v>0</v>
      </c>
      <c r="BC115" s="192">
        <v>0</v>
      </c>
      <c r="BD115" s="192">
        <v>0</v>
      </c>
      <c r="BE115" s="192">
        <v>0</v>
      </c>
      <c r="BF115" s="192">
        <v>0</v>
      </c>
      <c r="BG115" s="192">
        <v>0</v>
      </c>
      <c r="BH115" s="192">
        <v>0</v>
      </c>
      <c r="BI115" s="192">
        <v>0</v>
      </c>
      <c r="BJ115" s="192">
        <v>-5893</v>
      </c>
      <c r="BK115" s="192">
        <v>0</v>
      </c>
      <c r="BL115" s="192">
        <v>0</v>
      </c>
      <c r="BM115" s="192">
        <v>0</v>
      </c>
      <c r="BN115" s="192">
        <v>0</v>
      </c>
      <c r="BO115" s="192">
        <v>0</v>
      </c>
      <c r="BP115" s="192">
        <v>0</v>
      </c>
      <c r="BQ115" s="192">
        <v>0</v>
      </c>
      <c r="BR115" s="192">
        <v>0</v>
      </c>
      <c r="BS115" s="192">
        <v>0</v>
      </c>
      <c r="BT115" s="192">
        <v>0</v>
      </c>
      <c r="BU115" s="192">
        <v>0</v>
      </c>
      <c r="BV115" s="192">
        <v>0</v>
      </c>
      <c r="BW115" s="192">
        <v>0</v>
      </c>
      <c r="BX115" s="192">
        <v>0</v>
      </c>
      <c r="BY115" s="192">
        <v>0</v>
      </c>
      <c r="BZ115" s="192">
        <v>0</v>
      </c>
      <c r="CA115" s="192">
        <v>0</v>
      </c>
      <c r="CB115" s="192">
        <v>0</v>
      </c>
      <c r="CC115" s="201">
        <f t="shared" si="10"/>
        <v>-59946.35</v>
      </c>
    </row>
    <row r="116" spans="1:81" s="109" customFormat="1" ht="25.5" customHeight="1">
      <c r="A116" s="136" t="s">
        <v>1460</v>
      </c>
      <c r="B116" s="280" t="s">
        <v>20</v>
      </c>
      <c r="C116" s="281" t="s">
        <v>21</v>
      </c>
      <c r="D116" s="282">
        <v>43050</v>
      </c>
      <c r="E116" s="281" t="s">
        <v>502</v>
      </c>
      <c r="F116" s="308" t="s">
        <v>535</v>
      </c>
      <c r="G116" s="309" t="s">
        <v>536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2">
        <v>0</v>
      </c>
      <c r="O116" s="192">
        <v>0</v>
      </c>
      <c r="P116" s="192">
        <v>0</v>
      </c>
      <c r="Q116" s="192">
        <v>14066.71</v>
      </c>
      <c r="R116" s="192">
        <v>1711.08</v>
      </c>
      <c r="S116" s="192">
        <v>0</v>
      </c>
      <c r="T116" s="192">
        <v>0</v>
      </c>
      <c r="U116" s="192">
        <v>0</v>
      </c>
      <c r="V116" s="192">
        <v>0</v>
      </c>
      <c r="W116" s="192">
        <v>0</v>
      </c>
      <c r="X116" s="192">
        <v>0</v>
      </c>
      <c r="Y116" s="192">
        <v>0</v>
      </c>
      <c r="Z116" s="192">
        <v>0</v>
      </c>
      <c r="AA116" s="192">
        <v>1085</v>
      </c>
      <c r="AB116" s="192">
        <v>0</v>
      </c>
      <c r="AC116" s="192">
        <v>0</v>
      </c>
      <c r="AD116" s="192">
        <v>2787</v>
      </c>
      <c r="AE116" s="192">
        <v>0</v>
      </c>
      <c r="AF116" s="192">
        <v>0</v>
      </c>
      <c r="AG116" s="192">
        <v>0</v>
      </c>
      <c r="AH116" s="192">
        <v>0</v>
      </c>
      <c r="AI116" s="192">
        <v>120213.17</v>
      </c>
      <c r="AJ116" s="192">
        <v>0</v>
      </c>
      <c r="AK116" s="192">
        <v>0</v>
      </c>
      <c r="AL116" s="192">
        <v>0</v>
      </c>
      <c r="AM116" s="192">
        <v>0</v>
      </c>
      <c r="AN116" s="192">
        <v>0</v>
      </c>
      <c r="AO116" s="192">
        <v>0</v>
      </c>
      <c r="AP116" s="192">
        <v>0</v>
      </c>
      <c r="AQ116" s="192">
        <v>0</v>
      </c>
      <c r="AR116" s="192">
        <v>0</v>
      </c>
      <c r="AS116" s="192">
        <v>0</v>
      </c>
      <c r="AT116" s="192">
        <v>0</v>
      </c>
      <c r="AU116" s="192">
        <v>0</v>
      </c>
      <c r="AV116" s="192">
        <v>70343.25</v>
      </c>
      <c r="AW116" s="192">
        <v>0</v>
      </c>
      <c r="AX116" s="192">
        <v>11194</v>
      </c>
      <c r="AY116" s="192">
        <v>0</v>
      </c>
      <c r="AZ116" s="192">
        <v>0</v>
      </c>
      <c r="BA116" s="192">
        <v>1948.25</v>
      </c>
      <c r="BB116" s="192">
        <v>0</v>
      </c>
      <c r="BC116" s="192">
        <v>0</v>
      </c>
      <c r="BD116" s="192">
        <v>0</v>
      </c>
      <c r="BE116" s="192">
        <v>0</v>
      </c>
      <c r="BF116" s="192">
        <v>0</v>
      </c>
      <c r="BG116" s="192">
        <v>0</v>
      </c>
      <c r="BH116" s="192">
        <v>0</v>
      </c>
      <c r="BI116" s="192">
        <v>0</v>
      </c>
      <c r="BJ116" s="192">
        <v>0</v>
      </c>
      <c r="BK116" s="192">
        <v>0</v>
      </c>
      <c r="BL116" s="192">
        <v>0</v>
      </c>
      <c r="BM116" s="192">
        <v>0</v>
      </c>
      <c r="BN116" s="192">
        <v>0</v>
      </c>
      <c r="BO116" s="192">
        <v>0</v>
      </c>
      <c r="BP116" s="192">
        <v>0</v>
      </c>
      <c r="BQ116" s="192">
        <v>0</v>
      </c>
      <c r="BR116" s="192">
        <v>0</v>
      </c>
      <c r="BS116" s="192">
        <v>0</v>
      </c>
      <c r="BT116" s="192">
        <v>0</v>
      </c>
      <c r="BU116" s="192">
        <v>0</v>
      </c>
      <c r="BV116" s="192">
        <v>0</v>
      </c>
      <c r="BW116" s="192">
        <v>0</v>
      </c>
      <c r="BX116" s="192">
        <v>0</v>
      </c>
      <c r="BY116" s="192">
        <v>0</v>
      </c>
      <c r="BZ116" s="192">
        <v>0</v>
      </c>
      <c r="CA116" s="192">
        <v>0</v>
      </c>
      <c r="CB116" s="192">
        <v>0</v>
      </c>
      <c r="CC116" s="201">
        <f t="shared" si="10"/>
        <v>223348.46</v>
      </c>
    </row>
    <row r="117" spans="1:81" s="109" customFormat="1" ht="25.5" customHeight="1">
      <c r="A117" s="136" t="s">
        <v>1458</v>
      </c>
      <c r="B117" s="280" t="s">
        <v>20</v>
      </c>
      <c r="C117" s="281" t="s">
        <v>21</v>
      </c>
      <c r="D117" s="282">
        <v>43050</v>
      </c>
      <c r="E117" s="281" t="s">
        <v>502</v>
      </c>
      <c r="F117" s="308" t="s">
        <v>537</v>
      </c>
      <c r="G117" s="309" t="s">
        <v>538</v>
      </c>
      <c r="H117" s="192">
        <v>271033</v>
      </c>
      <c r="I117" s="192">
        <v>5424.25</v>
      </c>
      <c r="J117" s="192">
        <v>17561</v>
      </c>
      <c r="K117" s="192">
        <v>0</v>
      </c>
      <c r="L117" s="192">
        <v>0</v>
      </c>
      <c r="M117" s="192">
        <v>0</v>
      </c>
      <c r="N117" s="192">
        <v>59382.5</v>
      </c>
      <c r="O117" s="192">
        <v>8900.5</v>
      </c>
      <c r="P117" s="192">
        <v>310</v>
      </c>
      <c r="Q117" s="192">
        <v>40833.25</v>
      </c>
      <c r="R117" s="192">
        <v>17151</v>
      </c>
      <c r="S117" s="192">
        <v>1056</v>
      </c>
      <c r="T117" s="192">
        <v>26495</v>
      </c>
      <c r="U117" s="192">
        <v>9205</v>
      </c>
      <c r="V117" s="192">
        <v>0</v>
      </c>
      <c r="W117" s="192">
        <v>0</v>
      </c>
      <c r="X117" s="192">
        <v>0</v>
      </c>
      <c r="Y117" s="192">
        <v>0</v>
      </c>
      <c r="Z117" s="192">
        <v>120163.75</v>
      </c>
      <c r="AA117" s="192">
        <v>18465</v>
      </c>
      <c r="AB117" s="192">
        <v>6883</v>
      </c>
      <c r="AC117" s="192">
        <v>13146.25</v>
      </c>
      <c r="AD117" s="192">
        <v>2093.5</v>
      </c>
      <c r="AE117" s="192">
        <v>4740.5</v>
      </c>
      <c r="AF117" s="192">
        <v>4705.75</v>
      </c>
      <c r="AG117" s="192">
        <v>0</v>
      </c>
      <c r="AH117" s="192">
        <v>892</v>
      </c>
      <c r="AI117" s="192">
        <v>219888.5</v>
      </c>
      <c r="AJ117" s="192">
        <v>0</v>
      </c>
      <c r="AK117" s="192">
        <v>50</v>
      </c>
      <c r="AL117" s="192">
        <v>1560</v>
      </c>
      <c r="AM117" s="192">
        <v>0</v>
      </c>
      <c r="AN117" s="192">
        <v>3962</v>
      </c>
      <c r="AO117" s="192">
        <v>0</v>
      </c>
      <c r="AP117" s="192">
        <v>7864</v>
      </c>
      <c r="AQ117" s="192">
        <v>1500</v>
      </c>
      <c r="AR117" s="192">
        <v>1641</v>
      </c>
      <c r="AS117" s="192">
        <v>1338</v>
      </c>
      <c r="AT117" s="192">
        <v>0</v>
      </c>
      <c r="AU117" s="192">
        <v>224093.75</v>
      </c>
      <c r="AV117" s="192">
        <v>367954</v>
      </c>
      <c r="AW117" s="192">
        <v>6537</v>
      </c>
      <c r="AX117" s="192">
        <v>98490</v>
      </c>
      <c r="AY117" s="192">
        <v>8069</v>
      </c>
      <c r="AZ117" s="192">
        <v>3407</v>
      </c>
      <c r="BA117" s="192">
        <v>7134</v>
      </c>
      <c r="BB117" s="192">
        <v>0</v>
      </c>
      <c r="BC117" s="192">
        <v>4847</v>
      </c>
      <c r="BD117" s="192">
        <v>4556</v>
      </c>
      <c r="BE117" s="192">
        <v>0</v>
      </c>
      <c r="BF117" s="192">
        <v>26367</v>
      </c>
      <c r="BG117" s="192">
        <v>9842</v>
      </c>
      <c r="BH117" s="192">
        <v>1828</v>
      </c>
      <c r="BI117" s="192">
        <v>5660</v>
      </c>
      <c r="BJ117" s="192">
        <v>3399</v>
      </c>
      <c r="BK117" s="192">
        <v>0</v>
      </c>
      <c r="BL117" s="192">
        <v>0</v>
      </c>
      <c r="BM117" s="192">
        <v>9702.5</v>
      </c>
      <c r="BN117" s="192">
        <v>3846.72</v>
      </c>
      <c r="BO117" s="192">
        <v>0</v>
      </c>
      <c r="BP117" s="192">
        <v>0</v>
      </c>
      <c r="BQ117" s="192">
        <v>0</v>
      </c>
      <c r="BR117" s="192">
        <v>0</v>
      </c>
      <c r="BS117" s="192">
        <v>0</v>
      </c>
      <c r="BT117" s="192">
        <v>598</v>
      </c>
      <c r="BU117" s="192">
        <v>8037</v>
      </c>
      <c r="BV117" s="192">
        <v>0</v>
      </c>
      <c r="BW117" s="192">
        <v>4020.75</v>
      </c>
      <c r="BX117" s="192">
        <v>0</v>
      </c>
      <c r="BY117" s="192">
        <v>91736</v>
      </c>
      <c r="BZ117" s="192">
        <v>0</v>
      </c>
      <c r="CA117" s="192">
        <v>7.78</v>
      </c>
      <c r="CB117" s="192">
        <v>20398.5</v>
      </c>
      <c r="CC117" s="201">
        <f t="shared" si="10"/>
        <v>1776775.75</v>
      </c>
    </row>
    <row r="118" spans="1:81" s="109" customFormat="1" ht="25.5" customHeight="1">
      <c r="A118" s="136" t="s">
        <v>1459</v>
      </c>
      <c r="B118" s="280" t="s">
        <v>20</v>
      </c>
      <c r="C118" s="281" t="s">
        <v>21</v>
      </c>
      <c r="D118" s="282"/>
      <c r="E118" s="281"/>
      <c r="F118" s="310" t="s">
        <v>539</v>
      </c>
      <c r="G118" s="311" t="s">
        <v>540</v>
      </c>
      <c r="H118" s="192">
        <v>356002</v>
      </c>
      <c r="I118" s="171">
        <v>0</v>
      </c>
      <c r="J118" s="171">
        <v>0</v>
      </c>
      <c r="K118" s="171">
        <v>0</v>
      </c>
      <c r="L118" s="171">
        <v>0</v>
      </c>
      <c r="M118" s="171">
        <v>0</v>
      </c>
      <c r="N118" s="171">
        <v>217819.75</v>
      </c>
      <c r="O118" s="171">
        <v>6740</v>
      </c>
      <c r="P118" s="171">
        <v>0</v>
      </c>
      <c r="Q118" s="171">
        <v>84628.98</v>
      </c>
      <c r="R118" s="171">
        <v>15266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112733</v>
      </c>
      <c r="AB118" s="171">
        <v>0</v>
      </c>
      <c r="AC118" s="171">
        <v>0</v>
      </c>
      <c r="AD118" s="171">
        <v>0</v>
      </c>
      <c r="AE118" s="171">
        <v>0</v>
      </c>
      <c r="AF118" s="171">
        <v>0</v>
      </c>
      <c r="AG118" s="171">
        <v>0</v>
      </c>
      <c r="AH118" s="171">
        <v>0</v>
      </c>
      <c r="AI118" s="171">
        <v>145991.5</v>
      </c>
      <c r="AJ118" s="171">
        <v>14222</v>
      </c>
      <c r="AK118" s="171">
        <v>0</v>
      </c>
      <c r="AL118" s="171">
        <v>10602</v>
      </c>
      <c r="AM118" s="171">
        <v>0</v>
      </c>
      <c r="AN118" s="171">
        <v>9473</v>
      </c>
      <c r="AO118" s="171">
        <v>0</v>
      </c>
      <c r="AP118" s="171">
        <v>0</v>
      </c>
      <c r="AQ118" s="171">
        <v>5353.5</v>
      </c>
      <c r="AR118" s="171">
        <v>0</v>
      </c>
      <c r="AS118" s="171">
        <v>0</v>
      </c>
      <c r="AT118" s="171">
        <v>0</v>
      </c>
      <c r="AU118" s="171">
        <v>408456.1</v>
      </c>
      <c r="AV118" s="171">
        <v>154062</v>
      </c>
      <c r="AW118" s="171">
        <v>0</v>
      </c>
      <c r="AX118" s="171">
        <v>30149</v>
      </c>
      <c r="AY118" s="171">
        <v>14558</v>
      </c>
      <c r="AZ118" s="171">
        <v>0</v>
      </c>
      <c r="BA118" s="171">
        <v>23336.639999999999</v>
      </c>
      <c r="BB118" s="171">
        <v>0</v>
      </c>
      <c r="BC118" s="171">
        <v>0</v>
      </c>
      <c r="BD118" s="171">
        <v>0</v>
      </c>
      <c r="BE118" s="171">
        <v>0</v>
      </c>
      <c r="BF118" s="171">
        <v>12830</v>
      </c>
      <c r="BG118" s="171">
        <v>0</v>
      </c>
      <c r="BH118" s="171">
        <v>0</v>
      </c>
      <c r="BI118" s="171">
        <v>0</v>
      </c>
      <c r="BJ118" s="171">
        <v>5893</v>
      </c>
      <c r="BK118" s="171">
        <v>0</v>
      </c>
      <c r="BL118" s="171">
        <v>0</v>
      </c>
      <c r="BM118" s="171">
        <v>120735.25</v>
      </c>
      <c r="BN118" s="171">
        <v>0</v>
      </c>
      <c r="BO118" s="171">
        <v>0</v>
      </c>
      <c r="BP118" s="171">
        <v>0</v>
      </c>
      <c r="BQ118" s="171">
        <v>0</v>
      </c>
      <c r="BR118" s="171">
        <v>0</v>
      </c>
      <c r="BS118" s="171">
        <v>0</v>
      </c>
      <c r="BT118" s="171">
        <v>181285</v>
      </c>
      <c r="BU118" s="171">
        <v>0</v>
      </c>
      <c r="BV118" s="171">
        <v>4810</v>
      </c>
      <c r="BW118" s="171">
        <v>0</v>
      </c>
      <c r="BX118" s="171">
        <v>0</v>
      </c>
      <c r="BY118" s="171">
        <v>75943</v>
      </c>
      <c r="BZ118" s="171">
        <v>0</v>
      </c>
      <c r="CA118" s="171">
        <v>0</v>
      </c>
      <c r="CB118" s="171">
        <v>0</v>
      </c>
      <c r="CC118" s="201">
        <f t="shared" si="10"/>
        <v>2010889.72</v>
      </c>
    </row>
    <row r="119" spans="1:81" s="109" customFormat="1" ht="25.5" customHeight="1">
      <c r="A119" s="136" t="s">
        <v>1460</v>
      </c>
      <c r="B119" s="280" t="s">
        <v>20</v>
      </c>
      <c r="C119" s="281" t="s">
        <v>21</v>
      </c>
      <c r="D119" s="282"/>
      <c r="E119" s="281"/>
      <c r="F119" s="310" t="s">
        <v>541</v>
      </c>
      <c r="G119" s="311" t="s">
        <v>542</v>
      </c>
      <c r="H119" s="192">
        <v>0</v>
      </c>
      <c r="I119" s="171">
        <v>0</v>
      </c>
      <c r="J119" s="171">
        <v>0</v>
      </c>
      <c r="K119" s="17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  <c r="Q119" s="171">
        <v>-40833.25</v>
      </c>
      <c r="R119" s="171">
        <v>-17151</v>
      </c>
      <c r="S119" s="171">
        <v>-1056</v>
      </c>
      <c r="T119" s="171">
        <v>0</v>
      </c>
      <c r="U119" s="171">
        <v>-9205</v>
      </c>
      <c r="V119" s="171">
        <v>0</v>
      </c>
      <c r="W119" s="171">
        <v>0</v>
      </c>
      <c r="X119" s="171">
        <v>0</v>
      </c>
      <c r="Y119" s="171">
        <v>0</v>
      </c>
      <c r="Z119" s="171">
        <v>-85741.55</v>
      </c>
      <c r="AA119" s="171">
        <v>-18465</v>
      </c>
      <c r="AB119" s="171">
        <v>-6541.3</v>
      </c>
      <c r="AC119" s="171">
        <v>0</v>
      </c>
      <c r="AD119" s="171">
        <v>-2093.5</v>
      </c>
      <c r="AE119" s="171">
        <v>0</v>
      </c>
      <c r="AF119" s="171">
        <v>0</v>
      </c>
      <c r="AG119" s="171">
        <v>0</v>
      </c>
      <c r="AH119" s="171">
        <v>0</v>
      </c>
      <c r="AI119" s="171">
        <v>0</v>
      </c>
      <c r="AJ119" s="171">
        <v>0</v>
      </c>
      <c r="AK119" s="171">
        <v>0</v>
      </c>
      <c r="AL119" s="171">
        <v>0</v>
      </c>
      <c r="AM119" s="171">
        <v>0</v>
      </c>
      <c r="AN119" s="171">
        <v>0</v>
      </c>
      <c r="AO119" s="171">
        <v>0</v>
      </c>
      <c r="AP119" s="171">
        <v>-7864</v>
      </c>
      <c r="AQ119" s="171">
        <v>-1313</v>
      </c>
      <c r="AR119" s="171">
        <v>-1641</v>
      </c>
      <c r="AS119" s="171">
        <v>-1948</v>
      </c>
      <c r="AT119" s="171">
        <v>0</v>
      </c>
      <c r="AU119" s="171">
        <v>-224093.75</v>
      </c>
      <c r="AV119" s="171">
        <v>-367954</v>
      </c>
      <c r="AW119" s="171">
        <v>-6537</v>
      </c>
      <c r="AX119" s="171">
        <v>-104911</v>
      </c>
      <c r="AY119" s="171">
        <v>0</v>
      </c>
      <c r="AZ119" s="171">
        <v>-3407</v>
      </c>
      <c r="BA119" s="171">
        <v>-7134</v>
      </c>
      <c r="BB119" s="171">
        <v>0</v>
      </c>
      <c r="BC119" s="171">
        <v>0</v>
      </c>
      <c r="BD119" s="171">
        <v>-4556</v>
      </c>
      <c r="BE119" s="171">
        <v>0</v>
      </c>
      <c r="BF119" s="171">
        <v>0</v>
      </c>
      <c r="BG119" s="171">
        <v>0</v>
      </c>
      <c r="BH119" s="171">
        <v>0</v>
      </c>
      <c r="BI119" s="171">
        <v>-5660</v>
      </c>
      <c r="BJ119" s="171">
        <v>-3399</v>
      </c>
      <c r="BK119" s="171">
        <v>0</v>
      </c>
      <c r="BL119" s="171">
        <v>0</v>
      </c>
      <c r="BM119" s="171">
        <v>-7349.5</v>
      </c>
      <c r="BN119" s="171">
        <v>0</v>
      </c>
      <c r="BO119" s="171">
        <v>0</v>
      </c>
      <c r="BP119" s="171">
        <v>0</v>
      </c>
      <c r="BQ119" s="171">
        <v>0</v>
      </c>
      <c r="BR119" s="171">
        <v>0</v>
      </c>
      <c r="BS119" s="171">
        <v>0</v>
      </c>
      <c r="BT119" s="171">
        <v>-598</v>
      </c>
      <c r="BU119" s="171">
        <v>0</v>
      </c>
      <c r="BV119" s="171">
        <v>0</v>
      </c>
      <c r="BW119" s="171">
        <v>-4020.75</v>
      </c>
      <c r="BX119" s="171">
        <v>0</v>
      </c>
      <c r="BY119" s="171">
        <v>0</v>
      </c>
      <c r="BZ119" s="171">
        <v>0</v>
      </c>
      <c r="CA119" s="171">
        <v>0</v>
      </c>
      <c r="CB119" s="171">
        <v>0</v>
      </c>
      <c r="CC119" s="201">
        <f t="shared" si="10"/>
        <v>-933472.6</v>
      </c>
    </row>
    <row r="120" spans="1:81" s="109" customFormat="1" ht="25.5" customHeight="1">
      <c r="A120" s="136" t="s">
        <v>1460</v>
      </c>
      <c r="B120" s="280" t="s">
        <v>20</v>
      </c>
      <c r="C120" s="281" t="s">
        <v>21</v>
      </c>
      <c r="D120" s="282"/>
      <c r="E120" s="281"/>
      <c r="F120" s="304" t="s">
        <v>543</v>
      </c>
      <c r="G120" s="305" t="s">
        <v>544</v>
      </c>
      <c r="H120" s="192">
        <v>0</v>
      </c>
      <c r="I120" s="192">
        <v>0</v>
      </c>
      <c r="J120" s="192">
        <v>0</v>
      </c>
      <c r="K120" s="192">
        <v>0</v>
      </c>
      <c r="L120" s="192">
        <v>78350.48</v>
      </c>
      <c r="M120" s="192">
        <v>0</v>
      </c>
      <c r="N120" s="192">
        <v>0</v>
      </c>
      <c r="O120" s="192">
        <v>0</v>
      </c>
      <c r="P120" s="192">
        <v>0</v>
      </c>
      <c r="Q120" s="192">
        <v>0</v>
      </c>
      <c r="R120" s="192">
        <v>0</v>
      </c>
      <c r="S120" s="192">
        <v>0</v>
      </c>
      <c r="T120" s="192">
        <v>-26495</v>
      </c>
      <c r="U120" s="192">
        <v>0</v>
      </c>
      <c r="V120" s="192">
        <v>0</v>
      </c>
      <c r="W120" s="192">
        <v>0</v>
      </c>
      <c r="X120" s="192">
        <v>0</v>
      </c>
      <c r="Y120" s="192">
        <v>0</v>
      </c>
      <c r="Z120" s="192">
        <v>27568.48</v>
      </c>
      <c r="AA120" s="192">
        <v>4403.12</v>
      </c>
      <c r="AB120" s="192">
        <v>0</v>
      </c>
      <c r="AC120" s="192">
        <v>0</v>
      </c>
      <c r="AD120" s="192">
        <v>0</v>
      </c>
      <c r="AE120" s="192">
        <v>0</v>
      </c>
      <c r="AF120" s="192">
        <v>0</v>
      </c>
      <c r="AG120" s="192">
        <v>0</v>
      </c>
      <c r="AH120" s="192">
        <v>0</v>
      </c>
      <c r="AI120" s="192">
        <v>0</v>
      </c>
      <c r="AJ120" s="192">
        <v>0</v>
      </c>
      <c r="AK120" s="192">
        <v>0</v>
      </c>
      <c r="AL120" s="192">
        <v>0</v>
      </c>
      <c r="AM120" s="192">
        <v>0</v>
      </c>
      <c r="AN120" s="192">
        <v>105702.23</v>
      </c>
      <c r="AO120" s="192">
        <v>0</v>
      </c>
      <c r="AP120" s="192">
        <v>0</v>
      </c>
      <c r="AQ120" s="192">
        <v>0</v>
      </c>
      <c r="AR120" s="192">
        <v>0</v>
      </c>
      <c r="AS120" s="192">
        <v>0</v>
      </c>
      <c r="AT120" s="192">
        <v>2148.39</v>
      </c>
      <c r="AU120" s="192">
        <v>0</v>
      </c>
      <c r="AV120" s="192">
        <v>0</v>
      </c>
      <c r="AW120" s="192">
        <v>0</v>
      </c>
      <c r="AX120" s="192">
        <v>0</v>
      </c>
      <c r="AY120" s="192">
        <v>0</v>
      </c>
      <c r="AZ120" s="192">
        <v>0</v>
      </c>
      <c r="BA120" s="192">
        <v>0</v>
      </c>
      <c r="BB120" s="192">
        <v>0</v>
      </c>
      <c r="BC120" s="192">
        <v>0</v>
      </c>
      <c r="BD120" s="192">
        <v>0</v>
      </c>
      <c r="BE120" s="192">
        <v>0</v>
      </c>
      <c r="BF120" s="192">
        <v>0</v>
      </c>
      <c r="BG120" s="192">
        <v>0</v>
      </c>
      <c r="BH120" s="192">
        <v>0</v>
      </c>
      <c r="BI120" s="192">
        <v>0</v>
      </c>
      <c r="BJ120" s="192">
        <v>0</v>
      </c>
      <c r="BK120" s="192">
        <v>0</v>
      </c>
      <c r="BL120" s="192">
        <v>0</v>
      </c>
      <c r="BM120" s="192">
        <v>1248.24</v>
      </c>
      <c r="BN120" s="192">
        <v>0</v>
      </c>
      <c r="BO120" s="192">
        <v>0</v>
      </c>
      <c r="BP120" s="192">
        <v>0</v>
      </c>
      <c r="BQ120" s="192">
        <v>0</v>
      </c>
      <c r="BR120" s="192">
        <v>0</v>
      </c>
      <c r="BS120" s="192">
        <v>0</v>
      </c>
      <c r="BT120" s="192">
        <v>0</v>
      </c>
      <c r="BU120" s="192">
        <v>0</v>
      </c>
      <c r="BV120" s="192">
        <v>0</v>
      </c>
      <c r="BW120" s="192">
        <v>0</v>
      </c>
      <c r="BX120" s="192">
        <v>0</v>
      </c>
      <c r="BY120" s="192">
        <v>0</v>
      </c>
      <c r="BZ120" s="192">
        <v>0</v>
      </c>
      <c r="CA120" s="192">
        <v>0</v>
      </c>
      <c r="CB120" s="192">
        <v>0</v>
      </c>
      <c r="CC120" s="201">
        <f t="shared" si="10"/>
        <v>192925.94</v>
      </c>
    </row>
    <row r="121" spans="1:81" s="109" customFormat="1" ht="25.5" customHeight="1">
      <c r="A121" s="136" t="s">
        <v>1460</v>
      </c>
      <c r="B121" s="280" t="s">
        <v>20</v>
      </c>
      <c r="C121" s="281" t="s">
        <v>21</v>
      </c>
      <c r="D121" s="282"/>
      <c r="E121" s="281"/>
      <c r="F121" s="304" t="s">
        <v>545</v>
      </c>
      <c r="G121" s="305" t="s">
        <v>546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2">
        <v>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2">
        <v>0</v>
      </c>
      <c r="T121" s="192">
        <v>1400</v>
      </c>
      <c r="U121" s="192">
        <v>0</v>
      </c>
      <c r="V121" s="192">
        <v>0</v>
      </c>
      <c r="W121" s="192">
        <v>0</v>
      </c>
      <c r="X121" s="192">
        <v>0</v>
      </c>
      <c r="Y121" s="192">
        <v>0</v>
      </c>
      <c r="Z121" s="192">
        <v>0</v>
      </c>
      <c r="AA121" s="192">
        <v>0</v>
      </c>
      <c r="AB121" s="192">
        <v>0</v>
      </c>
      <c r="AC121" s="192">
        <v>0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0</v>
      </c>
      <c r="AJ121" s="192">
        <v>0</v>
      </c>
      <c r="AK121" s="192">
        <v>0</v>
      </c>
      <c r="AL121" s="192">
        <v>0</v>
      </c>
      <c r="AM121" s="192">
        <v>0</v>
      </c>
      <c r="AN121" s="192">
        <v>0</v>
      </c>
      <c r="AO121" s="192">
        <v>0</v>
      </c>
      <c r="AP121" s="192">
        <v>0</v>
      </c>
      <c r="AQ121" s="192">
        <v>0</v>
      </c>
      <c r="AR121" s="192">
        <v>0</v>
      </c>
      <c r="AS121" s="192">
        <v>0</v>
      </c>
      <c r="AT121" s="192">
        <v>0</v>
      </c>
      <c r="AU121" s="192">
        <v>0</v>
      </c>
      <c r="AV121" s="192">
        <v>0</v>
      </c>
      <c r="AW121" s="192">
        <v>0</v>
      </c>
      <c r="AX121" s="192">
        <v>0</v>
      </c>
      <c r="AY121" s="192">
        <v>0</v>
      </c>
      <c r="AZ121" s="192">
        <v>0</v>
      </c>
      <c r="BA121" s="192">
        <v>0</v>
      </c>
      <c r="BB121" s="192">
        <v>0</v>
      </c>
      <c r="BC121" s="192">
        <v>0</v>
      </c>
      <c r="BD121" s="192">
        <v>0</v>
      </c>
      <c r="BE121" s="192">
        <v>0</v>
      </c>
      <c r="BF121" s="192">
        <v>0</v>
      </c>
      <c r="BG121" s="192">
        <v>0</v>
      </c>
      <c r="BH121" s="192">
        <v>0</v>
      </c>
      <c r="BI121" s="192">
        <v>0</v>
      </c>
      <c r="BJ121" s="192">
        <v>0</v>
      </c>
      <c r="BK121" s="192">
        <v>0</v>
      </c>
      <c r="BL121" s="192">
        <v>0</v>
      </c>
      <c r="BM121" s="192">
        <v>33424.089999999997</v>
      </c>
      <c r="BN121" s="192">
        <v>0</v>
      </c>
      <c r="BO121" s="192">
        <v>0</v>
      </c>
      <c r="BP121" s="192">
        <v>0</v>
      </c>
      <c r="BQ121" s="192">
        <v>0</v>
      </c>
      <c r="BR121" s="192">
        <v>0</v>
      </c>
      <c r="BS121" s="192">
        <v>0</v>
      </c>
      <c r="BT121" s="192">
        <v>197819.4</v>
      </c>
      <c r="BU121" s="192">
        <v>0</v>
      </c>
      <c r="BV121" s="192">
        <v>0</v>
      </c>
      <c r="BW121" s="192">
        <v>0</v>
      </c>
      <c r="BX121" s="192">
        <v>0</v>
      </c>
      <c r="BY121" s="192">
        <v>0</v>
      </c>
      <c r="BZ121" s="192">
        <v>0</v>
      </c>
      <c r="CA121" s="192">
        <v>0</v>
      </c>
      <c r="CB121" s="192">
        <v>0</v>
      </c>
      <c r="CC121" s="201">
        <f t="shared" si="10"/>
        <v>232643.49</v>
      </c>
    </row>
    <row r="122" spans="1:81" s="109" customFormat="1" ht="25.5" customHeight="1">
      <c r="A122" s="136" t="s">
        <v>1460</v>
      </c>
      <c r="B122" s="280" t="s">
        <v>20</v>
      </c>
      <c r="C122" s="281" t="s">
        <v>21</v>
      </c>
      <c r="D122" s="282">
        <v>43050</v>
      </c>
      <c r="E122" s="281" t="s">
        <v>502</v>
      </c>
      <c r="F122" s="283" t="s">
        <v>547</v>
      </c>
      <c r="G122" s="284" t="s">
        <v>548</v>
      </c>
      <c r="H122" s="192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1000</v>
      </c>
      <c r="U122" s="171">
        <v>0</v>
      </c>
      <c r="V122" s="171">
        <v>0</v>
      </c>
      <c r="W122" s="171">
        <v>0</v>
      </c>
      <c r="X122" s="171">
        <v>0</v>
      </c>
      <c r="Y122" s="171">
        <v>0</v>
      </c>
      <c r="Z122" s="171">
        <v>0</v>
      </c>
      <c r="AA122" s="171">
        <v>2080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71">
        <v>0</v>
      </c>
      <c r="AL122" s="171">
        <v>0</v>
      </c>
      <c r="AM122" s="171">
        <v>0</v>
      </c>
      <c r="AN122" s="171">
        <v>0</v>
      </c>
      <c r="AO122" s="171">
        <v>0</v>
      </c>
      <c r="AP122" s="171">
        <v>0</v>
      </c>
      <c r="AQ122" s="171">
        <v>0</v>
      </c>
      <c r="AR122" s="171">
        <v>0</v>
      </c>
      <c r="AS122" s="171">
        <v>0</v>
      </c>
      <c r="AT122" s="171">
        <v>0</v>
      </c>
      <c r="AU122" s="171">
        <v>0</v>
      </c>
      <c r="AV122" s="171">
        <v>0</v>
      </c>
      <c r="AW122" s="171">
        <v>0</v>
      </c>
      <c r="AX122" s="171">
        <v>0</v>
      </c>
      <c r="AY122" s="171">
        <v>0</v>
      </c>
      <c r="AZ122" s="171">
        <v>0</v>
      </c>
      <c r="BA122" s="171">
        <v>0</v>
      </c>
      <c r="BB122" s="171">
        <v>0</v>
      </c>
      <c r="BC122" s="171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1">
        <v>0</v>
      </c>
      <c r="BJ122" s="171">
        <v>0</v>
      </c>
      <c r="BK122" s="171">
        <v>0</v>
      </c>
      <c r="BL122" s="171">
        <v>0</v>
      </c>
      <c r="BM122" s="171">
        <v>0</v>
      </c>
      <c r="BN122" s="171">
        <v>0</v>
      </c>
      <c r="BO122" s="171">
        <v>0</v>
      </c>
      <c r="BP122" s="171">
        <v>0</v>
      </c>
      <c r="BQ122" s="171">
        <v>0</v>
      </c>
      <c r="BR122" s="171">
        <v>0</v>
      </c>
      <c r="BS122" s="171">
        <v>0</v>
      </c>
      <c r="BT122" s="171">
        <v>0</v>
      </c>
      <c r="BU122" s="171">
        <v>0</v>
      </c>
      <c r="BV122" s="171">
        <v>0</v>
      </c>
      <c r="BW122" s="171">
        <v>0</v>
      </c>
      <c r="BX122" s="171">
        <v>0</v>
      </c>
      <c r="BY122" s="171">
        <v>0</v>
      </c>
      <c r="BZ122" s="171">
        <v>0</v>
      </c>
      <c r="CA122" s="171">
        <v>0</v>
      </c>
      <c r="CB122" s="171">
        <v>0</v>
      </c>
      <c r="CC122" s="201">
        <f t="shared" si="10"/>
        <v>3080</v>
      </c>
    </row>
    <row r="123" spans="1:81" s="299" customFormat="1" ht="25.5" customHeight="1">
      <c r="A123" s="298"/>
      <c r="B123" s="519" t="s">
        <v>549</v>
      </c>
      <c r="C123" s="520"/>
      <c r="D123" s="520"/>
      <c r="E123" s="520"/>
      <c r="F123" s="520"/>
      <c r="G123" s="521"/>
      <c r="H123" s="194">
        <f>SUM(H100:H122)</f>
        <v>39155793.560000002</v>
      </c>
      <c r="I123" s="194">
        <f t="shared" ref="I123:BT123" si="17">SUM(I100:I122)</f>
        <v>10288533.939999999</v>
      </c>
      <c r="J123" s="194">
        <f t="shared" si="17"/>
        <v>14097175.800000001</v>
      </c>
      <c r="K123" s="194">
        <f t="shared" si="17"/>
        <v>2926296</v>
      </c>
      <c r="L123" s="194">
        <f t="shared" si="17"/>
        <v>579129.48</v>
      </c>
      <c r="M123" s="194">
        <f t="shared" si="17"/>
        <v>345602.47</v>
      </c>
      <c r="N123" s="194">
        <f t="shared" si="17"/>
        <v>48948655.159999996</v>
      </c>
      <c r="O123" s="194">
        <f t="shared" si="17"/>
        <v>11524514.640000001</v>
      </c>
      <c r="P123" s="194">
        <f t="shared" si="17"/>
        <v>1306717.6599999999</v>
      </c>
      <c r="Q123" s="194">
        <f t="shared" si="17"/>
        <v>20795675.280000001</v>
      </c>
      <c r="R123" s="194">
        <f t="shared" si="17"/>
        <v>1244704.1800000002</v>
      </c>
      <c r="S123" s="194">
        <f t="shared" si="17"/>
        <v>3635189.27</v>
      </c>
      <c r="T123" s="194">
        <f t="shared" si="17"/>
        <v>15164800.300000001</v>
      </c>
      <c r="U123" s="194">
        <f t="shared" si="17"/>
        <v>11627145.779999999</v>
      </c>
      <c r="V123" s="194">
        <f t="shared" si="17"/>
        <v>142188</v>
      </c>
      <c r="W123" s="194">
        <f t="shared" si="17"/>
        <v>1139814.4099999999</v>
      </c>
      <c r="X123" s="194">
        <f t="shared" si="17"/>
        <v>1688009</v>
      </c>
      <c r="Y123" s="194">
        <f t="shared" si="17"/>
        <v>997481</v>
      </c>
      <c r="Z123" s="194">
        <f t="shared" si="17"/>
        <v>33878705.460000001</v>
      </c>
      <c r="AA123" s="194">
        <f t="shared" si="17"/>
        <v>5957909.7199999997</v>
      </c>
      <c r="AB123" s="194">
        <f t="shared" si="17"/>
        <v>1493148.63</v>
      </c>
      <c r="AC123" s="194">
        <f t="shared" si="17"/>
        <v>11822532.26</v>
      </c>
      <c r="AD123" s="194">
        <f t="shared" si="17"/>
        <v>1491828.91</v>
      </c>
      <c r="AE123" s="194">
        <f t="shared" si="17"/>
        <v>1919584.01</v>
      </c>
      <c r="AF123" s="194">
        <f t="shared" si="17"/>
        <v>3072091.77</v>
      </c>
      <c r="AG123" s="194">
        <f t="shared" si="17"/>
        <v>513174</v>
      </c>
      <c r="AH123" s="194">
        <f t="shared" si="17"/>
        <v>1379172</v>
      </c>
      <c r="AI123" s="194">
        <f t="shared" si="17"/>
        <v>39217803.980000004</v>
      </c>
      <c r="AJ123" s="194">
        <f t="shared" si="17"/>
        <v>1138642</v>
      </c>
      <c r="AK123" s="194">
        <f t="shared" si="17"/>
        <v>630815.30000000005</v>
      </c>
      <c r="AL123" s="194">
        <f t="shared" si="17"/>
        <v>697931</v>
      </c>
      <c r="AM123" s="194">
        <f t="shared" si="17"/>
        <v>551028.73</v>
      </c>
      <c r="AN123" s="194">
        <f t="shared" si="17"/>
        <v>1187519.23</v>
      </c>
      <c r="AO123" s="194">
        <f t="shared" si="17"/>
        <v>1061378</v>
      </c>
      <c r="AP123" s="194">
        <f t="shared" si="17"/>
        <v>957763</v>
      </c>
      <c r="AQ123" s="194">
        <f t="shared" si="17"/>
        <v>2676090.73</v>
      </c>
      <c r="AR123" s="194">
        <f t="shared" si="17"/>
        <v>591516</v>
      </c>
      <c r="AS123" s="194">
        <f t="shared" si="17"/>
        <v>686811.75</v>
      </c>
      <c r="AT123" s="194">
        <f t="shared" si="17"/>
        <v>1021350.89</v>
      </c>
      <c r="AU123" s="194">
        <f t="shared" si="17"/>
        <v>16044371.91</v>
      </c>
      <c r="AV123" s="194">
        <f t="shared" si="17"/>
        <v>1575405.15</v>
      </c>
      <c r="AW123" s="194">
        <f t="shared" si="17"/>
        <v>784433</v>
      </c>
      <c r="AX123" s="194">
        <f t="shared" si="17"/>
        <v>953484</v>
      </c>
      <c r="AY123" s="194">
        <f t="shared" si="17"/>
        <v>651826</v>
      </c>
      <c r="AZ123" s="194">
        <f t="shared" si="17"/>
        <v>197664</v>
      </c>
      <c r="BA123" s="194">
        <f t="shared" si="17"/>
        <v>767075.89</v>
      </c>
      <c r="BB123" s="194">
        <f t="shared" si="17"/>
        <v>36213612.640000001</v>
      </c>
      <c r="BC123" s="194">
        <f t="shared" si="17"/>
        <v>699757.5</v>
      </c>
      <c r="BD123" s="194">
        <f t="shared" si="17"/>
        <v>1582279.5</v>
      </c>
      <c r="BE123" s="194">
        <f t="shared" si="17"/>
        <v>2320891.0099999998</v>
      </c>
      <c r="BF123" s="194">
        <f t="shared" si="17"/>
        <v>3857475</v>
      </c>
      <c r="BG123" s="194">
        <f t="shared" si="17"/>
        <v>2207277.5</v>
      </c>
      <c r="BH123" s="194">
        <f t="shared" si="17"/>
        <v>7261259</v>
      </c>
      <c r="BI123" s="194">
        <f t="shared" si="17"/>
        <v>3263191.25</v>
      </c>
      <c r="BJ123" s="194">
        <f t="shared" si="17"/>
        <v>894380</v>
      </c>
      <c r="BK123" s="194">
        <f t="shared" si="17"/>
        <v>289174.32</v>
      </c>
      <c r="BL123" s="194">
        <f t="shared" si="17"/>
        <v>156212</v>
      </c>
      <c r="BM123" s="194">
        <f t="shared" si="17"/>
        <v>42637154.38000001</v>
      </c>
      <c r="BN123" s="194">
        <f t="shared" si="17"/>
        <v>7548057.79</v>
      </c>
      <c r="BO123" s="194">
        <f t="shared" si="17"/>
        <v>1380547.62</v>
      </c>
      <c r="BP123" s="194">
        <f t="shared" si="17"/>
        <v>393955</v>
      </c>
      <c r="BQ123" s="194">
        <f t="shared" si="17"/>
        <v>804554</v>
      </c>
      <c r="BR123" s="194">
        <f t="shared" si="17"/>
        <v>2035629.69</v>
      </c>
      <c r="BS123" s="194">
        <f t="shared" si="17"/>
        <v>479871.5</v>
      </c>
      <c r="BT123" s="194">
        <f t="shared" si="17"/>
        <v>15995054.270000001</v>
      </c>
      <c r="BU123" s="194">
        <f t="shared" ref="BU123:CB123" si="18">SUM(BU100:BU122)</f>
        <v>848091.61</v>
      </c>
      <c r="BV123" s="194">
        <f t="shared" si="18"/>
        <v>1253754.55</v>
      </c>
      <c r="BW123" s="194">
        <f t="shared" si="18"/>
        <v>2050023.08</v>
      </c>
      <c r="BX123" s="194">
        <f t="shared" si="18"/>
        <v>1699034.26</v>
      </c>
      <c r="BY123" s="194">
        <f t="shared" si="18"/>
        <v>8347719.5700000003</v>
      </c>
      <c r="BZ123" s="194">
        <f t="shared" si="18"/>
        <v>995691.37</v>
      </c>
      <c r="CA123" s="194">
        <f t="shared" si="18"/>
        <v>427182.78</v>
      </c>
      <c r="CB123" s="194">
        <f t="shared" si="18"/>
        <v>528199.14</v>
      </c>
      <c r="CC123" s="194">
        <f>SUM(CC100:CC122)</f>
        <v>464698513.57999998</v>
      </c>
    </row>
    <row r="124" spans="1:81" s="109" customFormat="1" ht="25.5" customHeight="1">
      <c r="A124" s="136" t="s">
        <v>1460</v>
      </c>
      <c r="B124" s="280" t="s">
        <v>22</v>
      </c>
      <c r="C124" s="281" t="s">
        <v>23</v>
      </c>
      <c r="D124" s="282">
        <v>45100</v>
      </c>
      <c r="E124" s="281" t="s">
        <v>23</v>
      </c>
      <c r="F124" s="283" t="s">
        <v>550</v>
      </c>
      <c r="G124" s="284" t="s">
        <v>551</v>
      </c>
      <c r="H124" s="192">
        <v>61364769.649999999</v>
      </c>
      <c r="I124" s="171">
        <v>16549001.67</v>
      </c>
      <c r="J124" s="171">
        <v>19458995.370000001</v>
      </c>
      <c r="K124" s="171">
        <v>11403565.48</v>
      </c>
      <c r="L124" s="171">
        <v>7657882.5800000001</v>
      </c>
      <c r="M124" s="171">
        <v>3049174.19</v>
      </c>
      <c r="N124" s="171">
        <v>110957297.51000001</v>
      </c>
      <c r="O124" s="171">
        <v>14896597</v>
      </c>
      <c r="P124" s="171">
        <v>5739020</v>
      </c>
      <c r="Q124" s="171">
        <v>32228407.030000001</v>
      </c>
      <c r="R124" s="171">
        <v>5790412.6600000001</v>
      </c>
      <c r="S124" s="171">
        <v>11669818.710000001</v>
      </c>
      <c r="T124" s="171">
        <v>22393209.989999998</v>
      </c>
      <c r="U124" s="171">
        <v>20297679.390000001</v>
      </c>
      <c r="V124" s="171">
        <v>2491760</v>
      </c>
      <c r="W124" s="171">
        <v>10072042.939999999</v>
      </c>
      <c r="X124" s="171">
        <v>7933350.9699999997</v>
      </c>
      <c r="Y124" s="171">
        <v>2874380</v>
      </c>
      <c r="Z124" s="171">
        <v>71195952.349999994</v>
      </c>
      <c r="AA124" s="171">
        <v>10807560</v>
      </c>
      <c r="AB124" s="171">
        <v>9909545.8000000007</v>
      </c>
      <c r="AC124" s="171">
        <v>408220</v>
      </c>
      <c r="AD124" s="171">
        <v>6799259.5199999996</v>
      </c>
      <c r="AE124" s="171">
        <v>12345793.49</v>
      </c>
      <c r="AF124" s="171">
        <v>6978285</v>
      </c>
      <c r="AG124" s="171">
        <v>3645118.33</v>
      </c>
      <c r="AH124" s="171">
        <v>2771239</v>
      </c>
      <c r="AI124" s="171">
        <v>92617780.319999993</v>
      </c>
      <c r="AJ124" s="171">
        <v>7021755.79</v>
      </c>
      <c r="AK124" s="171">
        <v>4782595.1399999997</v>
      </c>
      <c r="AL124" s="171">
        <v>5012591.37</v>
      </c>
      <c r="AM124" s="171">
        <v>4602989.68</v>
      </c>
      <c r="AN124" s="171">
        <v>7240534.4000000004</v>
      </c>
      <c r="AO124" s="171">
        <v>5382914.8399999999</v>
      </c>
      <c r="AP124" s="171">
        <v>5280681.6500000004</v>
      </c>
      <c r="AQ124" s="171">
        <v>8142330</v>
      </c>
      <c r="AR124" s="171">
        <v>4285293.87</v>
      </c>
      <c r="AS124" s="171">
        <v>5044611.9400000004</v>
      </c>
      <c r="AT124" s="171">
        <v>5034453.54</v>
      </c>
      <c r="AU124" s="171">
        <v>41660563.450000003</v>
      </c>
      <c r="AV124" s="171">
        <v>6142315.1600000001</v>
      </c>
      <c r="AW124" s="171">
        <v>5847259.0300000003</v>
      </c>
      <c r="AX124" s="171">
        <v>5615771.1200000001</v>
      </c>
      <c r="AY124" s="171">
        <v>5541796</v>
      </c>
      <c r="AZ124" s="171">
        <v>1641583.06</v>
      </c>
      <c r="BA124" s="171">
        <v>2823601.61</v>
      </c>
      <c r="BB124" s="171">
        <v>70967757.099999994</v>
      </c>
      <c r="BC124" s="171">
        <v>5351850.97</v>
      </c>
      <c r="BD124" s="171">
        <v>7655007.7400000002</v>
      </c>
      <c r="BE124" s="171">
        <v>10949371.619999999</v>
      </c>
      <c r="BF124" s="171">
        <v>12406986.859999999</v>
      </c>
      <c r="BG124" s="171">
        <v>8343715.7199999997</v>
      </c>
      <c r="BH124" s="171">
        <v>12868528.189999999</v>
      </c>
      <c r="BI124" s="171">
        <v>12598167.24</v>
      </c>
      <c r="BJ124" s="171">
        <v>3701780</v>
      </c>
      <c r="BK124" s="171">
        <v>3410966.5</v>
      </c>
      <c r="BL124" s="171">
        <v>2054684.84</v>
      </c>
      <c r="BM124" s="171">
        <v>61873547.840000004</v>
      </c>
      <c r="BN124" s="171">
        <v>568960</v>
      </c>
      <c r="BO124" s="171">
        <v>6563113.2300000004</v>
      </c>
      <c r="BP124" s="171">
        <v>5087181.3499999996</v>
      </c>
      <c r="BQ124" s="171">
        <v>7208324.5199999996</v>
      </c>
      <c r="BR124" s="171">
        <v>8997509.3499999996</v>
      </c>
      <c r="BS124" s="171">
        <v>4514059.3499999996</v>
      </c>
      <c r="BT124" s="171">
        <v>37111704.869999997</v>
      </c>
      <c r="BU124" s="171">
        <v>5022080.97</v>
      </c>
      <c r="BV124" s="171">
        <v>5097439.68</v>
      </c>
      <c r="BW124" s="171">
        <v>8421962.5700000003</v>
      </c>
      <c r="BX124" s="171">
        <v>8941217.4199999999</v>
      </c>
      <c r="BY124" s="171">
        <v>16348672.26</v>
      </c>
      <c r="BZ124" s="171">
        <v>5601520</v>
      </c>
      <c r="CA124" s="171">
        <v>2162080</v>
      </c>
      <c r="CB124" s="171">
        <v>2373060</v>
      </c>
      <c r="CC124" s="201">
        <f t="shared" si="10"/>
        <v>1051611010.7900002</v>
      </c>
    </row>
    <row r="125" spans="1:81" s="299" customFormat="1" ht="25.5" customHeight="1">
      <c r="A125" s="298"/>
      <c r="B125" s="519" t="s">
        <v>552</v>
      </c>
      <c r="C125" s="520"/>
      <c r="D125" s="520"/>
      <c r="E125" s="520"/>
      <c r="F125" s="520"/>
      <c r="G125" s="521"/>
      <c r="H125" s="194">
        <f>SUM(H124)</f>
        <v>61364769.649999999</v>
      </c>
      <c r="I125" s="194">
        <f t="shared" ref="I125:BT125" si="19">SUM(I124)</f>
        <v>16549001.67</v>
      </c>
      <c r="J125" s="194">
        <f t="shared" si="19"/>
        <v>19458995.370000001</v>
      </c>
      <c r="K125" s="194">
        <f t="shared" si="19"/>
        <v>11403565.48</v>
      </c>
      <c r="L125" s="194">
        <f t="shared" si="19"/>
        <v>7657882.5800000001</v>
      </c>
      <c r="M125" s="194">
        <f t="shared" si="19"/>
        <v>3049174.19</v>
      </c>
      <c r="N125" s="194">
        <f t="shared" si="19"/>
        <v>110957297.51000001</v>
      </c>
      <c r="O125" s="194">
        <f t="shared" si="19"/>
        <v>14896597</v>
      </c>
      <c r="P125" s="194">
        <f t="shared" si="19"/>
        <v>5739020</v>
      </c>
      <c r="Q125" s="194">
        <f t="shared" si="19"/>
        <v>32228407.030000001</v>
      </c>
      <c r="R125" s="194">
        <f t="shared" si="19"/>
        <v>5790412.6600000001</v>
      </c>
      <c r="S125" s="194">
        <f t="shared" si="19"/>
        <v>11669818.710000001</v>
      </c>
      <c r="T125" s="194">
        <f t="shared" si="19"/>
        <v>22393209.989999998</v>
      </c>
      <c r="U125" s="194">
        <f t="shared" si="19"/>
        <v>20297679.390000001</v>
      </c>
      <c r="V125" s="194">
        <f t="shared" si="19"/>
        <v>2491760</v>
      </c>
      <c r="W125" s="194">
        <f t="shared" si="19"/>
        <v>10072042.939999999</v>
      </c>
      <c r="X125" s="194">
        <f t="shared" si="19"/>
        <v>7933350.9699999997</v>
      </c>
      <c r="Y125" s="194">
        <f t="shared" si="19"/>
        <v>2874380</v>
      </c>
      <c r="Z125" s="194">
        <f t="shared" si="19"/>
        <v>71195952.349999994</v>
      </c>
      <c r="AA125" s="194">
        <f t="shared" si="19"/>
        <v>10807560</v>
      </c>
      <c r="AB125" s="194">
        <f t="shared" si="19"/>
        <v>9909545.8000000007</v>
      </c>
      <c r="AC125" s="194">
        <f t="shared" si="19"/>
        <v>408220</v>
      </c>
      <c r="AD125" s="194">
        <f t="shared" si="19"/>
        <v>6799259.5199999996</v>
      </c>
      <c r="AE125" s="194">
        <f t="shared" si="19"/>
        <v>12345793.49</v>
      </c>
      <c r="AF125" s="194">
        <f t="shared" si="19"/>
        <v>6978285</v>
      </c>
      <c r="AG125" s="194">
        <f t="shared" si="19"/>
        <v>3645118.33</v>
      </c>
      <c r="AH125" s="194">
        <f t="shared" si="19"/>
        <v>2771239</v>
      </c>
      <c r="AI125" s="194">
        <f t="shared" si="19"/>
        <v>92617780.319999993</v>
      </c>
      <c r="AJ125" s="194">
        <f t="shared" si="19"/>
        <v>7021755.79</v>
      </c>
      <c r="AK125" s="194">
        <f t="shared" si="19"/>
        <v>4782595.1399999997</v>
      </c>
      <c r="AL125" s="194">
        <f t="shared" si="19"/>
        <v>5012591.37</v>
      </c>
      <c r="AM125" s="194">
        <f t="shared" si="19"/>
        <v>4602989.68</v>
      </c>
      <c r="AN125" s="194">
        <f t="shared" si="19"/>
        <v>7240534.4000000004</v>
      </c>
      <c r="AO125" s="194">
        <f t="shared" si="19"/>
        <v>5382914.8399999999</v>
      </c>
      <c r="AP125" s="194">
        <f t="shared" si="19"/>
        <v>5280681.6500000004</v>
      </c>
      <c r="AQ125" s="194">
        <f t="shared" si="19"/>
        <v>8142330</v>
      </c>
      <c r="AR125" s="194">
        <f t="shared" si="19"/>
        <v>4285293.87</v>
      </c>
      <c r="AS125" s="194">
        <f t="shared" si="19"/>
        <v>5044611.9400000004</v>
      </c>
      <c r="AT125" s="194">
        <f t="shared" si="19"/>
        <v>5034453.54</v>
      </c>
      <c r="AU125" s="194">
        <f t="shared" si="19"/>
        <v>41660563.450000003</v>
      </c>
      <c r="AV125" s="194">
        <f t="shared" si="19"/>
        <v>6142315.1600000001</v>
      </c>
      <c r="AW125" s="194">
        <f t="shared" si="19"/>
        <v>5847259.0300000003</v>
      </c>
      <c r="AX125" s="194">
        <f t="shared" si="19"/>
        <v>5615771.1200000001</v>
      </c>
      <c r="AY125" s="194">
        <f t="shared" si="19"/>
        <v>5541796</v>
      </c>
      <c r="AZ125" s="194">
        <f t="shared" si="19"/>
        <v>1641583.06</v>
      </c>
      <c r="BA125" s="194">
        <f t="shared" si="19"/>
        <v>2823601.61</v>
      </c>
      <c r="BB125" s="194">
        <f t="shared" si="19"/>
        <v>70967757.099999994</v>
      </c>
      <c r="BC125" s="194">
        <f t="shared" si="19"/>
        <v>5351850.97</v>
      </c>
      <c r="BD125" s="194">
        <f t="shared" si="19"/>
        <v>7655007.7400000002</v>
      </c>
      <c r="BE125" s="194">
        <f t="shared" si="19"/>
        <v>10949371.619999999</v>
      </c>
      <c r="BF125" s="194">
        <f t="shared" si="19"/>
        <v>12406986.859999999</v>
      </c>
      <c r="BG125" s="194">
        <f t="shared" si="19"/>
        <v>8343715.7199999997</v>
      </c>
      <c r="BH125" s="194">
        <f t="shared" si="19"/>
        <v>12868528.189999999</v>
      </c>
      <c r="BI125" s="194">
        <f t="shared" si="19"/>
        <v>12598167.24</v>
      </c>
      <c r="BJ125" s="194">
        <f t="shared" si="19"/>
        <v>3701780</v>
      </c>
      <c r="BK125" s="194">
        <f t="shared" si="19"/>
        <v>3410966.5</v>
      </c>
      <c r="BL125" s="194">
        <f t="shared" si="19"/>
        <v>2054684.84</v>
      </c>
      <c r="BM125" s="194">
        <f t="shared" si="19"/>
        <v>61873547.840000004</v>
      </c>
      <c r="BN125" s="194">
        <f t="shared" si="19"/>
        <v>568960</v>
      </c>
      <c r="BO125" s="194">
        <f t="shared" si="19"/>
        <v>6563113.2300000004</v>
      </c>
      <c r="BP125" s="194">
        <f t="shared" si="19"/>
        <v>5087181.3499999996</v>
      </c>
      <c r="BQ125" s="194">
        <f t="shared" si="19"/>
        <v>7208324.5199999996</v>
      </c>
      <c r="BR125" s="194">
        <f t="shared" si="19"/>
        <v>8997509.3499999996</v>
      </c>
      <c r="BS125" s="194">
        <f t="shared" si="19"/>
        <v>4514059.3499999996</v>
      </c>
      <c r="BT125" s="194">
        <f t="shared" si="19"/>
        <v>37111704.869999997</v>
      </c>
      <c r="BU125" s="194">
        <f t="shared" ref="BU125:CB125" si="20">SUM(BU124)</f>
        <v>5022080.97</v>
      </c>
      <c r="BV125" s="194">
        <f t="shared" si="20"/>
        <v>5097439.68</v>
      </c>
      <c r="BW125" s="194">
        <f t="shared" si="20"/>
        <v>8421962.5700000003</v>
      </c>
      <c r="BX125" s="194">
        <f t="shared" si="20"/>
        <v>8941217.4199999999</v>
      </c>
      <c r="BY125" s="194">
        <f t="shared" si="20"/>
        <v>16348672.26</v>
      </c>
      <c r="BZ125" s="194">
        <f t="shared" si="20"/>
        <v>5601520</v>
      </c>
      <c r="CA125" s="194">
        <f t="shared" si="20"/>
        <v>2162080</v>
      </c>
      <c r="CB125" s="194">
        <f t="shared" si="20"/>
        <v>2373060</v>
      </c>
      <c r="CC125" s="194">
        <f>SUM(CC124)</f>
        <v>1051611010.7900002</v>
      </c>
    </row>
    <row r="126" spans="1:81" s="109" customFormat="1" ht="25.5" customHeight="1">
      <c r="A126" s="136" t="s">
        <v>1460</v>
      </c>
      <c r="B126" s="280" t="s">
        <v>24</v>
      </c>
      <c r="C126" s="281" t="s">
        <v>25</v>
      </c>
      <c r="D126" s="282">
        <v>45110</v>
      </c>
      <c r="E126" s="281" t="s">
        <v>25</v>
      </c>
      <c r="F126" s="283" t="s">
        <v>553</v>
      </c>
      <c r="G126" s="284" t="s">
        <v>554</v>
      </c>
      <c r="H126" s="192">
        <v>0</v>
      </c>
      <c r="I126" s="192">
        <v>0</v>
      </c>
      <c r="J126" s="192">
        <v>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2">
        <v>0</v>
      </c>
      <c r="T126" s="192">
        <v>0</v>
      </c>
      <c r="U126" s="192">
        <v>0</v>
      </c>
      <c r="V126" s="192">
        <v>0</v>
      </c>
      <c r="W126" s="192">
        <v>0</v>
      </c>
      <c r="X126" s="192">
        <v>0</v>
      </c>
      <c r="Y126" s="192">
        <v>0</v>
      </c>
      <c r="Z126" s="192">
        <v>0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  <c r="AI126" s="192">
        <v>0</v>
      </c>
      <c r="AJ126" s="192">
        <v>0</v>
      </c>
      <c r="AK126" s="192">
        <v>0</v>
      </c>
      <c r="AL126" s="192">
        <v>0</v>
      </c>
      <c r="AM126" s="192">
        <v>0</v>
      </c>
      <c r="AN126" s="192">
        <v>0</v>
      </c>
      <c r="AO126" s="192">
        <v>0</v>
      </c>
      <c r="AP126" s="192">
        <v>0</v>
      </c>
      <c r="AQ126" s="192">
        <v>0</v>
      </c>
      <c r="AR126" s="192">
        <v>0</v>
      </c>
      <c r="AS126" s="192">
        <v>0</v>
      </c>
      <c r="AT126" s="192">
        <v>0</v>
      </c>
      <c r="AU126" s="192">
        <v>0</v>
      </c>
      <c r="AV126" s="192">
        <v>0</v>
      </c>
      <c r="AW126" s="192">
        <v>0</v>
      </c>
      <c r="AX126" s="192">
        <v>0</v>
      </c>
      <c r="AY126" s="192">
        <v>0</v>
      </c>
      <c r="AZ126" s="192">
        <v>0</v>
      </c>
      <c r="BA126" s="192">
        <v>0</v>
      </c>
      <c r="BB126" s="192">
        <v>0</v>
      </c>
      <c r="BC126" s="192">
        <v>0</v>
      </c>
      <c r="BD126" s="192">
        <v>0</v>
      </c>
      <c r="BE126" s="192">
        <v>0</v>
      </c>
      <c r="BF126" s="192">
        <v>0</v>
      </c>
      <c r="BG126" s="192">
        <v>0</v>
      </c>
      <c r="BH126" s="192">
        <v>0</v>
      </c>
      <c r="BI126" s="192">
        <v>0</v>
      </c>
      <c r="BJ126" s="192">
        <v>0</v>
      </c>
      <c r="BK126" s="192">
        <v>0</v>
      </c>
      <c r="BL126" s="192">
        <v>0</v>
      </c>
      <c r="BM126" s="192">
        <v>976962.44</v>
      </c>
      <c r="BN126" s="192">
        <v>0</v>
      </c>
      <c r="BO126" s="192">
        <v>0</v>
      </c>
      <c r="BP126" s="192">
        <v>0</v>
      </c>
      <c r="BQ126" s="192">
        <v>0</v>
      </c>
      <c r="BR126" s="192">
        <v>0</v>
      </c>
      <c r="BS126" s="192">
        <v>0</v>
      </c>
      <c r="BT126" s="192">
        <v>0</v>
      </c>
      <c r="BU126" s="192">
        <v>0</v>
      </c>
      <c r="BV126" s="192">
        <v>0</v>
      </c>
      <c r="BW126" s="192">
        <v>0</v>
      </c>
      <c r="BX126" s="192">
        <v>0</v>
      </c>
      <c r="BY126" s="192">
        <v>0</v>
      </c>
      <c r="BZ126" s="192">
        <v>0</v>
      </c>
      <c r="CA126" s="192">
        <v>0</v>
      </c>
      <c r="CB126" s="192">
        <v>0</v>
      </c>
      <c r="CC126" s="201">
        <f t="shared" si="10"/>
        <v>976962.44</v>
      </c>
    </row>
    <row r="127" spans="1:81" s="109" customFormat="1" ht="25.5" customHeight="1">
      <c r="A127" s="136" t="s">
        <v>1460</v>
      </c>
      <c r="B127" s="280" t="s">
        <v>24</v>
      </c>
      <c r="C127" s="281" t="s">
        <v>25</v>
      </c>
      <c r="D127" s="282">
        <v>45110</v>
      </c>
      <c r="E127" s="281" t="s">
        <v>25</v>
      </c>
      <c r="F127" s="283" t="s">
        <v>555</v>
      </c>
      <c r="G127" s="284" t="s">
        <v>556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  <c r="U127" s="192">
        <v>0</v>
      </c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0</v>
      </c>
      <c r="AJ127" s="192">
        <v>0</v>
      </c>
      <c r="AK127" s="192">
        <v>0</v>
      </c>
      <c r="AL127" s="192">
        <v>0</v>
      </c>
      <c r="AM127" s="192">
        <v>0</v>
      </c>
      <c r="AN127" s="192">
        <v>0</v>
      </c>
      <c r="AO127" s="192">
        <v>0</v>
      </c>
      <c r="AP127" s="192">
        <v>0</v>
      </c>
      <c r="AQ127" s="192">
        <v>0</v>
      </c>
      <c r="AR127" s="192">
        <v>0</v>
      </c>
      <c r="AS127" s="192">
        <v>0</v>
      </c>
      <c r="AT127" s="192">
        <v>0</v>
      </c>
      <c r="AU127" s="192">
        <v>0</v>
      </c>
      <c r="AV127" s="192">
        <v>0</v>
      </c>
      <c r="AW127" s="192">
        <v>0</v>
      </c>
      <c r="AX127" s="192">
        <v>0</v>
      </c>
      <c r="AY127" s="192">
        <v>0</v>
      </c>
      <c r="AZ127" s="192">
        <v>0</v>
      </c>
      <c r="BA127" s="192">
        <v>0</v>
      </c>
      <c r="BB127" s="192">
        <v>0</v>
      </c>
      <c r="BC127" s="192">
        <v>0</v>
      </c>
      <c r="BD127" s="192">
        <v>0</v>
      </c>
      <c r="BE127" s="192">
        <v>0</v>
      </c>
      <c r="BF127" s="192">
        <v>0</v>
      </c>
      <c r="BG127" s="192">
        <v>0</v>
      </c>
      <c r="BH127" s="192">
        <v>0</v>
      </c>
      <c r="BI127" s="192">
        <v>0</v>
      </c>
      <c r="BJ127" s="192">
        <v>0</v>
      </c>
      <c r="BK127" s="192">
        <v>0</v>
      </c>
      <c r="BL127" s="192">
        <v>0</v>
      </c>
      <c r="BM127" s="192">
        <v>0</v>
      </c>
      <c r="BN127" s="192">
        <v>0</v>
      </c>
      <c r="BO127" s="192">
        <v>0</v>
      </c>
      <c r="BP127" s="192">
        <v>0</v>
      </c>
      <c r="BQ127" s="192">
        <v>0</v>
      </c>
      <c r="BR127" s="192">
        <v>0</v>
      </c>
      <c r="BS127" s="192">
        <v>0</v>
      </c>
      <c r="BT127" s="192">
        <v>0</v>
      </c>
      <c r="BU127" s="192">
        <v>0</v>
      </c>
      <c r="BV127" s="192">
        <v>0</v>
      </c>
      <c r="BW127" s="192">
        <v>0</v>
      </c>
      <c r="BX127" s="192">
        <v>0</v>
      </c>
      <c r="BY127" s="192">
        <v>0</v>
      </c>
      <c r="BZ127" s="192">
        <v>0</v>
      </c>
      <c r="CA127" s="192">
        <v>0</v>
      </c>
      <c r="CB127" s="192">
        <v>0</v>
      </c>
      <c r="CC127" s="201">
        <f t="shared" ref="CC127:CC183" si="21">SUM(H127:CB127)</f>
        <v>0</v>
      </c>
    </row>
    <row r="128" spans="1:81" s="109" customFormat="1" ht="25.5" customHeight="1">
      <c r="A128" s="136" t="s">
        <v>1460</v>
      </c>
      <c r="B128" s="280" t="s">
        <v>24</v>
      </c>
      <c r="C128" s="281" t="s">
        <v>25</v>
      </c>
      <c r="D128" s="282">
        <v>45110</v>
      </c>
      <c r="E128" s="281" t="s">
        <v>25</v>
      </c>
      <c r="F128" s="283" t="s">
        <v>557</v>
      </c>
      <c r="G128" s="284" t="s">
        <v>558</v>
      </c>
      <c r="H128" s="192">
        <v>0</v>
      </c>
      <c r="I128" s="192">
        <v>0</v>
      </c>
      <c r="J128" s="192">
        <v>0</v>
      </c>
      <c r="K128" s="192">
        <v>0</v>
      </c>
      <c r="L128" s="192">
        <v>0</v>
      </c>
      <c r="M128" s="192">
        <v>0</v>
      </c>
      <c r="N128" s="192">
        <v>0</v>
      </c>
      <c r="O128" s="192">
        <v>0</v>
      </c>
      <c r="P128" s="192">
        <v>0</v>
      </c>
      <c r="Q128" s="192">
        <v>0</v>
      </c>
      <c r="R128" s="192">
        <v>0</v>
      </c>
      <c r="S128" s="192">
        <v>0</v>
      </c>
      <c r="T128" s="192">
        <v>0</v>
      </c>
      <c r="U128" s="192">
        <v>0</v>
      </c>
      <c r="V128" s="192">
        <v>0</v>
      </c>
      <c r="W128" s="192">
        <v>0</v>
      </c>
      <c r="X128" s="192">
        <v>0</v>
      </c>
      <c r="Y128" s="192">
        <v>0</v>
      </c>
      <c r="Z128" s="192">
        <v>0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600</v>
      </c>
      <c r="AJ128" s="192">
        <v>0</v>
      </c>
      <c r="AK128" s="192">
        <v>0</v>
      </c>
      <c r="AL128" s="192">
        <v>0</v>
      </c>
      <c r="AM128" s="192">
        <v>0</v>
      </c>
      <c r="AN128" s="192">
        <v>0</v>
      </c>
      <c r="AO128" s="192">
        <v>0</v>
      </c>
      <c r="AP128" s="192">
        <v>0</v>
      </c>
      <c r="AQ128" s="192">
        <v>0</v>
      </c>
      <c r="AR128" s="192">
        <v>0</v>
      </c>
      <c r="AS128" s="192">
        <v>0</v>
      </c>
      <c r="AT128" s="192">
        <v>0</v>
      </c>
      <c r="AU128" s="192">
        <v>100</v>
      </c>
      <c r="AV128" s="192">
        <v>0</v>
      </c>
      <c r="AW128" s="192">
        <v>0</v>
      </c>
      <c r="AX128" s="192">
        <v>0</v>
      </c>
      <c r="AY128" s="192">
        <v>0</v>
      </c>
      <c r="AZ128" s="192">
        <v>0</v>
      </c>
      <c r="BA128" s="192">
        <v>0</v>
      </c>
      <c r="BB128" s="192">
        <v>400</v>
      </c>
      <c r="BC128" s="192">
        <v>0</v>
      </c>
      <c r="BD128" s="192">
        <v>0</v>
      </c>
      <c r="BE128" s="192">
        <v>0</v>
      </c>
      <c r="BF128" s="192">
        <v>0</v>
      </c>
      <c r="BG128" s="192">
        <v>0</v>
      </c>
      <c r="BH128" s="192">
        <v>0</v>
      </c>
      <c r="BI128" s="192">
        <v>0</v>
      </c>
      <c r="BJ128" s="192">
        <v>0</v>
      </c>
      <c r="BK128" s="192">
        <v>0</v>
      </c>
      <c r="BL128" s="192">
        <v>0</v>
      </c>
      <c r="BM128" s="192">
        <v>1000</v>
      </c>
      <c r="BN128" s="192">
        <v>0</v>
      </c>
      <c r="BO128" s="192">
        <v>0</v>
      </c>
      <c r="BP128" s="192">
        <v>0</v>
      </c>
      <c r="BQ128" s="192">
        <v>0</v>
      </c>
      <c r="BR128" s="192">
        <v>0</v>
      </c>
      <c r="BS128" s="192">
        <v>0</v>
      </c>
      <c r="BT128" s="192">
        <v>0</v>
      </c>
      <c r="BU128" s="192">
        <v>0</v>
      </c>
      <c r="BV128" s="192">
        <v>0</v>
      </c>
      <c r="BW128" s="192">
        <v>0</v>
      </c>
      <c r="BX128" s="192">
        <v>0</v>
      </c>
      <c r="BY128" s="192">
        <v>0</v>
      </c>
      <c r="BZ128" s="192">
        <v>0</v>
      </c>
      <c r="CA128" s="192">
        <v>0</v>
      </c>
      <c r="CB128" s="192">
        <v>0</v>
      </c>
      <c r="CC128" s="201">
        <f t="shared" si="21"/>
        <v>2100</v>
      </c>
    </row>
    <row r="129" spans="1:81" s="109" customFormat="1" ht="25.5" customHeight="1">
      <c r="A129" s="136" t="s">
        <v>1460</v>
      </c>
      <c r="B129" s="280" t="s">
        <v>24</v>
      </c>
      <c r="C129" s="281" t="s">
        <v>25</v>
      </c>
      <c r="D129" s="282">
        <v>45110</v>
      </c>
      <c r="E129" s="281" t="s">
        <v>25</v>
      </c>
      <c r="F129" s="283" t="s">
        <v>559</v>
      </c>
      <c r="G129" s="284" t="s">
        <v>1569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2">
        <v>0</v>
      </c>
      <c r="N129" s="192">
        <v>0</v>
      </c>
      <c r="O129" s="192">
        <v>0</v>
      </c>
      <c r="P129" s="192">
        <v>0</v>
      </c>
      <c r="Q129" s="192">
        <v>0</v>
      </c>
      <c r="R129" s="192">
        <v>0</v>
      </c>
      <c r="S129" s="192">
        <v>0</v>
      </c>
      <c r="T129" s="192">
        <v>0</v>
      </c>
      <c r="U129" s="192">
        <v>0</v>
      </c>
      <c r="V129" s="192">
        <v>0</v>
      </c>
      <c r="W129" s="192">
        <v>0</v>
      </c>
      <c r="X129" s="192">
        <v>0</v>
      </c>
      <c r="Y129" s="192">
        <v>0</v>
      </c>
      <c r="Z129" s="192">
        <v>0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  <c r="AJ129" s="192">
        <v>0</v>
      </c>
      <c r="AK129" s="192">
        <v>0</v>
      </c>
      <c r="AL129" s="192">
        <v>0</v>
      </c>
      <c r="AM129" s="192">
        <v>0</v>
      </c>
      <c r="AN129" s="192">
        <v>0</v>
      </c>
      <c r="AO129" s="192">
        <v>0</v>
      </c>
      <c r="AP129" s="192">
        <v>0</v>
      </c>
      <c r="AQ129" s="192">
        <v>0</v>
      </c>
      <c r="AR129" s="192">
        <v>0</v>
      </c>
      <c r="AS129" s="192">
        <v>0</v>
      </c>
      <c r="AT129" s="192">
        <v>0</v>
      </c>
      <c r="AU129" s="192">
        <v>0</v>
      </c>
      <c r="AV129" s="192">
        <v>0</v>
      </c>
      <c r="AW129" s="192">
        <v>0</v>
      </c>
      <c r="AX129" s="192">
        <v>0</v>
      </c>
      <c r="AY129" s="192">
        <v>0</v>
      </c>
      <c r="AZ129" s="192">
        <v>0</v>
      </c>
      <c r="BA129" s="192">
        <v>0</v>
      </c>
      <c r="BB129" s="192">
        <v>0</v>
      </c>
      <c r="BC129" s="192">
        <v>0</v>
      </c>
      <c r="BD129" s="192">
        <v>0</v>
      </c>
      <c r="BE129" s="192">
        <v>0</v>
      </c>
      <c r="BF129" s="192">
        <v>0</v>
      </c>
      <c r="BG129" s="192">
        <v>0</v>
      </c>
      <c r="BH129" s="192">
        <v>0</v>
      </c>
      <c r="BI129" s="192">
        <v>0</v>
      </c>
      <c r="BJ129" s="192">
        <v>0</v>
      </c>
      <c r="BK129" s="192">
        <v>0</v>
      </c>
      <c r="BL129" s="192">
        <v>0</v>
      </c>
      <c r="BM129" s="192">
        <v>0</v>
      </c>
      <c r="BN129" s="192">
        <v>0</v>
      </c>
      <c r="BO129" s="192">
        <v>0</v>
      </c>
      <c r="BP129" s="192">
        <v>0</v>
      </c>
      <c r="BQ129" s="192">
        <v>0</v>
      </c>
      <c r="BR129" s="192">
        <v>0</v>
      </c>
      <c r="BS129" s="192">
        <v>0</v>
      </c>
      <c r="BT129" s="192">
        <v>0</v>
      </c>
      <c r="BU129" s="192">
        <v>0</v>
      </c>
      <c r="BV129" s="192">
        <v>0</v>
      </c>
      <c r="BW129" s="192">
        <v>0</v>
      </c>
      <c r="BX129" s="192">
        <v>0</v>
      </c>
      <c r="BY129" s="192">
        <v>0</v>
      </c>
      <c r="BZ129" s="192">
        <v>0</v>
      </c>
      <c r="CA129" s="192">
        <v>0</v>
      </c>
      <c r="CB129" s="192">
        <v>0</v>
      </c>
      <c r="CC129" s="201">
        <f t="shared" si="21"/>
        <v>0</v>
      </c>
    </row>
    <row r="130" spans="1:81" s="109" customFormat="1" ht="25.5" customHeight="1">
      <c r="A130" s="136" t="s">
        <v>1460</v>
      </c>
      <c r="B130" s="280" t="s">
        <v>24</v>
      </c>
      <c r="C130" s="281" t="s">
        <v>25</v>
      </c>
      <c r="D130" s="282">
        <v>45110</v>
      </c>
      <c r="E130" s="281" t="s">
        <v>25</v>
      </c>
      <c r="F130" s="283" t="s">
        <v>560</v>
      </c>
      <c r="G130" s="284" t="s">
        <v>561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92">
        <v>0</v>
      </c>
      <c r="R130" s="192">
        <v>0</v>
      </c>
      <c r="S130" s="192">
        <v>0</v>
      </c>
      <c r="T130" s="192">
        <v>0</v>
      </c>
      <c r="U130" s="192">
        <v>0</v>
      </c>
      <c r="V130" s="192">
        <v>0</v>
      </c>
      <c r="W130" s="192">
        <v>0</v>
      </c>
      <c r="X130" s="192">
        <v>0</v>
      </c>
      <c r="Y130" s="192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0</v>
      </c>
      <c r="BC130" s="192">
        <v>0</v>
      </c>
      <c r="BD130" s="192">
        <v>0</v>
      </c>
      <c r="BE130" s="192">
        <v>0</v>
      </c>
      <c r="BF130" s="192">
        <v>0</v>
      </c>
      <c r="BG130" s="192">
        <v>0</v>
      </c>
      <c r="BH130" s="192">
        <v>0</v>
      </c>
      <c r="BI130" s="192">
        <v>0</v>
      </c>
      <c r="BJ130" s="192">
        <v>0</v>
      </c>
      <c r="BK130" s="192">
        <v>0</v>
      </c>
      <c r="BL130" s="192">
        <v>0</v>
      </c>
      <c r="BM130" s="192">
        <v>0</v>
      </c>
      <c r="BN130" s="192">
        <v>0</v>
      </c>
      <c r="BO130" s="192">
        <v>0</v>
      </c>
      <c r="BP130" s="192">
        <v>0</v>
      </c>
      <c r="BQ130" s="192">
        <v>0</v>
      </c>
      <c r="BR130" s="192">
        <v>0</v>
      </c>
      <c r="BS130" s="192">
        <v>0</v>
      </c>
      <c r="BT130" s="192">
        <v>0</v>
      </c>
      <c r="BU130" s="192">
        <v>0</v>
      </c>
      <c r="BV130" s="192">
        <v>0</v>
      </c>
      <c r="BW130" s="192">
        <v>0</v>
      </c>
      <c r="BX130" s="192">
        <v>0</v>
      </c>
      <c r="BY130" s="192">
        <v>0</v>
      </c>
      <c r="BZ130" s="192">
        <v>0</v>
      </c>
      <c r="CA130" s="192">
        <v>0</v>
      </c>
      <c r="CB130" s="192">
        <v>0</v>
      </c>
      <c r="CC130" s="201">
        <f t="shared" si="21"/>
        <v>0</v>
      </c>
    </row>
    <row r="131" spans="1:81" s="109" customFormat="1" ht="25.5" customHeight="1">
      <c r="A131" s="136" t="s">
        <v>1460</v>
      </c>
      <c r="B131" s="280" t="s">
        <v>24</v>
      </c>
      <c r="C131" s="281" t="s">
        <v>25</v>
      </c>
      <c r="D131" s="282">
        <v>45110</v>
      </c>
      <c r="E131" s="281" t="s">
        <v>25</v>
      </c>
      <c r="F131" s="283" t="s">
        <v>562</v>
      </c>
      <c r="G131" s="284" t="s">
        <v>563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0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2">
        <v>0</v>
      </c>
      <c r="T131" s="192">
        <v>0</v>
      </c>
      <c r="U131" s="192">
        <v>0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0</v>
      </c>
      <c r="AJ131" s="192">
        <v>0</v>
      </c>
      <c r="AK131" s="192">
        <v>0</v>
      </c>
      <c r="AL131" s="192">
        <v>0</v>
      </c>
      <c r="AM131" s="192">
        <v>0</v>
      </c>
      <c r="AN131" s="192">
        <v>0</v>
      </c>
      <c r="AO131" s="192">
        <v>0</v>
      </c>
      <c r="AP131" s="192">
        <v>0</v>
      </c>
      <c r="AQ131" s="192">
        <v>0</v>
      </c>
      <c r="AR131" s="192">
        <v>0</v>
      </c>
      <c r="AS131" s="192">
        <v>0</v>
      </c>
      <c r="AT131" s="192">
        <v>0</v>
      </c>
      <c r="AU131" s="192">
        <v>0</v>
      </c>
      <c r="AV131" s="192">
        <v>0</v>
      </c>
      <c r="AW131" s="192">
        <v>0</v>
      </c>
      <c r="AX131" s="192">
        <v>0</v>
      </c>
      <c r="AY131" s="192">
        <v>0</v>
      </c>
      <c r="AZ131" s="192">
        <v>0</v>
      </c>
      <c r="BA131" s="192">
        <v>0</v>
      </c>
      <c r="BB131" s="192">
        <v>0</v>
      </c>
      <c r="BC131" s="192">
        <v>0</v>
      </c>
      <c r="BD131" s="192">
        <v>0</v>
      </c>
      <c r="BE131" s="192">
        <v>0</v>
      </c>
      <c r="BF131" s="192">
        <v>0</v>
      </c>
      <c r="BG131" s="192">
        <v>0</v>
      </c>
      <c r="BH131" s="192">
        <v>0</v>
      </c>
      <c r="BI131" s="192">
        <v>0</v>
      </c>
      <c r="BJ131" s="192">
        <v>0</v>
      </c>
      <c r="BK131" s="192">
        <v>0</v>
      </c>
      <c r="BL131" s="192">
        <v>0</v>
      </c>
      <c r="BM131" s="192">
        <v>0</v>
      </c>
      <c r="BN131" s="192">
        <v>0</v>
      </c>
      <c r="BO131" s="192">
        <v>0</v>
      </c>
      <c r="BP131" s="192">
        <v>0</v>
      </c>
      <c r="BQ131" s="192">
        <v>0</v>
      </c>
      <c r="BR131" s="192">
        <v>0</v>
      </c>
      <c r="BS131" s="192">
        <v>0</v>
      </c>
      <c r="BT131" s="192">
        <v>0</v>
      </c>
      <c r="BU131" s="192">
        <v>0</v>
      </c>
      <c r="BV131" s="192">
        <v>0</v>
      </c>
      <c r="BW131" s="192">
        <v>0</v>
      </c>
      <c r="BX131" s="192">
        <v>0</v>
      </c>
      <c r="BY131" s="192">
        <v>0</v>
      </c>
      <c r="BZ131" s="192">
        <v>0</v>
      </c>
      <c r="CA131" s="192">
        <v>0</v>
      </c>
      <c r="CB131" s="192">
        <v>0</v>
      </c>
      <c r="CC131" s="201">
        <f t="shared" si="21"/>
        <v>0</v>
      </c>
    </row>
    <row r="132" spans="1:81" s="109" customFormat="1" ht="25.5" customHeight="1">
      <c r="A132" s="136" t="s">
        <v>1460</v>
      </c>
      <c r="B132" s="280" t="s">
        <v>24</v>
      </c>
      <c r="C132" s="281" t="s">
        <v>25</v>
      </c>
      <c r="D132" s="282">
        <v>45110</v>
      </c>
      <c r="E132" s="281" t="s">
        <v>25</v>
      </c>
      <c r="F132" s="283" t="s">
        <v>564</v>
      </c>
      <c r="G132" s="284" t="s">
        <v>565</v>
      </c>
      <c r="H132" s="192">
        <v>0</v>
      </c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  <c r="O132" s="192">
        <v>0</v>
      </c>
      <c r="P132" s="192">
        <v>0</v>
      </c>
      <c r="Q132" s="192">
        <v>0</v>
      </c>
      <c r="R132" s="192">
        <v>0</v>
      </c>
      <c r="S132" s="192">
        <v>0</v>
      </c>
      <c r="T132" s="192">
        <v>0</v>
      </c>
      <c r="U132" s="192">
        <v>0</v>
      </c>
      <c r="V132" s="192">
        <v>0</v>
      </c>
      <c r="W132" s="192">
        <v>0</v>
      </c>
      <c r="X132" s="192">
        <v>0</v>
      </c>
      <c r="Y132" s="192">
        <v>0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  <c r="AJ132" s="192">
        <v>0</v>
      </c>
      <c r="AK132" s="192">
        <v>0</v>
      </c>
      <c r="AL132" s="192">
        <v>0</v>
      </c>
      <c r="AM132" s="192">
        <v>0</v>
      </c>
      <c r="AN132" s="192">
        <v>0</v>
      </c>
      <c r="AO132" s="192">
        <v>0</v>
      </c>
      <c r="AP132" s="192">
        <v>0</v>
      </c>
      <c r="AQ132" s="192">
        <v>0</v>
      </c>
      <c r="AR132" s="192">
        <v>0</v>
      </c>
      <c r="AS132" s="192">
        <v>0</v>
      </c>
      <c r="AT132" s="192">
        <v>0</v>
      </c>
      <c r="AU132" s="192">
        <v>0</v>
      </c>
      <c r="AV132" s="192">
        <v>0</v>
      </c>
      <c r="AW132" s="192">
        <v>0</v>
      </c>
      <c r="AX132" s="192">
        <v>0</v>
      </c>
      <c r="AY132" s="192">
        <v>0</v>
      </c>
      <c r="AZ132" s="192">
        <v>0</v>
      </c>
      <c r="BA132" s="192">
        <v>0</v>
      </c>
      <c r="BB132" s="192">
        <v>0</v>
      </c>
      <c r="BC132" s="192">
        <v>0</v>
      </c>
      <c r="BD132" s="192">
        <v>0</v>
      </c>
      <c r="BE132" s="192">
        <v>0</v>
      </c>
      <c r="BF132" s="192">
        <v>0</v>
      </c>
      <c r="BG132" s="192">
        <v>0</v>
      </c>
      <c r="BH132" s="192">
        <v>0</v>
      </c>
      <c r="BI132" s="192">
        <v>0</v>
      </c>
      <c r="BJ132" s="192">
        <v>0</v>
      </c>
      <c r="BK132" s="192">
        <v>0</v>
      </c>
      <c r="BL132" s="192">
        <v>0</v>
      </c>
      <c r="BM132" s="192">
        <v>0</v>
      </c>
      <c r="BN132" s="192">
        <v>0</v>
      </c>
      <c r="BO132" s="192">
        <v>0</v>
      </c>
      <c r="BP132" s="192">
        <v>0</v>
      </c>
      <c r="BQ132" s="192">
        <v>0</v>
      </c>
      <c r="BR132" s="192">
        <v>0</v>
      </c>
      <c r="BS132" s="192">
        <v>0</v>
      </c>
      <c r="BT132" s="192">
        <v>0</v>
      </c>
      <c r="BU132" s="192">
        <v>0</v>
      </c>
      <c r="BV132" s="192">
        <v>0</v>
      </c>
      <c r="BW132" s="192">
        <v>0</v>
      </c>
      <c r="BX132" s="192">
        <v>0</v>
      </c>
      <c r="BY132" s="192">
        <v>0</v>
      </c>
      <c r="BZ132" s="192">
        <v>0</v>
      </c>
      <c r="CA132" s="192">
        <v>0</v>
      </c>
      <c r="CB132" s="192">
        <v>0</v>
      </c>
      <c r="CC132" s="201">
        <f t="shared" si="21"/>
        <v>0</v>
      </c>
    </row>
    <row r="133" spans="1:81" s="109" customFormat="1" ht="25.5" customHeight="1">
      <c r="A133" s="136" t="s">
        <v>1460</v>
      </c>
      <c r="B133" s="280" t="s">
        <v>24</v>
      </c>
      <c r="C133" s="281" t="s">
        <v>25</v>
      </c>
      <c r="D133" s="282">
        <v>45110</v>
      </c>
      <c r="E133" s="281" t="s">
        <v>25</v>
      </c>
      <c r="F133" s="283" t="s">
        <v>566</v>
      </c>
      <c r="G133" s="284" t="s">
        <v>567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v>100000</v>
      </c>
      <c r="O133" s="192">
        <v>0</v>
      </c>
      <c r="P133" s="192">
        <v>0</v>
      </c>
      <c r="Q133" s="192">
        <v>0</v>
      </c>
      <c r="R133" s="192">
        <v>0</v>
      </c>
      <c r="S133" s="192">
        <v>0</v>
      </c>
      <c r="T133" s="192">
        <v>0</v>
      </c>
      <c r="U133" s="192">
        <v>0</v>
      </c>
      <c r="V133" s="192">
        <v>0</v>
      </c>
      <c r="W133" s="192">
        <v>0</v>
      </c>
      <c r="X133" s="192">
        <v>0</v>
      </c>
      <c r="Y133" s="192">
        <v>0</v>
      </c>
      <c r="Z133" s="192">
        <v>0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0</v>
      </c>
      <c r="AJ133" s="192">
        <v>0</v>
      </c>
      <c r="AK133" s="192">
        <v>0</v>
      </c>
      <c r="AL133" s="192">
        <v>0</v>
      </c>
      <c r="AM133" s="192">
        <v>0</v>
      </c>
      <c r="AN133" s="192">
        <v>0</v>
      </c>
      <c r="AO133" s="192">
        <v>0</v>
      </c>
      <c r="AP133" s="192">
        <v>0</v>
      </c>
      <c r="AQ133" s="192">
        <v>0</v>
      </c>
      <c r="AR133" s="192">
        <v>0</v>
      </c>
      <c r="AS133" s="192">
        <v>0</v>
      </c>
      <c r="AT133" s="192">
        <v>0</v>
      </c>
      <c r="AU133" s="192">
        <v>10700</v>
      </c>
      <c r="AV133" s="192">
        <v>0</v>
      </c>
      <c r="AW133" s="192">
        <v>0</v>
      </c>
      <c r="AX133" s="192">
        <v>0</v>
      </c>
      <c r="AY133" s="192">
        <v>0</v>
      </c>
      <c r="AZ133" s="192">
        <v>0</v>
      </c>
      <c r="BA133" s="192">
        <v>0</v>
      </c>
      <c r="BB133" s="192">
        <v>0</v>
      </c>
      <c r="BC133" s="192">
        <v>0</v>
      </c>
      <c r="BD133" s="192">
        <v>0</v>
      </c>
      <c r="BE133" s="192">
        <v>0</v>
      </c>
      <c r="BF133" s="192">
        <v>0</v>
      </c>
      <c r="BG133" s="192">
        <v>0</v>
      </c>
      <c r="BH133" s="192">
        <v>0</v>
      </c>
      <c r="BI133" s="192">
        <v>0</v>
      </c>
      <c r="BJ133" s="192">
        <v>0</v>
      </c>
      <c r="BK133" s="192">
        <v>0</v>
      </c>
      <c r="BL133" s="192">
        <v>0</v>
      </c>
      <c r="BM133" s="192">
        <v>0</v>
      </c>
      <c r="BN133" s="192">
        <v>0</v>
      </c>
      <c r="BO133" s="192">
        <v>0</v>
      </c>
      <c r="BP133" s="192">
        <v>0</v>
      </c>
      <c r="BQ133" s="192">
        <v>0</v>
      </c>
      <c r="BR133" s="192">
        <v>0</v>
      </c>
      <c r="BS133" s="192">
        <v>0</v>
      </c>
      <c r="BT133" s="192">
        <v>0</v>
      </c>
      <c r="BU133" s="192">
        <v>0</v>
      </c>
      <c r="BV133" s="192">
        <v>0</v>
      </c>
      <c r="BW133" s="192">
        <v>0</v>
      </c>
      <c r="BX133" s="192">
        <v>0</v>
      </c>
      <c r="BY133" s="192">
        <v>0</v>
      </c>
      <c r="BZ133" s="192">
        <v>0</v>
      </c>
      <c r="CA133" s="192">
        <v>0</v>
      </c>
      <c r="CB133" s="192">
        <v>0</v>
      </c>
      <c r="CC133" s="201">
        <f t="shared" si="21"/>
        <v>110700</v>
      </c>
    </row>
    <row r="134" spans="1:81" s="109" customFormat="1" ht="25.5" customHeight="1">
      <c r="A134" s="136" t="s">
        <v>1460</v>
      </c>
      <c r="B134" s="280" t="s">
        <v>24</v>
      </c>
      <c r="C134" s="281" t="s">
        <v>25</v>
      </c>
      <c r="D134" s="282">
        <v>45110</v>
      </c>
      <c r="E134" s="281" t="s">
        <v>25</v>
      </c>
      <c r="F134" s="283" t="s">
        <v>568</v>
      </c>
      <c r="G134" s="284" t="s">
        <v>1570</v>
      </c>
      <c r="H134" s="192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800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0</v>
      </c>
      <c r="X134" s="171">
        <v>0</v>
      </c>
      <c r="Y134" s="171">
        <v>0</v>
      </c>
      <c r="Z134" s="171">
        <v>0</v>
      </c>
      <c r="AA134" s="171">
        <v>0</v>
      </c>
      <c r="AB134" s="171">
        <v>0</v>
      </c>
      <c r="AC134" s="171">
        <v>0</v>
      </c>
      <c r="AD134" s="171">
        <v>0</v>
      </c>
      <c r="AE134" s="171">
        <v>0</v>
      </c>
      <c r="AF134" s="171">
        <v>0</v>
      </c>
      <c r="AG134" s="171">
        <v>0</v>
      </c>
      <c r="AH134" s="171">
        <v>0</v>
      </c>
      <c r="AI134" s="171">
        <v>156207.74</v>
      </c>
      <c r="AJ134" s="171">
        <v>0</v>
      </c>
      <c r="AK134" s="171">
        <v>0</v>
      </c>
      <c r="AL134" s="171">
        <v>0</v>
      </c>
      <c r="AM134" s="171">
        <v>0</v>
      </c>
      <c r="AN134" s="171">
        <v>0</v>
      </c>
      <c r="AO134" s="171">
        <v>0</v>
      </c>
      <c r="AP134" s="171">
        <v>0</v>
      </c>
      <c r="AQ134" s="171">
        <v>0</v>
      </c>
      <c r="AR134" s="171">
        <v>0</v>
      </c>
      <c r="AS134" s="171">
        <v>0</v>
      </c>
      <c r="AT134" s="171">
        <v>0</v>
      </c>
      <c r="AU134" s="171">
        <v>1550</v>
      </c>
      <c r="AV134" s="171">
        <v>0</v>
      </c>
      <c r="AW134" s="171">
        <v>0</v>
      </c>
      <c r="AX134" s="171">
        <v>0</v>
      </c>
      <c r="AY134" s="171">
        <v>0</v>
      </c>
      <c r="AZ134" s="171">
        <v>0</v>
      </c>
      <c r="BA134" s="171">
        <v>0</v>
      </c>
      <c r="BB134" s="171">
        <v>69030.67</v>
      </c>
      <c r="BC134" s="171">
        <v>0</v>
      </c>
      <c r="BD134" s="171">
        <v>0</v>
      </c>
      <c r="BE134" s="171">
        <v>0</v>
      </c>
      <c r="BF134" s="171">
        <v>0</v>
      </c>
      <c r="BG134" s="171">
        <v>0</v>
      </c>
      <c r="BH134" s="171">
        <v>0</v>
      </c>
      <c r="BI134" s="171">
        <v>0</v>
      </c>
      <c r="BJ134" s="171">
        <v>0</v>
      </c>
      <c r="BK134" s="171">
        <v>0</v>
      </c>
      <c r="BL134" s="171">
        <v>0</v>
      </c>
      <c r="BM134" s="171">
        <v>0</v>
      </c>
      <c r="BN134" s="171">
        <v>0</v>
      </c>
      <c r="BO134" s="171">
        <v>0</v>
      </c>
      <c r="BP134" s="171">
        <v>0</v>
      </c>
      <c r="BQ134" s="171">
        <v>0</v>
      </c>
      <c r="BR134" s="171">
        <v>0</v>
      </c>
      <c r="BS134" s="171">
        <v>0</v>
      </c>
      <c r="BT134" s="171">
        <v>51754</v>
      </c>
      <c r="BU134" s="171">
        <v>0</v>
      </c>
      <c r="BV134" s="171">
        <v>0</v>
      </c>
      <c r="BW134" s="171">
        <v>0</v>
      </c>
      <c r="BX134" s="171">
        <v>0</v>
      </c>
      <c r="BY134" s="171">
        <v>0</v>
      </c>
      <c r="BZ134" s="171">
        <v>0</v>
      </c>
      <c r="CA134" s="171">
        <v>0</v>
      </c>
      <c r="CB134" s="171">
        <v>0</v>
      </c>
      <c r="CC134" s="201">
        <f t="shared" si="21"/>
        <v>279342.40999999997</v>
      </c>
    </row>
    <row r="135" spans="1:81" s="109" customFormat="1" ht="25.5" customHeight="1">
      <c r="A135" s="136" t="s">
        <v>1460</v>
      </c>
      <c r="B135" s="280" t="s">
        <v>24</v>
      </c>
      <c r="C135" s="281" t="s">
        <v>25</v>
      </c>
      <c r="D135" s="282"/>
      <c r="E135" s="281"/>
      <c r="F135" s="306" t="s">
        <v>1571</v>
      </c>
      <c r="G135" s="307" t="s">
        <v>1572</v>
      </c>
      <c r="H135" s="192">
        <v>0</v>
      </c>
      <c r="I135" s="171">
        <v>0</v>
      </c>
      <c r="J135" s="171">
        <v>0</v>
      </c>
      <c r="K135" s="171">
        <v>0</v>
      </c>
      <c r="L135" s="171">
        <v>0</v>
      </c>
      <c r="M135" s="171">
        <v>0</v>
      </c>
      <c r="N135" s="171">
        <v>0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171">
        <v>0</v>
      </c>
      <c r="U135" s="171">
        <v>0</v>
      </c>
      <c r="V135" s="171">
        <v>0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71">
        <v>0</v>
      </c>
      <c r="AL135" s="171">
        <v>0</v>
      </c>
      <c r="AM135" s="171">
        <v>0</v>
      </c>
      <c r="AN135" s="171">
        <v>0</v>
      </c>
      <c r="AO135" s="171">
        <v>0</v>
      </c>
      <c r="AP135" s="171">
        <v>0</v>
      </c>
      <c r="AQ135" s="171">
        <v>0</v>
      </c>
      <c r="AR135" s="171">
        <v>0</v>
      </c>
      <c r="AS135" s="171">
        <v>0</v>
      </c>
      <c r="AT135" s="171">
        <v>0</v>
      </c>
      <c r="AU135" s="171">
        <v>104842</v>
      </c>
      <c r="AV135" s="171">
        <v>0</v>
      </c>
      <c r="AW135" s="171">
        <v>0</v>
      </c>
      <c r="AX135" s="171">
        <v>0</v>
      </c>
      <c r="AY135" s="171">
        <v>0</v>
      </c>
      <c r="AZ135" s="171">
        <v>0</v>
      </c>
      <c r="BA135" s="171">
        <v>0</v>
      </c>
      <c r="BB135" s="171">
        <v>0</v>
      </c>
      <c r="BC135" s="171">
        <v>0</v>
      </c>
      <c r="BD135" s="171">
        <v>0</v>
      </c>
      <c r="BE135" s="171">
        <v>0</v>
      </c>
      <c r="BF135" s="171">
        <v>0</v>
      </c>
      <c r="BG135" s="171">
        <v>0</v>
      </c>
      <c r="BH135" s="171">
        <v>0</v>
      </c>
      <c r="BI135" s="171">
        <v>0</v>
      </c>
      <c r="BJ135" s="171">
        <v>0</v>
      </c>
      <c r="BK135" s="171">
        <v>0</v>
      </c>
      <c r="BL135" s="171">
        <v>0</v>
      </c>
      <c r="BM135" s="171">
        <v>0</v>
      </c>
      <c r="BN135" s="171">
        <v>0</v>
      </c>
      <c r="BO135" s="171">
        <v>0</v>
      </c>
      <c r="BP135" s="171">
        <v>0</v>
      </c>
      <c r="BQ135" s="171">
        <v>0</v>
      </c>
      <c r="BR135" s="171">
        <v>0</v>
      </c>
      <c r="BS135" s="171">
        <v>0</v>
      </c>
      <c r="BT135" s="171">
        <v>0</v>
      </c>
      <c r="BU135" s="171">
        <v>0</v>
      </c>
      <c r="BV135" s="171">
        <v>0</v>
      </c>
      <c r="BW135" s="171">
        <v>0</v>
      </c>
      <c r="BX135" s="171">
        <v>0</v>
      </c>
      <c r="BY135" s="171">
        <v>0</v>
      </c>
      <c r="BZ135" s="171">
        <v>0</v>
      </c>
      <c r="CA135" s="171">
        <v>0</v>
      </c>
      <c r="CB135" s="171">
        <v>0</v>
      </c>
      <c r="CC135" s="201">
        <f t="shared" si="21"/>
        <v>104842</v>
      </c>
    </row>
    <row r="136" spans="1:81" s="109" customFormat="1" ht="25.5" customHeight="1">
      <c r="A136" s="136" t="s">
        <v>1460</v>
      </c>
      <c r="B136" s="280" t="s">
        <v>24</v>
      </c>
      <c r="C136" s="281" t="s">
        <v>25</v>
      </c>
      <c r="D136" s="282">
        <v>45110</v>
      </c>
      <c r="E136" s="281" t="s">
        <v>25</v>
      </c>
      <c r="F136" s="283" t="s">
        <v>569</v>
      </c>
      <c r="G136" s="284" t="s">
        <v>570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  <c r="N136" s="192">
        <v>0</v>
      </c>
      <c r="O136" s="192">
        <v>0</v>
      </c>
      <c r="P136" s="192">
        <v>0</v>
      </c>
      <c r="Q136" s="192">
        <v>0</v>
      </c>
      <c r="R136" s="192">
        <v>0</v>
      </c>
      <c r="S136" s="192">
        <v>0</v>
      </c>
      <c r="T136" s="192">
        <v>0</v>
      </c>
      <c r="U136" s="192">
        <v>0</v>
      </c>
      <c r="V136" s="192">
        <v>0</v>
      </c>
      <c r="W136" s="192">
        <v>0</v>
      </c>
      <c r="X136" s="192">
        <v>0</v>
      </c>
      <c r="Y136" s="192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0</v>
      </c>
      <c r="AI136" s="192">
        <v>0</v>
      </c>
      <c r="AJ136" s="192">
        <v>0</v>
      </c>
      <c r="AK136" s="192">
        <v>0</v>
      </c>
      <c r="AL136" s="192">
        <v>0</v>
      </c>
      <c r="AM136" s="192">
        <v>0</v>
      </c>
      <c r="AN136" s="192">
        <v>0</v>
      </c>
      <c r="AO136" s="192">
        <v>0</v>
      </c>
      <c r="AP136" s="192">
        <v>0</v>
      </c>
      <c r="AQ136" s="192">
        <v>0</v>
      </c>
      <c r="AR136" s="192">
        <v>0</v>
      </c>
      <c r="AS136" s="192">
        <v>0</v>
      </c>
      <c r="AT136" s="192">
        <v>0</v>
      </c>
      <c r="AU136" s="192">
        <v>0</v>
      </c>
      <c r="AV136" s="192">
        <v>0</v>
      </c>
      <c r="AW136" s="192">
        <v>0</v>
      </c>
      <c r="AX136" s="192">
        <v>0</v>
      </c>
      <c r="AY136" s="192">
        <v>0</v>
      </c>
      <c r="AZ136" s="192">
        <v>0</v>
      </c>
      <c r="BA136" s="192">
        <v>0</v>
      </c>
      <c r="BB136" s="192">
        <v>0</v>
      </c>
      <c r="BC136" s="192">
        <v>0</v>
      </c>
      <c r="BD136" s="192">
        <v>0</v>
      </c>
      <c r="BE136" s="192">
        <v>0</v>
      </c>
      <c r="BF136" s="192">
        <v>0</v>
      </c>
      <c r="BG136" s="192">
        <v>0</v>
      </c>
      <c r="BH136" s="192">
        <v>0</v>
      </c>
      <c r="BI136" s="192">
        <v>0</v>
      </c>
      <c r="BJ136" s="192">
        <v>0</v>
      </c>
      <c r="BK136" s="192">
        <v>0</v>
      </c>
      <c r="BL136" s="192">
        <v>0</v>
      </c>
      <c r="BM136" s="192">
        <v>0</v>
      </c>
      <c r="BN136" s="192">
        <v>0</v>
      </c>
      <c r="BO136" s="192">
        <v>0</v>
      </c>
      <c r="BP136" s="192">
        <v>0</v>
      </c>
      <c r="BQ136" s="192">
        <v>0</v>
      </c>
      <c r="BR136" s="192">
        <v>0</v>
      </c>
      <c r="BS136" s="192">
        <v>0</v>
      </c>
      <c r="BT136" s="192">
        <v>0</v>
      </c>
      <c r="BU136" s="192">
        <v>0</v>
      </c>
      <c r="BV136" s="192">
        <v>0</v>
      </c>
      <c r="BW136" s="192">
        <v>0</v>
      </c>
      <c r="BX136" s="192">
        <v>0</v>
      </c>
      <c r="BY136" s="192">
        <v>0</v>
      </c>
      <c r="BZ136" s="192">
        <v>0</v>
      </c>
      <c r="CA136" s="192">
        <v>0</v>
      </c>
      <c r="CB136" s="192">
        <v>0</v>
      </c>
      <c r="CC136" s="201">
        <f t="shared" si="21"/>
        <v>0</v>
      </c>
    </row>
    <row r="137" spans="1:81" s="109" customFormat="1" ht="25.5" customHeight="1">
      <c r="A137" s="136" t="s">
        <v>1460</v>
      </c>
      <c r="B137" s="280" t="s">
        <v>24</v>
      </c>
      <c r="C137" s="281" t="s">
        <v>25</v>
      </c>
      <c r="D137" s="282">
        <v>45110</v>
      </c>
      <c r="E137" s="281" t="s">
        <v>25</v>
      </c>
      <c r="F137" s="283" t="s">
        <v>571</v>
      </c>
      <c r="G137" s="284" t="s">
        <v>572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  <c r="N137" s="192">
        <v>0</v>
      </c>
      <c r="O137" s="192">
        <v>0</v>
      </c>
      <c r="P137" s="192">
        <v>0</v>
      </c>
      <c r="Q137" s="192">
        <v>0</v>
      </c>
      <c r="R137" s="192">
        <v>0</v>
      </c>
      <c r="S137" s="192">
        <v>0</v>
      </c>
      <c r="T137" s="192">
        <v>0</v>
      </c>
      <c r="U137" s="192">
        <v>0</v>
      </c>
      <c r="V137" s="192">
        <v>0</v>
      </c>
      <c r="W137" s="192">
        <v>0</v>
      </c>
      <c r="X137" s="192">
        <v>0</v>
      </c>
      <c r="Y137" s="192">
        <v>0</v>
      </c>
      <c r="Z137" s="192">
        <v>0</v>
      </c>
      <c r="AA137" s="192">
        <v>36500</v>
      </c>
      <c r="AB137" s="192">
        <v>0</v>
      </c>
      <c r="AC137" s="192">
        <v>0</v>
      </c>
      <c r="AD137" s="192">
        <v>0</v>
      </c>
      <c r="AE137" s="192">
        <v>0</v>
      </c>
      <c r="AF137" s="192">
        <v>0</v>
      </c>
      <c r="AG137" s="192">
        <v>0</v>
      </c>
      <c r="AH137" s="192">
        <v>0</v>
      </c>
      <c r="AI137" s="192">
        <v>0</v>
      </c>
      <c r="AJ137" s="192">
        <v>0</v>
      </c>
      <c r="AK137" s="192">
        <v>0</v>
      </c>
      <c r="AL137" s="192">
        <v>0</v>
      </c>
      <c r="AM137" s="192">
        <v>0</v>
      </c>
      <c r="AN137" s="192">
        <v>0</v>
      </c>
      <c r="AO137" s="192">
        <v>0</v>
      </c>
      <c r="AP137" s="192">
        <v>0</v>
      </c>
      <c r="AQ137" s="192">
        <v>0</v>
      </c>
      <c r="AR137" s="192">
        <v>0</v>
      </c>
      <c r="AS137" s="192">
        <v>0</v>
      </c>
      <c r="AT137" s="192">
        <v>0</v>
      </c>
      <c r="AU137" s="192">
        <v>0</v>
      </c>
      <c r="AV137" s="192">
        <v>0</v>
      </c>
      <c r="AW137" s="192">
        <v>0</v>
      </c>
      <c r="AX137" s="192">
        <v>2117.1999999999998</v>
      </c>
      <c r="AY137" s="192">
        <v>0</v>
      </c>
      <c r="AZ137" s="192">
        <v>0</v>
      </c>
      <c r="BA137" s="192">
        <v>0</v>
      </c>
      <c r="BB137" s="192">
        <v>0</v>
      </c>
      <c r="BC137" s="192">
        <v>0</v>
      </c>
      <c r="BD137" s="192">
        <v>0</v>
      </c>
      <c r="BE137" s="192">
        <v>0</v>
      </c>
      <c r="BF137" s="192">
        <v>0</v>
      </c>
      <c r="BG137" s="192">
        <v>0</v>
      </c>
      <c r="BH137" s="192">
        <v>0</v>
      </c>
      <c r="BI137" s="192">
        <v>0</v>
      </c>
      <c r="BJ137" s="192">
        <v>0</v>
      </c>
      <c r="BK137" s="192">
        <v>0</v>
      </c>
      <c r="BL137" s="192">
        <v>0</v>
      </c>
      <c r="BM137" s="192">
        <v>0</v>
      </c>
      <c r="BN137" s="192">
        <v>0</v>
      </c>
      <c r="BO137" s="192">
        <v>1100</v>
      </c>
      <c r="BP137" s="192">
        <v>0</v>
      </c>
      <c r="BQ137" s="192">
        <v>0</v>
      </c>
      <c r="BR137" s="192">
        <v>0</v>
      </c>
      <c r="BS137" s="192">
        <v>0</v>
      </c>
      <c r="BT137" s="192">
        <v>0</v>
      </c>
      <c r="BU137" s="192">
        <v>0</v>
      </c>
      <c r="BV137" s="192">
        <v>0</v>
      </c>
      <c r="BW137" s="192">
        <v>0</v>
      </c>
      <c r="BX137" s="192">
        <v>0</v>
      </c>
      <c r="BY137" s="192">
        <v>0</v>
      </c>
      <c r="BZ137" s="192">
        <v>0</v>
      </c>
      <c r="CA137" s="192">
        <v>0</v>
      </c>
      <c r="CB137" s="192">
        <v>0</v>
      </c>
      <c r="CC137" s="201">
        <f t="shared" si="21"/>
        <v>39717.199999999997</v>
      </c>
    </row>
    <row r="138" spans="1:81" s="109" customFormat="1" ht="25.5" customHeight="1">
      <c r="A138" s="136" t="s">
        <v>1460</v>
      </c>
      <c r="B138" s="280" t="s">
        <v>24</v>
      </c>
      <c r="C138" s="281" t="s">
        <v>25</v>
      </c>
      <c r="D138" s="282">
        <v>45110</v>
      </c>
      <c r="E138" s="281" t="s">
        <v>25</v>
      </c>
      <c r="F138" s="283" t="s">
        <v>573</v>
      </c>
      <c r="G138" s="284" t="s">
        <v>574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  <c r="O138" s="192">
        <v>0</v>
      </c>
      <c r="P138" s="192">
        <v>0</v>
      </c>
      <c r="Q138" s="192">
        <v>0</v>
      </c>
      <c r="R138" s="192">
        <v>0</v>
      </c>
      <c r="S138" s="192">
        <v>0</v>
      </c>
      <c r="T138" s="192">
        <v>0</v>
      </c>
      <c r="U138" s="192">
        <v>0</v>
      </c>
      <c r="V138" s="192">
        <v>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0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2">
        <v>0</v>
      </c>
      <c r="BB138" s="192">
        <v>0</v>
      </c>
      <c r="BC138" s="192">
        <v>0</v>
      </c>
      <c r="BD138" s="192">
        <v>0</v>
      </c>
      <c r="BE138" s="192">
        <v>0</v>
      </c>
      <c r="BF138" s="192">
        <v>0</v>
      </c>
      <c r="BG138" s="192">
        <v>0</v>
      </c>
      <c r="BH138" s="192">
        <v>0</v>
      </c>
      <c r="BI138" s="192">
        <v>0</v>
      </c>
      <c r="BJ138" s="192">
        <v>0</v>
      </c>
      <c r="BK138" s="192">
        <v>0</v>
      </c>
      <c r="BL138" s="192">
        <v>0</v>
      </c>
      <c r="BM138" s="192">
        <v>0</v>
      </c>
      <c r="BN138" s="192">
        <v>0</v>
      </c>
      <c r="BO138" s="192">
        <v>0</v>
      </c>
      <c r="BP138" s="192">
        <v>0</v>
      </c>
      <c r="BQ138" s="192">
        <v>0</v>
      </c>
      <c r="BR138" s="192">
        <v>0</v>
      </c>
      <c r="BS138" s="192">
        <v>0</v>
      </c>
      <c r="BT138" s="192">
        <v>0</v>
      </c>
      <c r="BU138" s="192">
        <v>0</v>
      </c>
      <c r="BV138" s="192">
        <v>0</v>
      </c>
      <c r="BW138" s="192">
        <v>0</v>
      </c>
      <c r="BX138" s="192">
        <v>0</v>
      </c>
      <c r="BY138" s="192">
        <v>0</v>
      </c>
      <c r="BZ138" s="192">
        <v>0</v>
      </c>
      <c r="CA138" s="192">
        <v>0</v>
      </c>
      <c r="CB138" s="192">
        <v>0</v>
      </c>
      <c r="CC138" s="201">
        <f t="shared" si="21"/>
        <v>0</v>
      </c>
    </row>
    <row r="139" spans="1:81" s="109" customFormat="1" ht="25.5" customHeight="1">
      <c r="A139" s="136" t="s">
        <v>1460</v>
      </c>
      <c r="B139" s="280" t="s">
        <v>24</v>
      </c>
      <c r="C139" s="281" t="s">
        <v>25</v>
      </c>
      <c r="D139" s="282">
        <v>45110</v>
      </c>
      <c r="E139" s="281" t="s">
        <v>25</v>
      </c>
      <c r="F139" s="283" t="s">
        <v>575</v>
      </c>
      <c r="G139" s="284" t="s">
        <v>576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  <c r="N139" s="192">
        <v>0</v>
      </c>
      <c r="O139" s="192">
        <v>0</v>
      </c>
      <c r="P139" s="192">
        <v>0</v>
      </c>
      <c r="Q139" s="192">
        <v>0</v>
      </c>
      <c r="R139" s="192">
        <v>0</v>
      </c>
      <c r="S139" s="192">
        <v>0</v>
      </c>
      <c r="T139" s="192">
        <v>0</v>
      </c>
      <c r="U139" s="192">
        <v>0</v>
      </c>
      <c r="V139" s="192">
        <v>0</v>
      </c>
      <c r="W139" s="192">
        <v>0</v>
      </c>
      <c r="X139" s="192">
        <v>0</v>
      </c>
      <c r="Y139" s="192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0</v>
      </c>
      <c r="AL139" s="192">
        <v>0</v>
      </c>
      <c r="AM139" s="192">
        <v>0</v>
      </c>
      <c r="AN139" s="192">
        <v>0</v>
      </c>
      <c r="AO139" s="192">
        <v>0</v>
      </c>
      <c r="AP139" s="192">
        <v>0</v>
      </c>
      <c r="AQ139" s="192">
        <v>1500</v>
      </c>
      <c r="AR139" s="192">
        <v>0</v>
      </c>
      <c r="AS139" s="192">
        <v>0</v>
      </c>
      <c r="AT139" s="192">
        <v>0</v>
      </c>
      <c r="AU139" s="192">
        <v>0</v>
      </c>
      <c r="AV139" s="192">
        <v>0</v>
      </c>
      <c r="AW139" s="192">
        <v>0</v>
      </c>
      <c r="AX139" s="192">
        <v>0</v>
      </c>
      <c r="AY139" s="192">
        <v>0</v>
      </c>
      <c r="AZ139" s="192">
        <v>0</v>
      </c>
      <c r="BA139" s="192">
        <v>0</v>
      </c>
      <c r="BB139" s="192">
        <v>0</v>
      </c>
      <c r="BC139" s="192">
        <v>0</v>
      </c>
      <c r="BD139" s="192">
        <v>0</v>
      </c>
      <c r="BE139" s="192">
        <v>0</v>
      </c>
      <c r="BF139" s="192">
        <v>0</v>
      </c>
      <c r="BG139" s="192">
        <v>0</v>
      </c>
      <c r="BH139" s="192">
        <v>59200</v>
      </c>
      <c r="BI139" s="192">
        <v>0</v>
      </c>
      <c r="BJ139" s="192">
        <v>0</v>
      </c>
      <c r="BK139" s="192">
        <v>0</v>
      </c>
      <c r="BL139" s="192">
        <v>0</v>
      </c>
      <c r="BM139" s="192">
        <v>0</v>
      </c>
      <c r="BN139" s="192">
        <v>0</v>
      </c>
      <c r="BO139" s="192">
        <v>0</v>
      </c>
      <c r="BP139" s="192">
        <v>0</v>
      </c>
      <c r="BQ139" s="192">
        <v>0</v>
      </c>
      <c r="BR139" s="192">
        <v>0</v>
      </c>
      <c r="BS139" s="192">
        <v>0</v>
      </c>
      <c r="BT139" s="192">
        <v>0</v>
      </c>
      <c r="BU139" s="192">
        <v>0</v>
      </c>
      <c r="BV139" s="192">
        <v>0</v>
      </c>
      <c r="BW139" s="192">
        <v>0</v>
      </c>
      <c r="BX139" s="192">
        <v>0</v>
      </c>
      <c r="BY139" s="192">
        <v>0</v>
      </c>
      <c r="BZ139" s="192">
        <v>0</v>
      </c>
      <c r="CA139" s="192">
        <v>0</v>
      </c>
      <c r="CB139" s="192">
        <v>0</v>
      </c>
      <c r="CC139" s="201">
        <f t="shared" si="21"/>
        <v>60700</v>
      </c>
    </row>
    <row r="140" spans="1:81" s="109" customFormat="1" ht="25.5" customHeight="1">
      <c r="A140" s="136" t="s">
        <v>1460</v>
      </c>
      <c r="B140" s="280" t="s">
        <v>24</v>
      </c>
      <c r="C140" s="281" t="s">
        <v>25</v>
      </c>
      <c r="D140" s="282">
        <v>45110</v>
      </c>
      <c r="E140" s="281" t="s">
        <v>25</v>
      </c>
      <c r="F140" s="283" t="s">
        <v>577</v>
      </c>
      <c r="G140" s="284" t="s">
        <v>578</v>
      </c>
      <c r="H140" s="192">
        <v>0</v>
      </c>
      <c r="I140" s="192">
        <v>28650</v>
      </c>
      <c r="J140" s="192">
        <v>0</v>
      </c>
      <c r="K140" s="192">
        <v>1006431.75</v>
      </c>
      <c r="L140" s="192">
        <v>0</v>
      </c>
      <c r="M140" s="192">
        <v>0</v>
      </c>
      <c r="N140" s="192">
        <v>0</v>
      </c>
      <c r="O140" s="192">
        <v>0</v>
      </c>
      <c r="P140" s="192">
        <v>0</v>
      </c>
      <c r="Q140" s="192">
        <v>0</v>
      </c>
      <c r="R140" s="192">
        <v>0</v>
      </c>
      <c r="S140" s="192">
        <v>0</v>
      </c>
      <c r="T140" s="192">
        <v>0</v>
      </c>
      <c r="U140" s="192">
        <v>1015995</v>
      </c>
      <c r="V140" s="192">
        <v>0</v>
      </c>
      <c r="W140" s="192">
        <v>245000</v>
      </c>
      <c r="X140" s="192">
        <v>0</v>
      </c>
      <c r="Y140" s="192">
        <v>0</v>
      </c>
      <c r="Z140" s="192">
        <v>0</v>
      </c>
      <c r="AA140" s="192">
        <v>491635</v>
      </c>
      <c r="AB140" s="192">
        <v>0</v>
      </c>
      <c r="AC140" s="192">
        <v>0</v>
      </c>
      <c r="AD140" s="192">
        <v>0</v>
      </c>
      <c r="AE140" s="192">
        <v>0</v>
      </c>
      <c r="AF140" s="192">
        <v>0</v>
      </c>
      <c r="AG140" s="192">
        <v>0</v>
      </c>
      <c r="AH140" s="192">
        <v>0</v>
      </c>
      <c r="AI140" s="192">
        <v>0</v>
      </c>
      <c r="AJ140" s="192">
        <v>0</v>
      </c>
      <c r="AK140" s="192">
        <v>182250</v>
      </c>
      <c r="AL140" s="192">
        <v>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0</v>
      </c>
      <c r="AV140" s="192">
        <v>0</v>
      </c>
      <c r="AW140" s="192">
        <v>0</v>
      </c>
      <c r="AX140" s="192">
        <v>0</v>
      </c>
      <c r="AY140" s="192">
        <v>0</v>
      </c>
      <c r="AZ140" s="192">
        <v>9404</v>
      </c>
      <c r="BA140" s="192">
        <v>23850</v>
      </c>
      <c r="BB140" s="192">
        <v>0</v>
      </c>
      <c r="BC140" s="192">
        <v>0</v>
      </c>
      <c r="BD140" s="192">
        <v>103300</v>
      </c>
      <c r="BE140" s="192">
        <v>0</v>
      </c>
      <c r="BF140" s="192">
        <v>0</v>
      </c>
      <c r="BG140" s="192">
        <v>0</v>
      </c>
      <c r="BH140" s="192">
        <v>0</v>
      </c>
      <c r="BI140" s="192">
        <v>0</v>
      </c>
      <c r="BJ140" s="192">
        <v>0</v>
      </c>
      <c r="BK140" s="192">
        <v>0</v>
      </c>
      <c r="BL140" s="192">
        <v>0</v>
      </c>
      <c r="BM140" s="192">
        <v>0</v>
      </c>
      <c r="BN140" s="192">
        <v>0</v>
      </c>
      <c r="BO140" s="192">
        <v>0</v>
      </c>
      <c r="BP140" s="192">
        <v>0</v>
      </c>
      <c r="BQ140" s="192">
        <v>16320</v>
      </c>
      <c r="BR140" s="192">
        <v>0</v>
      </c>
      <c r="BS140" s="192">
        <v>0</v>
      </c>
      <c r="BT140" s="192">
        <v>0</v>
      </c>
      <c r="BU140" s="192">
        <v>0</v>
      </c>
      <c r="BV140" s="192">
        <v>0</v>
      </c>
      <c r="BW140" s="192">
        <v>0</v>
      </c>
      <c r="BX140" s="192">
        <v>220450</v>
      </c>
      <c r="BY140" s="192">
        <v>21390</v>
      </c>
      <c r="BZ140" s="192">
        <v>148510</v>
      </c>
      <c r="CA140" s="192">
        <v>0</v>
      </c>
      <c r="CB140" s="192">
        <v>0</v>
      </c>
      <c r="CC140" s="201">
        <f t="shared" si="21"/>
        <v>3513185.75</v>
      </c>
    </row>
    <row r="141" spans="1:81" s="109" customFormat="1" ht="25.5" customHeight="1">
      <c r="A141" s="136" t="s">
        <v>1460</v>
      </c>
      <c r="B141" s="280" t="s">
        <v>24</v>
      </c>
      <c r="C141" s="281" t="s">
        <v>25</v>
      </c>
      <c r="D141" s="282">
        <v>45110</v>
      </c>
      <c r="E141" s="281" t="s">
        <v>25</v>
      </c>
      <c r="F141" s="283" t="s">
        <v>579</v>
      </c>
      <c r="G141" s="284" t="s">
        <v>580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  <c r="M141" s="192">
        <v>0</v>
      </c>
      <c r="N141" s="192">
        <v>0</v>
      </c>
      <c r="O141" s="192">
        <v>877643.83</v>
      </c>
      <c r="P141" s="192">
        <v>0</v>
      </c>
      <c r="Q141" s="192">
        <v>0</v>
      </c>
      <c r="R141" s="192">
        <v>0</v>
      </c>
      <c r="S141" s="192">
        <v>0</v>
      </c>
      <c r="T141" s="192">
        <v>0</v>
      </c>
      <c r="U141" s="192">
        <v>0</v>
      </c>
      <c r="V141" s="192">
        <v>0</v>
      </c>
      <c r="W141" s="192">
        <v>0</v>
      </c>
      <c r="X141" s="192">
        <v>0</v>
      </c>
      <c r="Y141" s="192">
        <v>0</v>
      </c>
      <c r="Z141" s="192">
        <v>253269.9</v>
      </c>
      <c r="AA141" s="192">
        <v>2302500</v>
      </c>
      <c r="AB141" s="192">
        <v>2520</v>
      </c>
      <c r="AC141" s="192">
        <v>3100000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750000</v>
      </c>
      <c r="AJ141" s="192">
        <v>0</v>
      </c>
      <c r="AK141" s="192">
        <v>0</v>
      </c>
      <c r="AL141" s="192">
        <v>0</v>
      </c>
      <c r="AM141" s="192">
        <v>0</v>
      </c>
      <c r="AN141" s="192">
        <v>0</v>
      </c>
      <c r="AO141" s="192">
        <v>1371160</v>
      </c>
      <c r="AP141" s="192">
        <v>0</v>
      </c>
      <c r="AQ141" s="192">
        <v>0</v>
      </c>
      <c r="AR141" s="192">
        <v>30000</v>
      </c>
      <c r="AS141" s="192">
        <v>936119.68</v>
      </c>
      <c r="AT141" s="192">
        <v>0</v>
      </c>
      <c r="AU141" s="192">
        <v>5000</v>
      </c>
      <c r="AV141" s="192">
        <v>0</v>
      </c>
      <c r="AW141" s="192">
        <v>0</v>
      </c>
      <c r="AX141" s="192">
        <v>23334</v>
      </c>
      <c r="AY141" s="192">
        <v>0</v>
      </c>
      <c r="AZ141" s="192">
        <v>0</v>
      </c>
      <c r="BA141" s="192">
        <v>0</v>
      </c>
      <c r="BB141" s="192">
        <v>0</v>
      </c>
      <c r="BC141" s="192">
        <v>0</v>
      </c>
      <c r="BD141" s="192">
        <v>0</v>
      </c>
      <c r="BE141" s="192">
        <v>0</v>
      </c>
      <c r="BF141" s="192">
        <v>0</v>
      </c>
      <c r="BG141" s="192">
        <v>0</v>
      </c>
      <c r="BH141" s="192">
        <v>0</v>
      </c>
      <c r="BI141" s="192">
        <v>0</v>
      </c>
      <c r="BJ141" s="192">
        <v>0</v>
      </c>
      <c r="BK141" s="192">
        <v>0</v>
      </c>
      <c r="BL141" s="192">
        <v>0</v>
      </c>
      <c r="BM141" s="192">
        <v>0</v>
      </c>
      <c r="BN141" s="192">
        <v>0</v>
      </c>
      <c r="BO141" s="192">
        <v>0</v>
      </c>
      <c r="BP141" s="192">
        <v>0</v>
      </c>
      <c r="BQ141" s="192">
        <v>450000</v>
      </c>
      <c r="BR141" s="192">
        <v>0</v>
      </c>
      <c r="BS141" s="192">
        <v>0</v>
      </c>
      <c r="BT141" s="192">
        <v>33190</v>
      </c>
      <c r="BU141" s="192">
        <v>0</v>
      </c>
      <c r="BV141" s="192">
        <v>0</v>
      </c>
      <c r="BW141" s="192">
        <v>0</v>
      </c>
      <c r="BX141" s="192">
        <v>0</v>
      </c>
      <c r="BY141" s="192">
        <v>0</v>
      </c>
      <c r="BZ141" s="192">
        <v>0</v>
      </c>
      <c r="CA141" s="192">
        <v>0</v>
      </c>
      <c r="CB141" s="192">
        <v>0</v>
      </c>
      <c r="CC141" s="201">
        <f t="shared" si="21"/>
        <v>10134737.41</v>
      </c>
    </row>
    <row r="142" spans="1:81" s="109" customFormat="1" ht="25.5" customHeight="1">
      <c r="A142" s="136" t="s">
        <v>1460</v>
      </c>
      <c r="B142" s="280" t="s">
        <v>24</v>
      </c>
      <c r="C142" s="281" t="s">
        <v>25</v>
      </c>
      <c r="D142" s="282">
        <v>45110</v>
      </c>
      <c r="E142" s="281" t="s">
        <v>25</v>
      </c>
      <c r="F142" s="283" t="s">
        <v>581</v>
      </c>
      <c r="G142" s="284" t="s">
        <v>582</v>
      </c>
      <c r="H142" s="192">
        <v>3302488</v>
      </c>
      <c r="I142" s="171">
        <v>1581000</v>
      </c>
      <c r="J142" s="171">
        <v>12400</v>
      </c>
      <c r="K142" s="171">
        <v>25900</v>
      </c>
      <c r="L142" s="171">
        <v>83393</v>
      </c>
      <c r="M142" s="171">
        <v>771200</v>
      </c>
      <c r="N142" s="171">
        <v>32344920.359999999</v>
      </c>
      <c r="O142" s="171">
        <v>0</v>
      </c>
      <c r="P142" s="171">
        <v>65666.64</v>
      </c>
      <c r="Q142" s="171">
        <v>2494120.25</v>
      </c>
      <c r="R142" s="171">
        <v>148060</v>
      </c>
      <c r="S142" s="171">
        <v>1902927</v>
      </c>
      <c r="T142" s="171">
        <v>1756920.25</v>
      </c>
      <c r="U142" s="171">
        <v>722059</v>
      </c>
      <c r="V142" s="171">
        <v>4200</v>
      </c>
      <c r="W142" s="171">
        <v>118400</v>
      </c>
      <c r="X142" s="171">
        <v>800</v>
      </c>
      <c r="Y142" s="171">
        <v>20701</v>
      </c>
      <c r="Z142" s="171">
        <v>1297638.6399999999</v>
      </c>
      <c r="AA142" s="171">
        <v>140600</v>
      </c>
      <c r="AB142" s="171">
        <v>1287222.8</v>
      </c>
      <c r="AC142" s="171">
        <v>0</v>
      </c>
      <c r="AD142" s="171">
        <v>747913.5</v>
      </c>
      <c r="AE142" s="171">
        <v>0</v>
      </c>
      <c r="AF142" s="171">
        <v>36300</v>
      </c>
      <c r="AG142" s="171">
        <v>66000</v>
      </c>
      <c r="AH142" s="171">
        <v>0</v>
      </c>
      <c r="AI142" s="171">
        <v>320619</v>
      </c>
      <c r="AJ142" s="171">
        <v>121500</v>
      </c>
      <c r="AK142" s="171">
        <v>26501</v>
      </c>
      <c r="AL142" s="171">
        <v>9480</v>
      </c>
      <c r="AM142" s="171">
        <v>79050</v>
      </c>
      <c r="AN142" s="171">
        <v>234911.01</v>
      </c>
      <c r="AO142" s="171">
        <v>2175</v>
      </c>
      <c r="AP142" s="171">
        <v>4621</v>
      </c>
      <c r="AQ142" s="171">
        <v>482550.28</v>
      </c>
      <c r="AR142" s="171">
        <v>4220</v>
      </c>
      <c r="AS142" s="171">
        <v>60150.5</v>
      </c>
      <c r="AT142" s="171">
        <v>26500</v>
      </c>
      <c r="AU142" s="171">
        <v>1248488</v>
      </c>
      <c r="AV142" s="171">
        <v>5750</v>
      </c>
      <c r="AW142" s="171">
        <v>28931.599999999999</v>
      </c>
      <c r="AX142" s="171">
        <v>14559</v>
      </c>
      <c r="AY142" s="171">
        <v>65450</v>
      </c>
      <c r="AZ142" s="171">
        <v>0</v>
      </c>
      <c r="BA142" s="171">
        <v>33433.360000000001</v>
      </c>
      <c r="BB142" s="171">
        <v>632010.98</v>
      </c>
      <c r="BC142" s="171">
        <v>122710</v>
      </c>
      <c r="BD142" s="171">
        <v>13249</v>
      </c>
      <c r="BE142" s="171">
        <v>109200</v>
      </c>
      <c r="BF142" s="171">
        <v>116972.43</v>
      </c>
      <c r="BG142" s="171">
        <v>0</v>
      </c>
      <c r="BH142" s="171">
        <v>1491288.9898999999</v>
      </c>
      <c r="BI142" s="171">
        <v>615204.98</v>
      </c>
      <c r="BJ142" s="171">
        <v>1002000</v>
      </c>
      <c r="BK142" s="171">
        <v>21000</v>
      </c>
      <c r="BL142" s="171">
        <v>0</v>
      </c>
      <c r="BM142" s="171">
        <v>8442101.0999999996</v>
      </c>
      <c r="BN142" s="171">
        <v>4900</v>
      </c>
      <c r="BO142" s="171">
        <v>100</v>
      </c>
      <c r="BP142" s="171">
        <v>13000</v>
      </c>
      <c r="BQ142" s="171">
        <v>100000</v>
      </c>
      <c r="BR142" s="171">
        <v>147183.99</v>
      </c>
      <c r="BS142" s="171">
        <v>7400</v>
      </c>
      <c r="BT142" s="171">
        <v>162116.98000000001</v>
      </c>
      <c r="BU142" s="171">
        <v>119216</v>
      </c>
      <c r="BV142" s="171">
        <v>11342</v>
      </c>
      <c r="BW142" s="171">
        <v>22400</v>
      </c>
      <c r="BX142" s="171">
        <v>54229</v>
      </c>
      <c r="BY142" s="171">
        <v>220191</v>
      </c>
      <c r="BZ142" s="171">
        <v>291789.78000000003</v>
      </c>
      <c r="CA142" s="171">
        <v>271</v>
      </c>
      <c r="CB142" s="171">
        <v>0</v>
      </c>
      <c r="CC142" s="201">
        <f t="shared" si="21"/>
        <v>65419597.419899993</v>
      </c>
    </row>
    <row r="143" spans="1:81" s="109" customFormat="1" ht="25.5" customHeight="1">
      <c r="A143" s="136" t="s">
        <v>1460</v>
      </c>
      <c r="B143" s="280" t="s">
        <v>24</v>
      </c>
      <c r="C143" s="281" t="s">
        <v>25</v>
      </c>
      <c r="D143" s="282"/>
      <c r="E143" s="281"/>
      <c r="F143" s="283" t="s">
        <v>583</v>
      </c>
      <c r="G143" s="284" t="s">
        <v>584</v>
      </c>
      <c r="H143" s="192">
        <v>0</v>
      </c>
      <c r="I143" s="171">
        <v>0</v>
      </c>
      <c r="J143" s="171">
        <v>7256791.9800000004</v>
      </c>
      <c r="K143" s="171">
        <v>134917</v>
      </c>
      <c r="L143" s="171">
        <v>30487.54</v>
      </c>
      <c r="M143" s="171">
        <v>241133.34</v>
      </c>
      <c r="N143" s="171">
        <v>0</v>
      </c>
      <c r="O143" s="171">
        <v>134000</v>
      </c>
      <c r="P143" s="171">
        <v>405</v>
      </c>
      <c r="Q143" s="171">
        <v>2138578.39</v>
      </c>
      <c r="R143" s="171">
        <v>0</v>
      </c>
      <c r="S143" s="171">
        <v>0</v>
      </c>
      <c r="T143" s="171">
        <v>1479218.89</v>
      </c>
      <c r="U143" s="171">
        <v>355677.06</v>
      </c>
      <c r="V143" s="171">
        <v>0</v>
      </c>
      <c r="W143" s="171">
        <v>32866.660000000003</v>
      </c>
      <c r="X143" s="171">
        <v>72433.34</v>
      </c>
      <c r="Y143" s="171">
        <v>0</v>
      </c>
      <c r="Z143" s="171">
        <v>2165780.37</v>
      </c>
      <c r="AA143" s="171">
        <v>7896</v>
      </c>
      <c r="AB143" s="171">
        <v>118751.79</v>
      </c>
      <c r="AC143" s="171">
        <v>8000</v>
      </c>
      <c r="AD143" s="171">
        <v>29419.3</v>
      </c>
      <c r="AE143" s="171">
        <v>0</v>
      </c>
      <c r="AF143" s="171">
        <v>0</v>
      </c>
      <c r="AG143" s="171">
        <v>0</v>
      </c>
      <c r="AH143" s="171">
        <v>0</v>
      </c>
      <c r="AI143" s="171">
        <v>11284024.42</v>
      </c>
      <c r="AJ143" s="171">
        <v>190965.78</v>
      </c>
      <c r="AK143" s="171">
        <v>29375.54</v>
      </c>
      <c r="AL143" s="171">
        <v>0</v>
      </c>
      <c r="AM143" s="171">
        <v>249680.98</v>
      </c>
      <c r="AN143" s="171">
        <v>177927.61</v>
      </c>
      <c r="AO143" s="171">
        <v>284803.42</v>
      </c>
      <c r="AP143" s="171">
        <v>554433.30000000005</v>
      </c>
      <c r="AQ143" s="171">
        <v>1874136.78</v>
      </c>
      <c r="AR143" s="171">
        <v>139404.72</v>
      </c>
      <c r="AS143" s="171">
        <v>94443.32</v>
      </c>
      <c r="AT143" s="171">
        <v>0</v>
      </c>
      <c r="AU143" s="171">
        <v>1392849.84</v>
      </c>
      <c r="AV143" s="171">
        <v>68620.17</v>
      </c>
      <c r="AW143" s="171">
        <v>0</v>
      </c>
      <c r="AX143" s="171">
        <v>58521.34</v>
      </c>
      <c r="AY143" s="171">
        <v>35601</v>
      </c>
      <c r="AZ143" s="171">
        <v>355713.78</v>
      </c>
      <c r="BA143" s="171">
        <v>0</v>
      </c>
      <c r="BB143" s="171">
        <v>4885440.29</v>
      </c>
      <c r="BC143" s="171">
        <v>129791</v>
      </c>
      <c r="BD143" s="171">
        <v>0</v>
      </c>
      <c r="BE143" s="171">
        <v>0</v>
      </c>
      <c r="BF143" s="171">
        <v>0</v>
      </c>
      <c r="BG143" s="171">
        <v>237361.99</v>
      </c>
      <c r="BH143" s="171">
        <v>310860</v>
      </c>
      <c r="BI143" s="171">
        <v>1878300</v>
      </c>
      <c r="BJ143" s="171">
        <v>211760.4</v>
      </c>
      <c r="BK143" s="171">
        <v>0</v>
      </c>
      <c r="BL143" s="171">
        <v>0</v>
      </c>
      <c r="BM143" s="171">
        <v>0</v>
      </c>
      <c r="BN143" s="171">
        <v>0</v>
      </c>
      <c r="BO143" s="171">
        <v>1100000</v>
      </c>
      <c r="BP143" s="171">
        <v>0</v>
      </c>
      <c r="BQ143" s="171">
        <v>0</v>
      </c>
      <c r="BR143" s="171">
        <v>387362</v>
      </c>
      <c r="BS143" s="171">
        <v>0</v>
      </c>
      <c r="BT143" s="171">
        <v>0</v>
      </c>
      <c r="BU143" s="171">
        <v>34231.919999999998</v>
      </c>
      <c r="BV143" s="171">
        <v>4500</v>
      </c>
      <c r="BW143" s="171">
        <v>3910</v>
      </c>
      <c r="BX143" s="171">
        <v>0</v>
      </c>
      <c r="BY143" s="171">
        <v>20650</v>
      </c>
      <c r="BZ143" s="171">
        <v>0</v>
      </c>
      <c r="CA143" s="171">
        <v>114191.92</v>
      </c>
      <c r="CB143" s="171">
        <v>0</v>
      </c>
      <c r="CC143" s="201">
        <f t="shared" si="21"/>
        <v>40315218.180000007</v>
      </c>
    </row>
    <row r="144" spans="1:81" s="109" customFormat="1" ht="25.5" customHeight="1">
      <c r="A144" s="136" t="s">
        <v>1460</v>
      </c>
      <c r="B144" s="280" t="s">
        <v>24</v>
      </c>
      <c r="C144" s="281" t="s">
        <v>25</v>
      </c>
      <c r="D144" s="282">
        <v>45110</v>
      </c>
      <c r="E144" s="281" t="s">
        <v>25</v>
      </c>
      <c r="F144" s="283" t="s">
        <v>587</v>
      </c>
      <c r="G144" s="284" t="s">
        <v>588</v>
      </c>
      <c r="H144" s="192">
        <v>109.3</v>
      </c>
      <c r="I144" s="171">
        <v>14289</v>
      </c>
      <c r="J144" s="171">
        <v>0</v>
      </c>
      <c r="K144" s="171">
        <v>56079.34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299970.7</v>
      </c>
      <c r="R144" s="171">
        <v>0</v>
      </c>
      <c r="S144" s="171">
        <v>68860.77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71">
        <v>0</v>
      </c>
      <c r="AH144" s="171">
        <v>82651.69</v>
      </c>
      <c r="AI144" s="171">
        <v>0</v>
      </c>
      <c r="AJ144" s="171">
        <v>0</v>
      </c>
      <c r="AK144" s="171">
        <v>0</v>
      </c>
      <c r="AL144" s="171">
        <v>0</v>
      </c>
      <c r="AM144" s="171">
        <v>0</v>
      </c>
      <c r="AN144" s="171">
        <v>0</v>
      </c>
      <c r="AO144" s="171">
        <v>0</v>
      </c>
      <c r="AP144" s="171">
        <v>0</v>
      </c>
      <c r="AQ144" s="171">
        <v>0</v>
      </c>
      <c r="AR144" s="171">
        <v>0</v>
      </c>
      <c r="AS144" s="171">
        <v>0</v>
      </c>
      <c r="AT144" s="171">
        <v>0</v>
      </c>
      <c r="AU144" s="171">
        <v>0</v>
      </c>
      <c r="AV144" s="171">
        <v>13639.15</v>
      </c>
      <c r="AW144" s="171">
        <v>34972.76</v>
      </c>
      <c r="AX144" s="171">
        <v>25754.31</v>
      </c>
      <c r="AY144" s="171">
        <v>0</v>
      </c>
      <c r="AZ144" s="171">
        <v>0</v>
      </c>
      <c r="BA144" s="171">
        <v>0</v>
      </c>
      <c r="BB144" s="171">
        <v>0</v>
      </c>
      <c r="BC144" s="171">
        <v>0</v>
      </c>
      <c r="BD144" s="171">
        <v>0</v>
      </c>
      <c r="BE144" s="171">
        <v>0</v>
      </c>
      <c r="BF144" s="171">
        <v>55724.35</v>
      </c>
      <c r="BG144" s="171">
        <v>0</v>
      </c>
      <c r="BH144" s="171">
        <v>0</v>
      </c>
      <c r="BI144" s="171">
        <v>1.02</v>
      </c>
      <c r="BJ144" s="171">
        <v>0</v>
      </c>
      <c r="BK144" s="171">
        <v>0</v>
      </c>
      <c r="BL144" s="171">
        <v>0</v>
      </c>
      <c r="BM144" s="171">
        <v>0</v>
      </c>
      <c r="BN144" s="171">
        <v>236509.06</v>
      </c>
      <c r="BO144" s="171">
        <v>0</v>
      </c>
      <c r="BP144" s="171">
        <v>0</v>
      </c>
      <c r="BQ144" s="171">
        <v>0</v>
      </c>
      <c r="BR144" s="171">
        <v>0</v>
      </c>
      <c r="BS144" s="171">
        <v>425.65</v>
      </c>
      <c r="BT144" s="171">
        <v>0</v>
      </c>
      <c r="BU144" s="171">
        <v>0</v>
      </c>
      <c r="BV144" s="171">
        <v>0</v>
      </c>
      <c r="BW144" s="171">
        <v>0</v>
      </c>
      <c r="BX144" s="171">
        <v>0</v>
      </c>
      <c r="BY144" s="171">
        <v>0</v>
      </c>
      <c r="BZ144" s="171">
        <v>0</v>
      </c>
      <c r="CA144" s="171">
        <v>0</v>
      </c>
      <c r="CB144" s="171">
        <v>1746.96</v>
      </c>
      <c r="CC144" s="201">
        <f t="shared" si="21"/>
        <v>890734.06000000017</v>
      </c>
    </row>
    <row r="145" spans="1:81" s="109" customFormat="1" ht="25.5" customHeight="1">
      <c r="A145" s="136" t="s">
        <v>1460</v>
      </c>
      <c r="B145" s="280" t="s">
        <v>24</v>
      </c>
      <c r="C145" s="281" t="s">
        <v>25</v>
      </c>
      <c r="D145" s="282">
        <v>45110</v>
      </c>
      <c r="E145" s="281" t="s">
        <v>25</v>
      </c>
      <c r="F145" s="283" t="s">
        <v>589</v>
      </c>
      <c r="G145" s="284" t="s">
        <v>565</v>
      </c>
      <c r="H145" s="192">
        <v>0</v>
      </c>
      <c r="I145" s="171">
        <v>0</v>
      </c>
      <c r="J145" s="171">
        <v>0</v>
      </c>
      <c r="K145" s="171">
        <v>0</v>
      </c>
      <c r="L145" s="171">
        <v>0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71">
        <v>0</v>
      </c>
      <c r="AL145" s="171">
        <v>0</v>
      </c>
      <c r="AM145" s="171">
        <v>0</v>
      </c>
      <c r="AN145" s="171">
        <v>0</v>
      </c>
      <c r="AO145" s="171">
        <v>0</v>
      </c>
      <c r="AP145" s="171">
        <v>0</v>
      </c>
      <c r="AQ145" s="171">
        <v>0</v>
      </c>
      <c r="AR145" s="171">
        <v>0</v>
      </c>
      <c r="AS145" s="171">
        <v>0</v>
      </c>
      <c r="AT145" s="171">
        <v>0</v>
      </c>
      <c r="AU145" s="171">
        <v>0</v>
      </c>
      <c r="AV145" s="171">
        <v>0</v>
      </c>
      <c r="AW145" s="171">
        <v>0</v>
      </c>
      <c r="AX145" s="171">
        <v>0</v>
      </c>
      <c r="AY145" s="171">
        <v>0</v>
      </c>
      <c r="AZ145" s="171">
        <v>0</v>
      </c>
      <c r="BA145" s="171">
        <v>0</v>
      </c>
      <c r="BB145" s="171">
        <v>0</v>
      </c>
      <c r="BC145" s="171">
        <v>0</v>
      </c>
      <c r="BD145" s="171">
        <v>0</v>
      </c>
      <c r="BE145" s="171">
        <v>0</v>
      </c>
      <c r="BF145" s="171">
        <v>0</v>
      </c>
      <c r="BG145" s="171">
        <v>0</v>
      </c>
      <c r="BH145" s="171">
        <v>0</v>
      </c>
      <c r="BI145" s="171">
        <v>0</v>
      </c>
      <c r="BJ145" s="171">
        <v>0</v>
      </c>
      <c r="BK145" s="171">
        <v>0</v>
      </c>
      <c r="BL145" s="171">
        <v>0</v>
      </c>
      <c r="BM145" s="171">
        <v>0</v>
      </c>
      <c r="BN145" s="171">
        <v>0</v>
      </c>
      <c r="BO145" s="171">
        <v>0</v>
      </c>
      <c r="BP145" s="171">
        <v>0</v>
      </c>
      <c r="BQ145" s="171">
        <v>0</v>
      </c>
      <c r="BR145" s="171">
        <v>0</v>
      </c>
      <c r="BS145" s="171">
        <v>0</v>
      </c>
      <c r="BT145" s="171">
        <v>0</v>
      </c>
      <c r="BU145" s="171">
        <v>0</v>
      </c>
      <c r="BV145" s="171">
        <v>0</v>
      </c>
      <c r="BW145" s="171">
        <v>0</v>
      </c>
      <c r="BX145" s="171">
        <v>0</v>
      </c>
      <c r="BY145" s="171">
        <v>0</v>
      </c>
      <c r="BZ145" s="171">
        <v>0</v>
      </c>
      <c r="CA145" s="171">
        <v>0</v>
      </c>
      <c r="CB145" s="171">
        <v>0</v>
      </c>
      <c r="CC145" s="201">
        <f t="shared" si="21"/>
        <v>0</v>
      </c>
    </row>
    <row r="146" spans="1:81" s="109" customFormat="1" ht="25.5" customHeight="1">
      <c r="A146" s="136" t="s">
        <v>1460</v>
      </c>
      <c r="B146" s="280" t="s">
        <v>24</v>
      </c>
      <c r="C146" s="281" t="s">
        <v>25</v>
      </c>
      <c r="D146" s="282">
        <v>45110</v>
      </c>
      <c r="E146" s="281" t="s">
        <v>25</v>
      </c>
      <c r="F146" s="283" t="s">
        <v>590</v>
      </c>
      <c r="G146" s="284" t="s">
        <v>567</v>
      </c>
      <c r="H146" s="192">
        <v>0</v>
      </c>
      <c r="I146" s="192">
        <v>0</v>
      </c>
      <c r="J146" s="192">
        <v>0</v>
      </c>
      <c r="K146" s="192">
        <v>0</v>
      </c>
      <c r="L146" s="192">
        <v>0</v>
      </c>
      <c r="M146" s="192">
        <v>0</v>
      </c>
      <c r="N146" s="192">
        <v>80000</v>
      </c>
      <c r="O146" s="192">
        <v>0</v>
      </c>
      <c r="P146" s="192">
        <v>0</v>
      </c>
      <c r="Q146" s="192">
        <v>0</v>
      </c>
      <c r="R146" s="192">
        <v>0</v>
      </c>
      <c r="S146" s="192">
        <v>8250</v>
      </c>
      <c r="T146" s="192">
        <v>18030</v>
      </c>
      <c r="U146" s="192">
        <v>34400</v>
      </c>
      <c r="V146" s="192">
        <v>0</v>
      </c>
      <c r="W146" s="192">
        <v>0</v>
      </c>
      <c r="X146" s="192">
        <v>0</v>
      </c>
      <c r="Y146" s="192">
        <v>3190</v>
      </c>
      <c r="Z146" s="192">
        <v>77250</v>
      </c>
      <c r="AA146" s="192">
        <v>10740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0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0</v>
      </c>
      <c r="AS146" s="192">
        <v>0</v>
      </c>
      <c r="AT146" s="192">
        <v>0</v>
      </c>
      <c r="AU146" s="192">
        <v>0</v>
      </c>
      <c r="AV146" s="192">
        <v>0</v>
      </c>
      <c r="AW146" s="192">
        <v>0</v>
      </c>
      <c r="AX146" s="192">
        <v>0</v>
      </c>
      <c r="AY146" s="192">
        <v>0</v>
      </c>
      <c r="AZ146" s="192">
        <v>1495</v>
      </c>
      <c r="BA146" s="192">
        <v>0</v>
      </c>
      <c r="BB146" s="192">
        <v>0</v>
      </c>
      <c r="BC146" s="192">
        <v>0</v>
      </c>
      <c r="BD146" s="192">
        <v>0</v>
      </c>
      <c r="BE146" s="192">
        <v>0</v>
      </c>
      <c r="BF146" s="192">
        <v>0</v>
      </c>
      <c r="BG146" s="192">
        <v>0</v>
      </c>
      <c r="BH146" s="192">
        <v>0</v>
      </c>
      <c r="BI146" s="192">
        <v>0</v>
      </c>
      <c r="BJ146" s="192">
        <v>0</v>
      </c>
      <c r="BK146" s="192">
        <v>0</v>
      </c>
      <c r="BL146" s="192">
        <v>0</v>
      </c>
      <c r="BM146" s="192">
        <v>0</v>
      </c>
      <c r="BN146" s="192">
        <v>0</v>
      </c>
      <c r="BO146" s="192">
        <v>0</v>
      </c>
      <c r="BP146" s="192">
        <v>0</v>
      </c>
      <c r="BQ146" s="192">
        <v>0</v>
      </c>
      <c r="BR146" s="192">
        <v>0</v>
      </c>
      <c r="BS146" s="192">
        <v>0</v>
      </c>
      <c r="BT146" s="192">
        <v>0</v>
      </c>
      <c r="BU146" s="192">
        <v>0</v>
      </c>
      <c r="BV146" s="192">
        <v>0</v>
      </c>
      <c r="BW146" s="192">
        <v>0</v>
      </c>
      <c r="BX146" s="192">
        <v>0</v>
      </c>
      <c r="BY146" s="192">
        <v>0</v>
      </c>
      <c r="BZ146" s="192">
        <v>0</v>
      </c>
      <c r="CA146" s="192">
        <v>0</v>
      </c>
      <c r="CB146" s="192">
        <v>570</v>
      </c>
      <c r="CC146" s="201">
        <f t="shared" si="21"/>
        <v>233925</v>
      </c>
    </row>
    <row r="147" spans="1:81" s="109" customFormat="1" ht="25.5" customHeight="1">
      <c r="A147" s="136" t="s">
        <v>1460</v>
      </c>
      <c r="B147" s="280" t="s">
        <v>24</v>
      </c>
      <c r="C147" s="281" t="s">
        <v>25</v>
      </c>
      <c r="D147" s="282"/>
      <c r="E147" s="281"/>
      <c r="F147" s="283" t="s">
        <v>591</v>
      </c>
      <c r="G147" s="284" t="s">
        <v>592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2">
        <v>0</v>
      </c>
      <c r="N147" s="192">
        <v>0</v>
      </c>
      <c r="O147" s="192">
        <v>0</v>
      </c>
      <c r="P147" s="192">
        <v>0</v>
      </c>
      <c r="Q147" s="192">
        <v>0</v>
      </c>
      <c r="R147" s="192">
        <v>0</v>
      </c>
      <c r="S147" s="192">
        <v>0</v>
      </c>
      <c r="T147" s="192">
        <v>0</v>
      </c>
      <c r="U147" s="192">
        <v>0</v>
      </c>
      <c r="V147" s="192">
        <v>0</v>
      </c>
      <c r="W147" s="192">
        <v>0</v>
      </c>
      <c r="X147" s="192">
        <v>0</v>
      </c>
      <c r="Y147" s="192">
        <v>0</v>
      </c>
      <c r="Z147" s="192">
        <v>0</v>
      </c>
      <c r="AA147" s="192">
        <v>18371.5</v>
      </c>
      <c r="AB147" s="192">
        <v>0</v>
      </c>
      <c r="AC147" s="192">
        <v>0</v>
      </c>
      <c r="AD147" s="192">
        <v>0</v>
      </c>
      <c r="AE147" s="192">
        <v>0</v>
      </c>
      <c r="AF147" s="192">
        <v>347</v>
      </c>
      <c r="AG147" s="192">
        <v>0</v>
      </c>
      <c r="AH147" s="192">
        <v>0</v>
      </c>
      <c r="AI147" s="192">
        <v>0</v>
      </c>
      <c r="AJ147" s="192">
        <v>0</v>
      </c>
      <c r="AK147" s="192">
        <v>0</v>
      </c>
      <c r="AL147" s="192">
        <v>0</v>
      </c>
      <c r="AM147" s="192">
        <v>0</v>
      </c>
      <c r="AN147" s="192">
        <v>0</v>
      </c>
      <c r="AO147" s="192">
        <v>0</v>
      </c>
      <c r="AP147" s="192">
        <v>0</v>
      </c>
      <c r="AQ147" s="192">
        <v>0</v>
      </c>
      <c r="AR147" s="192">
        <v>0</v>
      </c>
      <c r="AS147" s="192">
        <v>0</v>
      </c>
      <c r="AT147" s="192">
        <v>0</v>
      </c>
      <c r="AU147" s="192">
        <v>0</v>
      </c>
      <c r="AV147" s="192">
        <v>0</v>
      </c>
      <c r="AW147" s="192">
        <v>0</v>
      </c>
      <c r="AX147" s="192">
        <v>0</v>
      </c>
      <c r="AY147" s="192">
        <v>0</v>
      </c>
      <c r="AZ147" s="192">
        <v>0</v>
      </c>
      <c r="BA147" s="192">
        <v>0</v>
      </c>
      <c r="BB147" s="192">
        <v>0</v>
      </c>
      <c r="BC147" s="192">
        <v>0</v>
      </c>
      <c r="BD147" s="192">
        <v>0</v>
      </c>
      <c r="BE147" s="192">
        <v>0</v>
      </c>
      <c r="BF147" s="192">
        <v>0</v>
      </c>
      <c r="BG147" s="192">
        <v>0</v>
      </c>
      <c r="BH147" s="192">
        <v>0</v>
      </c>
      <c r="BI147" s="192">
        <v>0</v>
      </c>
      <c r="BJ147" s="192">
        <v>0</v>
      </c>
      <c r="BK147" s="192">
        <v>0</v>
      </c>
      <c r="BL147" s="192">
        <v>0</v>
      </c>
      <c r="BM147" s="192">
        <v>0</v>
      </c>
      <c r="BN147" s="192">
        <v>0</v>
      </c>
      <c r="BO147" s="192">
        <v>0</v>
      </c>
      <c r="BP147" s="192">
        <v>0</v>
      </c>
      <c r="BQ147" s="192">
        <v>0</v>
      </c>
      <c r="BR147" s="192">
        <v>0</v>
      </c>
      <c r="BS147" s="192">
        <v>0</v>
      </c>
      <c r="BT147" s="192">
        <v>0</v>
      </c>
      <c r="BU147" s="192">
        <v>0</v>
      </c>
      <c r="BV147" s="192">
        <v>0</v>
      </c>
      <c r="BW147" s="192">
        <v>0</v>
      </c>
      <c r="BX147" s="192">
        <v>0</v>
      </c>
      <c r="BY147" s="192">
        <v>0</v>
      </c>
      <c r="BZ147" s="192">
        <v>0</v>
      </c>
      <c r="CA147" s="192">
        <v>0</v>
      </c>
      <c r="CB147" s="192">
        <v>0</v>
      </c>
      <c r="CC147" s="201">
        <f t="shared" si="21"/>
        <v>18718.5</v>
      </c>
    </row>
    <row r="148" spans="1:81" s="109" customFormat="1" ht="25.5" customHeight="1">
      <c r="A148" s="136" t="s">
        <v>1460</v>
      </c>
      <c r="B148" s="280" t="s">
        <v>24</v>
      </c>
      <c r="C148" s="281" t="s">
        <v>25</v>
      </c>
      <c r="D148" s="282">
        <v>45110</v>
      </c>
      <c r="E148" s="281" t="s">
        <v>25</v>
      </c>
      <c r="F148" s="283" t="s">
        <v>593</v>
      </c>
      <c r="G148" s="284" t="s">
        <v>594</v>
      </c>
      <c r="H148" s="192">
        <v>5424449.4400000004</v>
      </c>
      <c r="I148" s="171">
        <v>-2000</v>
      </c>
      <c r="J148" s="171">
        <v>0</v>
      </c>
      <c r="K148" s="171">
        <v>0</v>
      </c>
      <c r="L148" s="171">
        <v>106800</v>
      </c>
      <c r="M148" s="171">
        <v>0</v>
      </c>
      <c r="N148" s="171">
        <v>218713.94</v>
      </c>
      <c r="O148" s="171">
        <v>120600</v>
      </c>
      <c r="P148" s="171">
        <v>0</v>
      </c>
      <c r="Q148" s="171">
        <v>3887.16</v>
      </c>
      <c r="R148" s="171">
        <v>0</v>
      </c>
      <c r="S148" s="171">
        <v>12164.52</v>
      </c>
      <c r="T148" s="171">
        <v>0</v>
      </c>
      <c r="U148" s="171">
        <v>57689.7</v>
      </c>
      <c r="V148" s="171">
        <v>0</v>
      </c>
      <c r="W148" s="171">
        <v>0</v>
      </c>
      <c r="X148" s="171">
        <v>320715</v>
      </c>
      <c r="Y148" s="171">
        <v>0</v>
      </c>
      <c r="Z148" s="171">
        <v>2368468</v>
      </c>
      <c r="AA148" s="171">
        <v>1537419</v>
      </c>
      <c r="AB148" s="171">
        <v>4808.6000000000004</v>
      </c>
      <c r="AC148" s="171">
        <v>613903</v>
      </c>
      <c r="AD148" s="171">
        <v>1026.8</v>
      </c>
      <c r="AE148" s="171">
        <v>0</v>
      </c>
      <c r="AF148" s="171">
        <v>0</v>
      </c>
      <c r="AG148" s="171">
        <v>0</v>
      </c>
      <c r="AH148" s="171">
        <v>0</v>
      </c>
      <c r="AI148" s="171">
        <v>3249059.5</v>
      </c>
      <c r="AJ148" s="171">
        <v>7726.55</v>
      </c>
      <c r="AK148" s="171">
        <v>0</v>
      </c>
      <c r="AL148" s="171">
        <v>840.4</v>
      </c>
      <c r="AM148" s="171">
        <v>0</v>
      </c>
      <c r="AN148" s="171">
        <v>0</v>
      </c>
      <c r="AO148" s="171">
        <v>0</v>
      </c>
      <c r="AP148" s="171">
        <v>0</v>
      </c>
      <c r="AQ148" s="171">
        <v>3921.6</v>
      </c>
      <c r="AR148" s="171">
        <v>4570.3999999999996</v>
      </c>
      <c r="AS148" s="171">
        <v>0</v>
      </c>
      <c r="AT148" s="171">
        <v>0</v>
      </c>
      <c r="AU148" s="171">
        <v>1075936.8</v>
      </c>
      <c r="AV148" s="171">
        <v>0</v>
      </c>
      <c r="AW148" s="171">
        <v>0</v>
      </c>
      <c r="AX148" s="171">
        <v>0</v>
      </c>
      <c r="AY148" s="171">
        <v>0</v>
      </c>
      <c r="AZ148" s="171">
        <v>0</v>
      </c>
      <c r="BA148" s="171">
        <v>0</v>
      </c>
      <c r="BB148" s="171">
        <v>2402316.1800000002</v>
      </c>
      <c r="BC148" s="171">
        <v>0</v>
      </c>
      <c r="BD148" s="171">
        <v>0</v>
      </c>
      <c r="BE148" s="171">
        <v>1276272.42</v>
      </c>
      <c r="BF148" s="171">
        <v>692400</v>
      </c>
      <c r="BG148" s="171">
        <v>0</v>
      </c>
      <c r="BH148" s="171">
        <v>0</v>
      </c>
      <c r="BI148" s="171">
        <v>0</v>
      </c>
      <c r="BJ148" s="171">
        <v>0</v>
      </c>
      <c r="BK148" s="171">
        <v>0</v>
      </c>
      <c r="BL148" s="171">
        <v>157500</v>
      </c>
      <c r="BM148" s="171">
        <v>5023248</v>
      </c>
      <c r="BN148" s="171">
        <v>1825062</v>
      </c>
      <c r="BO148" s="171">
        <v>0</v>
      </c>
      <c r="BP148" s="171">
        <v>0</v>
      </c>
      <c r="BQ148" s="171">
        <v>0</v>
      </c>
      <c r="BR148" s="171">
        <v>0</v>
      </c>
      <c r="BS148" s="171">
        <v>173302.77</v>
      </c>
      <c r="BT148" s="171">
        <v>2308270</v>
      </c>
      <c r="BU148" s="171">
        <v>0</v>
      </c>
      <c r="BV148" s="171">
        <v>0</v>
      </c>
      <c r="BW148" s="171">
        <v>588.96</v>
      </c>
      <c r="BX148" s="171">
        <v>591.96</v>
      </c>
      <c r="BY148" s="171">
        <v>624035.80000000005</v>
      </c>
      <c r="BZ148" s="171">
        <v>0</v>
      </c>
      <c r="CA148" s="171">
        <v>0</v>
      </c>
      <c r="CB148" s="171">
        <v>0</v>
      </c>
      <c r="CC148" s="201">
        <f t="shared" si="21"/>
        <v>29614288.500000007</v>
      </c>
    </row>
    <row r="149" spans="1:81" s="109" customFormat="1" ht="25.5" customHeight="1">
      <c r="A149" s="136" t="s">
        <v>1460</v>
      </c>
      <c r="B149" s="280" t="s">
        <v>24</v>
      </c>
      <c r="C149" s="281" t="s">
        <v>25</v>
      </c>
      <c r="D149" s="282">
        <v>45110</v>
      </c>
      <c r="E149" s="281" t="s">
        <v>25</v>
      </c>
      <c r="F149" s="283" t="s">
        <v>595</v>
      </c>
      <c r="G149" s="284" t="s">
        <v>596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v>0</v>
      </c>
      <c r="O149" s="192">
        <v>0</v>
      </c>
      <c r="P149" s="192">
        <v>0</v>
      </c>
      <c r="Q149" s="192">
        <v>0</v>
      </c>
      <c r="R149" s="192">
        <v>0</v>
      </c>
      <c r="S149" s="192">
        <v>0</v>
      </c>
      <c r="T149" s="192">
        <v>0</v>
      </c>
      <c r="U149" s="192">
        <v>0</v>
      </c>
      <c r="V149" s="192">
        <v>0</v>
      </c>
      <c r="W149" s="192">
        <v>0</v>
      </c>
      <c r="X149" s="192">
        <v>0</v>
      </c>
      <c r="Y149" s="192">
        <v>0</v>
      </c>
      <c r="Z149" s="192">
        <v>0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0</v>
      </c>
      <c r="AJ149" s="192">
        <v>0</v>
      </c>
      <c r="AK149" s="192">
        <v>0</v>
      </c>
      <c r="AL149" s="192">
        <v>0</v>
      </c>
      <c r="AM149" s="192">
        <v>0</v>
      </c>
      <c r="AN149" s="192">
        <v>0</v>
      </c>
      <c r="AO149" s="192">
        <v>0</v>
      </c>
      <c r="AP149" s="192">
        <v>0</v>
      </c>
      <c r="AQ149" s="192">
        <v>0</v>
      </c>
      <c r="AR149" s="192">
        <v>0</v>
      </c>
      <c r="AS149" s="192">
        <v>0</v>
      </c>
      <c r="AT149" s="192">
        <v>0</v>
      </c>
      <c r="AU149" s="192">
        <v>0</v>
      </c>
      <c r="AV149" s="192">
        <v>0</v>
      </c>
      <c r="AW149" s="192">
        <v>0</v>
      </c>
      <c r="AX149" s="192">
        <v>0</v>
      </c>
      <c r="AY149" s="192">
        <v>0</v>
      </c>
      <c r="AZ149" s="192">
        <v>0</v>
      </c>
      <c r="BA149" s="192">
        <v>0</v>
      </c>
      <c r="BB149" s="192">
        <v>0</v>
      </c>
      <c r="BC149" s="192">
        <v>0</v>
      </c>
      <c r="BD149" s="192">
        <v>0</v>
      </c>
      <c r="BE149" s="192">
        <v>0</v>
      </c>
      <c r="BF149" s="192">
        <v>0</v>
      </c>
      <c r="BG149" s="192">
        <v>0</v>
      </c>
      <c r="BH149" s="192">
        <v>0</v>
      </c>
      <c r="BI149" s="192">
        <v>0</v>
      </c>
      <c r="BJ149" s="192">
        <v>0</v>
      </c>
      <c r="BK149" s="192">
        <v>0</v>
      </c>
      <c r="BL149" s="192">
        <v>0</v>
      </c>
      <c r="BM149" s="192">
        <v>14897000</v>
      </c>
      <c r="BN149" s="192">
        <v>0</v>
      </c>
      <c r="BO149" s="192">
        <v>0</v>
      </c>
      <c r="BP149" s="192">
        <v>0</v>
      </c>
      <c r="BQ149" s="192">
        <v>0</v>
      </c>
      <c r="BR149" s="192">
        <v>0</v>
      </c>
      <c r="BS149" s="192">
        <v>0</v>
      </c>
      <c r="BT149" s="192">
        <v>0</v>
      </c>
      <c r="BU149" s="192">
        <v>0</v>
      </c>
      <c r="BV149" s="192">
        <v>0</v>
      </c>
      <c r="BW149" s="192">
        <v>0</v>
      </c>
      <c r="BX149" s="192">
        <v>0</v>
      </c>
      <c r="BY149" s="192">
        <v>0</v>
      </c>
      <c r="BZ149" s="192">
        <v>0</v>
      </c>
      <c r="CA149" s="192">
        <v>0</v>
      </c>
      <c r="CB149" s="192">
        <v>0</v>
      </c>
      <c r="CC149" s="201">
        <f t="shared" si="21"/>
        <v>14897000</v>
      </c>
    </row>
    <row r="150" spans="1:81" s="109" customFormat="1" ht="25.5" customHeight="1">
      <c r="A150" s="136" t="s">
        <v>1460</v>
      </c>
      <c r="B150" s="280" t="s">
        <v>24</v>
      </c>
      <c r="C150" s="281" t="s">
        <v>25</v>
      </c>
      <c r="D150" s="282">
        <v>45110</v>
      </c>
      <c r="E150" s="281" t="s">
        <v>25</v>
      </c>
      <c r="F150" s="283" t="s">
        <v>597</v>
      </c>
      <c r="G150" s="284" t="s">
        <v>598</v>
      </c>
      <c r="H150" s="192">
        <v>0</v>
      </c>
      <c r="I150" s="192">
        <v>0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  <c r="O150" s="192">
        <v>0</v>
      </c>
      <c r="P150" s="192">
        <v>0</v>
      </c>
      <c r="Q150" s="192">
        <v>0</v>
      </c>
      <c r="R150" s="192">
        <v>0</v>
      </c>
      <c r="S150" s="192">
        <v>0</v>
      </c>
      <c r="T150" s="192">
        <v>0</v>
      </c>
      <c r="U150" s="192">
        <v>0</v>
      </c>
      <c r="V150" s="192">
        <v>0</v>
      </c>
      <c r="W150" s="192">
        <v>0</v>
      </c>
      <c r="X150" s="192">
        <v>0</v>
      </c>
      <c r="Y150" s="192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92">
        <v>0</v>
      </c>
      <c r="BE150" s="192">
        <v>0</v>
      </c>
      <c r="BF150" s="192">
        <v>0</v>
      </c>
      <c r="BG150" s="192">
        <v>0</v>
      </c>
      <c r="BH150" s="192">
        <v>0</v>
      </c>
      <c r="BI150" s="192">
        <v>0</v>
      </c>
      <c r="BJ150" s="192">
        <v>0</v>
      </c>
      <c r="BK150" s="192">
        <v>0</v>
      </c>
      <c r="BL150" s="192">
        <v>0</v>
      </c>
      <c r="BM150" s="192">
        <v>0</v>
      </c>
      <c r="BN150" s="192">
        <v>0</v>
      </c>
      <c r="BO150" s="192">
        <v>0</v>
      </c>
      <c r="BP150" s="192">
        <v>0</v>
      </c>
      <c r="BQ150" s="192">
        <v>0</v>
      </c>
      <c r="BR150" s="192">
        <v>0</v>
      </c>
      <c r="BS150" s="192">
        <v>0</v>
      </c>
      <c r="BT150" s="192">
        <v>0</v>
      </c>
      <c r="BU150" s="192">
        <v>0</v>
      </c>
      <c r="BV150" s="192">
        <v>0</v>
      </c>
      <c r="BW150" s="192">
        <v>0</v>
      </c>
      <c r="BX150" s="192">
        <v>0</v>
      </c>
      <c r="BY150" s="192">
        <v>0</v>
      </c>
      <c r="BZ150" s="192">
        <v>0</v>
      </c>
      <c r="CA150" s="192">
        <v>0</v>
      </c>
      <c r="CB150" s="192">
        <v>0</v>
      </c>
      <c r="CC150" s="201">
        <f t="shared" si="21"/>
        <v>0</v>
      </c>
    </row>
    <row r="151" spans="1:81" s="109" customFormat="1" ht="25.5" customHeight="1">
      <c r="A151" s="136" t="s">
        <v>1460</v>
      </c>
      <c r="B151" s="280" t="s">
        <v>24</v>
      </c>
      <c r="C151" s="281" t="s">
        <v>25</v>
      </c>
      <c r="D151" s="282">
        <v>45110</v>
      </c>
      <c r="E151" s="281" t="s">
        <v>25</v>
      </c>
      <c r="F151" s="283" t="s">
        <v>599</v>
      </c>
      <c r="G151" s="284" t="s">
        <v>600</v>
      </c>
      <c r="H151" s="192">
        <v>3363620.46</v>
      </c>
      <c r="I151" s="171">
        <v>685319.48</v>
      </c>
      <c r="J151" s="171">
        <v>832899.85</v>
      </c>
      <c r="K151" s="171">
        <v>459273.47</v>
      </c>
      <c r="L151" s="171">
        <v>291916.73</v>
      </c>
      <c r="M151" s="171">
        <v>135916.71</v>
      </c>
      <c r="N151" s="171">
        <v>5830568.2199999997</v>
      </c>
      <c r="O151" s="171">
        <v>534987.19999999995</v>
      </c>
      <c r="P151" s="171">
        <v>238730.2</v>
      </c>
      <c r="Q151" s="171">
        <v>1634739.18</v>
      </c>
      <c r="R151" s="171">
        <v>221177.73</v>
      </c>
      <c r="S151" s="171">
        <v>624923.72</v>
      </c>
      <c r="T151" s="171">
        <v>1245641.5900000001</v>
      </c>
      <c r="U151" s="171">
        <v>798778.8</v>
      </c>
      <c r="V151" s="171">
        <v>104339.8</v>
      </c>
      <c r="W151" s="171">
        <v>214985.49</v>
      </c>
      <c r="X151" s="171">
        <v>493183.05</v>
      </c>
      <c r="Y151" s="171">
        <v>126284.4</v>
      </c>
      <c r="Z151" s="171">
        <v>4461650.38</v>
      </c>
      <c r="AA151" s="171">
        <v>568932</v>
      </c>
      <c r="AB151" s="171">
        <v>396819.83</v>
      </c>
      <c r="AC151" s="171">
        <v>252050</v>
      </c>
      <c r="AD151" s="171">
        <v>290137.23</v>
      </c>
      <c r="AE151" s="171">
        <v>396506.1</v>
      </c>
      <c r="AF151" s="171">
        <v>285781.09999999998</v>
      </c>
      <c r="AG151" s="171">
        <v>0</v>
      </c>
      <c r="AH151" s="171">
        <v>0</v>
      </c>
      <c r="AI151" s="171">
        <v>4561041.4000000004</v>
      </c>
      <c r="AJ151" s="171">
        <v>276617.15999999997</v>
      </c>
      <c r="AK151" s="171">
        <v>178700</v>
      </c>
      <c r="AL151" s="171">
        <v>187587.85</v>
      </c>
      <c r="AM151" s="171">
        <v>187731.78</v>
      </c>
      <c r="AN151" s="171">
        <v>185671.2</v>
      </c>
      <c r="AO151" s="171">
        <v>198599.1</v>
      </c>
      <c r="AP151" s="171">
        <v>180809.4</v>
      </c>
      <c r="AQ151" s="171">
        <v>313746.59999999998</v>
      </c>
      <c r="AR151" s="171">
        <v>180568.39</v>
      </c>
      <c r="AS151" s="171">
        <v>214066.8</v>
      </c>
      <c r="AT151" s="171">
        <v>131709.79999999999</v>
      </c>
      <c r="AU151" s="171">
        <v>1529478.5</v>
      </c>
      <c r="AV151" s="171">
        <v>106975.65</v>
      </c>
      <c r="AW151" s="171">
        <v>178827.15</v>
      </c>
      <c r="AX151" s="171">
        <v>172252.72</v>
      </c>
      <c r="AY151" s="171">
        <v>148212.6</v>
      </c>
      <c r="AZ151" s="171">
        <v>53252.12</v>
      </c>
      <c r="BA151" s="171">
        <v>121253.88</v>
      </c>
      <c r="BB151" s="171">
        <v>3168032.36</v>
      </c>
      <c r="BC151" s="171">
        <v>271338.25</v>
      </c>
      <c r="BD151" s="171">
        <v>82566</v>
      </c>
      <c r="BE151" s="171">
        <v>454165.73</v>
      </c>
      <c r="BF151" s="171">
        <v>406728.9</v>
      </c>
      <c r="BG151" s="171">
        <v>0</v>
      </c>
      <c r="BH151" s="171">
        <v>0</v>
      </c>
      <c r="BI151" s="171">
        <v>490576.22</v>
      </c>
      <c r="BJ151" s="171">
        <v>128798.1</v>
      </c>
      <c r="BK151" s="171">
        <v>0</v>
      </c>
      <c r="BL151" s="171">
        <v>85108.25</v>
      </c>
      <c r="BM151" s="171">
        <v>2848109.29</v>
      </c>
      <c r="BN151" s="171">
        <v>255459</v>
      </c>
      <c r="BO151" s="171">
        <v>282254.76</v>
      </c>
      <c r="BP151" s="171">
        <v>0</v>
      </c>
      <c r="BQ151" s="171">
        <v>255376.23</v>
      </c>
      <c r="BR151" s="171">
        <v>328591.17</v>
      </c>
      <c r="BS151" s="171">
        <v>0</v>
      </c>
      <c r="BT151" s="171">
        <v>2060540</v>
      </c>
      <c r="BU151" s="171">
        <v>163785</v>
      </c>
      <c r="BV151" s="171">
        <v>184600.08</v>
      </c>
      <c r="BW151" s="171">
        <v>297259.93</v>
      </c>
      <c r="BX151" s="171">
        <v>305508.26</v>
      </c>
      <c r="BY151" s="171">
        <v>606936.92000000004</v>
      </c>
      <c r="BZ151" s="171">
        <v>242479.8</v>
      </c>
      <c r="CA151" s="171">
        <v>94259</v>
      </c>
      <c r="CB151" s="171">
        <v>108548</v>
      </c>
      <c r="CC151" s="201">
        <f t="shared" si="21"/>
        <v>46717286.069999985</v>
      </c>
    </row>
    <row r="152" spans="1:81" s="109" customFormat="1" ht="25.5" customHeight="1">
      <c r="A152" s="136" t="s">
        <v>1460</v>
      </c>
      <c r="B152" s="280" t="s">
        <v>24</v>
      </c>
      <c r="C152" s="281" t="s">
        <v>25</v>
      </c>
      <c r="D152" s="282">
        <v>45110</v>
      </c>
      <c r="E152" s="281" t="s">
        <v>25</v>
      </c>
      <c r="F152" s="283" t="s">
        <v>601</v>
      </c>
      <c r="G152" s="284" t="s">
        <v>602</v>
      </c>
      <c r="H152" s="192">
        <v>0</v>
      </c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  <c r="N152" s="192">
        <v>0</v>
      </c>
      <c r="O152" s="192">
        <v>0</v>
      </c>
      <c r="P152" s="192">
        <v>0</v>
      </c>
      <c r="Q152" s="192">
        <v>0</v>
      </c>
      <c r="R152" s="192">
        <v>0</v>
      </c>
      <c r="S152" s="192">
        <v>0</v>
      </c>
      <c r="T152" s="192">
        <v>0</v>
      </c>
      <c r="U152" s="192">
        <v>0</v>
      </c>
      <c r="V152" s="192">
        <v>0</v>
      </c>
      <c r="W152" s="192">
        <v>0</v>
      </c>
      <c r="X152" s="192">
        <v>0</v>
      </c>
      <c r="Y152" s="192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  <c r="AJ152" s="192">
        <v>0</v>
      </c>
      <c r="AK152" s="192">
        <v>0</v>
      </c>
      <c r="AL152" s="192">
        <v>0</v>
      </c>
      <c r="AM152" s="192">
        <v>0</v>
      </c>
      <c r="AN152" s="192">
        <v>0</v>
      </c>
      <c r="AO152" s="192">
        <v>0</v>
      </c>
      <c r="AP152" s="192">
        <v>0</v>
      </c>
      <c r="AQ152" s="192">
        <v>0</v>
      </c>
      <c r="AR152" s="192">
        <v>0</v>
      </c>
      <c r="AS152" s="192">
        <v>0</v>
      </c>
      <c r="AT152" s="192">
        <v>0</v>
      </c>
      <c r="AU152" s="192">
        <v>0</v>
      </c>
      <c r="AV152" s="192">
        <v>0</v>
      </c>
      <c r="AW152" s="192">
        <v>0</v>
      </c>
      <c r="AX152" s="192">
        <v>0</v>
      </c>
      <c r="AY152" s="192">
        <v>0</v>
      </c>
      <c r="AZ152" s="192">
        <v>0</v>
      </c>
      <c r="BA152" s="192">
        <v>0</v>
      </c>
      <c r="BB152" s="192">
        <v>0</v>
      </c>
      <c r="BC152" s="192">
        <v>0</v>
      </c>
      <c r="BD152" s="192">
        <v>0</v>
      </c>
      <c r="BE152" s="192">
        <v>0</v>
      </c>
      <c r="BF152" s="192">
        <v>0</v>
      </c>
      <c r="BG152" s="192">
        <v>0</v>
      </c>
      <c r="BH152" s="192">
        <v>0</v>
      </c>
      <c r="BI152" s="192">
        <v>0</v>
      </c>
      <c r="BJ152" s="192">
        <v>0</v>
      </c>
      <c r="BK152" s="192">
        <v>0</v>
      </c>
      <c r="BL152" s="192">
        <v>0</v>
      </c>
      <c r="BM152" s="192">
        <v>0</v>
      </c>
      <c r="BN152" s="192">
        <v>0</v>
      </c>
      <c r="BO152" s="192">
        <v>0</v>
      </c>
      <c r="BP152" s="192">
        <v>0</v>
      </c>
      <c r="BQ152" s="192">
        <v>0</v>
      </c>
      <c r="BR152" s="192">
        <v>0</v>
      </c>
      <c r="BS152" s="192">
        <v>0</v>
      </c>
      <c r="BT152" s="192">
        <v>0</v>
      </c>
      <c r="BU152" s="192">
        <v>0</v>
      </c>
      <c r="BV152" s="192">
        <v>0</v>
      </c>
      <c r="BW152" s="192">
        <v>0</v>
      </c>
      <c r="BX152" s="192">
        <v>0</v>
      </c>
      <c r="BY152" s="192">
        <v>0</v>
      </c>
      <c r="BZ152" s="192">
        <v>0</v>
      </c>
      <c r="CA152" s="192">
        <v>0</v>
      </c>
      <c r="CB152" s="192">
        <v>0</v>
      </c>
      <c r="CC152" s="201">
        <f t="shared" si="21"/>
        <v>0</v>
      </c>
    </row>
    <row r="153" spans="1:81" s="109" customFormat="1" ht="25.5" customHeight="1">
      <c r="A153" s="136" t="s">
        <v>1460</v>
      </c>
      <c r="B153" s="280" t="s">
        <v>24</v>
      </c>
      <c r="C153" s="281" t="s">
        <v>25</v>
      </c>
      <c r="D153" s="282">
        <v>45110</v>
      </c>
      <c r="E153" s="281" t="s">
        <v>25</v>
      </c>
      <c r="F153" s="283" t="s">
        <v>615</v>
      </c>
      <c r="G153" s="284" t="s">
        <v>616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v>0</v>
      </c>
      <c r="O153" s="192">
        <v>0</v>
      </c>
      <c r="P153" s="192">
        <v>0</v>
      </c>
      <c r="Q153" s="192">
        <v>0</v>
      </c>
      <c r="R153" s="192">
        <v>0</v>
      </c>
      <c r="S153" s="192">
        <v>1503</v>
      </c>
      <c r="T153" s="192">
        <v>0</v>
      </c>
      <c r="U153" s="192">
        <v>0</v>
      </c>
      <c r="V153" s="192">
        <v>0</v>
      </c>
      <c r="W153" s="192">
        <v>0</v>
      </c>
      <c r="X153" s="192">
        <v>0</v>
      </c>
      <c r="Y153" s="192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0</v>
      </c>
      <c r="AG153" s="192">
        <v>0</v>
      </c>
      <c r="AH153" s="192">
        <v>0</v>
      </c>
      <c r="AI153" s="192">
        <v>0</v>
      </c>
      <c r="AJ153" s="192">
        <v>0</v>
      </c>
      <c r="AK153" s="192">
        <v>0</v>
      </c>
      <c r="AL153" s="192">
        <v>0</v>
      </c>
      <c r="AM153" s="192">
        <v>0</v>
      </c>
      <c r="AN153" s="192">
        <v>0</v>
      </c>
      <c r="AO153" s="192">
        <v>0</v>
      </c>
      <c r="AP153" s="192">
        <v>0</v>
      </c>
      <c r="AQ153" s="192">
        <v>1341</v>
      </c>
      <c r="AR153" s="192">
        <v>549</v>
      </c>
      <c r="AS153" s="192">
        <v>0</v>
      </c>
      <c r="AT153" s="192">
        <v>0</v>
      </c>
      <c r="AU153" s="192">
        <v>0</v>
      </c>
      <c r="AV153" s="192">
        <v>0</v>
      </c>
      <c r="AW153" s="192">
        <v>0</v>
      </c>
      <c r="AX153" s="192">
        <v>0</v>
      </c>
      <c r="AY153" s="192">
        <v>0</v>
      </c>
      <c r="AZ153" s="192">
        <v>0</v>
      </c>
      <c r="BA153" s="192">
        <v>0</v>
      </c>
      <c r="BB153" s="192">
        <v>0</v>
      </c>
      <c r="BC153" s="192">
        <v>0</v>
      </c>
      <c r="BD153" s="192">
        <v>0</v>
      </c>
      <c r="BE153" s="192">
        <v>0</v>
      </c>
      <c r="BF153" s="192">
        <v>0</v>
      </c>
      <c r="BG153" s="192">
        <v>0</v>
      </c>
      <c r="BH153" s="192">
        <v>0</v>
      </c>
      <c r="BI153" s="192">
        <v>0</v>
      </c>
      <c r="BJ153" s="192">
        <v>0</v>
      </c>
      <c r="BK153" s="192">
        <v>0</v>
      </c>
      <c r="BL153" s="192">
        <v>0</v>
      </c>
      <c r="BM153" s="192">
        <v>28647</v>
      </c>
      <c r="BN153" s="192">
        <v>0</v>
      </c>
      <c r="BO153" s="192">
        <v>0</v>
      </c>
      <c r="BP153" s="192">
        <v>0</v>
      </c>
      <c r="BQ153" s="192">
        <v>0</v>
      </c>
      <c r="BR153" s="192">
        <v>0</v>
      </c>
      <c r="BS153" s="192">
        <v>0</v>
      </c>
      <c r="BT153" s="192">
        <v>0</v>
      </c>
      <c r="BU153" s="192">
        <v>0</v>
      </c>
      <c r="BV153" s="192">
        <v>0</v>
      </c>
      <c r="BW153" s="192">
        <v>0</v>
      </c>
      <c r="BX153" s="192">
        <v>0</v>
      </c>
      <c r="BY153" s="192">
        <v>0</v>
      </c>
      <c r="BZ153" s="192">
        <v>0</v>
      </c>
      <c r="CA153" s="192">
        <v>0</v>
      </c>
      <c r="CB153" s="192">
        <v>0</v>
      </c>
      <c r="CC153" s="201">
        <f t="shared" si="21"/>
        <v>32040</v>
      </c>
    </row>
    <row r="154" spans="1:81" s="109" customFormat="1" ht="25.5" customHeight="1">
      <c r="A154" s="136" t="s">
        <v>1460</v>
      </c>
      <c r="B154" s="280" t="s">
        <v>24</v>
      </c>
      <c r="C154" s="281" t="s">
        <v>25</v>
      </c>
      <c r="D154" s="282">
        <v>45110</v>
      </c>
      <c r="E154" s="281" t="s">
        <v>25</v>
      </c>
      <c r="F154" s="283" t="s">
        <v>617</v>
      </c>
      <c r="G154" s="284" t="s">
        <v>618</v>
      </c>
      <c r="H154" s="192">
        <v>6792</v>
      </c>
      <c r="I154" s="171">
        <v>0</v>
      </c>
      <c r="J154" s="171">
        <v>211250.41</v>
      </c>
      <c r="K154" s="171">
        <v>0</v>
      </c>
      <c r="L154" s="171">
        <v>0</v>
      </c>
      <c r="M154" s="171">
        <v>7020</v>
      </c>
      <c r="N154" s="171">
        <v>173355.48</v>
      </c>
      <c r="O154" s="171">
        <v>819</v>
      </c>
      <c r="P154" s="171">
        <v>0</v>
      </c>
      <c r="Q154" s="171">
        <v>48720</v>
      </c>
      <c r="R154" s="171">
        <v>0</v>
      </c>
      <c r="S154" s="171">
        <v>0</v>
      </c>
      <c r="T154" s="171">
        <v>11747.99</v>
      </c>
      <c r="U154" s="171">
        <v>12897.72</v>
      </c>
      <c r="V154" s="171">
        <v>0</v>
      </c>
      <c r="W154" s="171">
        <v>0</v>
      </c>
      <c r="X154" s="171">
        <v>16581.599999999999</v>
      </c>
      <c r="Y154" s="171">
        <v>0</v>
      </c>
      <c r="Z154" s="171">
        <v>120494.49</v>
      </c>
      <c r="AA154" s="171">
        <v>0</v>
      </c>
      <c r="AB154" s="171">
        <v>0</v>
      </c>
      <c r="AC154" s="171">
        <v>0</v>
      </c>
      <c r="AD154" s="171">
        <v>0</v>
      </c>
      <c r="AE154" s="171">
        <v>0</v>
      </c>
      <c r="AF154" s="171">
        <v>0</v>
      </c>
      <c r="AG154" s="171">
        <v>0</v>
      </c>
      <c r="AH154" s="171">
        <v>0</v>
      </c>
      <c r="AI154" s="171">
        <v>6024</v>
      </c>
      <c r="AJ154" s="171">
        <v>0</v>
      </c>
      <c r="AK154" s="171">
        <v>862.08</v>
      </c>
      <c r="AL154" s="171">
        <v>0</v>
      </c>
      <c r="AM154" s="171">
        <v>0</v>
      </c>
      <c r="AN154" s="171">
        <v>0</v>
      </c>
      <c r="AO154" s="171">
        <v>0</v>
      </c>
      <c r="AP154" s="171">
        <v>0</v>
      </c>
      <c r="AQ154" s="171">
        <v>69120</v>
      </c>
      <c r="AR154" s="171">
        <v>0</v>
      </c>
      <c r="AS154" s="171">
        <v>0</v>
      </c>
      <c r="AT154" s="171">
        <v>0</v>
      </c>
      <c r="AU154" s="171">
        <v>1610.8</v>
      </c>
      <c r="AV154" s="171">
        <v>0</v>
      </c>
      <c r="AW154" s="171">
        <v>0</v>
      </c>
      <c r="AX154" s="171">
        <v>0</v>
      </c>
      <c r="AY154" s="171">
        <v>0</v>
      </c>
      <c r="AZ154" s="171">
        <v>0</v>
      </c>
      <c r="BA154" s="171">
        <v>0</v>
      </c>
      <c r="BB154" s="171">
        <v>76800</v>
      </c>
      <c r="BC154" s="171">
        <v>0</v>
      </c>
      <c r="BD154" s="171">
        <v>0</v>
      </c>
      <c r="BE154" s="171">
        <v>0</v>
      </c>
      <c r="BF154" s="171">
        <v>0</v>
      </c>
      <c r="BG154" s="171">
        <v>0</v>
      </c>
      <c r="BH154" s="171">
        <v>0</v>
      </c>
      <c r="BI154" s="171">
        <v>0</v>
      </c>
      <c r="BJ154" s="171">
        <v>0</v>
      </c>
      <c r="BK154" s="171">
        <v>0</v>
      </c>
      <c r="BL154" s="171">
        <v>0</v>
      </c>
      <c r="BM154" s="171">
        <v>7867.6</v>
      </c>
      <c r="BN154" s="171">
        <v>0</v>
      </c>
      <c r="BO154" s="171">
        <v>0</v>
      </c>
      <c r="BP154" s="171">
        <v>0</v>
      </c>
      <c r="BQ154" s="171">
        <v>0</v>
      </c>
      <c r="BR154" s="171">
        <v>0</v>
      </c>
      <c r="BS154" s="171">
        <v>0</v>
      </c>
      <c r="BT154" s="171">
        <v>2862.38</v>
      </c>
      <c r="BU154" s="171">
        <v>0</v>
      </c>
      <c r="BV154" s="171">
        <v>0</v>
      </c>
      <c r="BW154" s="171">
        <v>0</v>
      </c>
      <c r="BX154" s="171">
        <v>0</v>
      </c>
      <c r="BY154" s="171">
        <v>0</v>
      </c>
      <c r="BZ154" s="171">
        <v>50000</v>
      </c>
      <c r="CA154" s="171">
        <v>0</v>
      </c>
      <c r="CB154" s="171">
        <v>0</v>
      </c>
      <c r="CC154" s="201">
        <f t="shared" si="21"/>
        <v>824825.54999999993</v>
      </c>
    </row>
    <row r="155" spans="1:81" s="109" customFormat="1" ht="25.5" customHeight="1">
      <c r="A155" s="136" t="s">
        <v>1460</v>
      </c>
      <c r="B155" s="280" t="s">
        <v>24</v>
      </c>
      <c r="C155" s="281" t="s">
        <v>25</v>
      </c>
      <c r="D155" s="282">
        <v>45110</v>
      </c>
      <c r="E155" s="281" t="s">
        <v>25</v>
      </c>
      <c r="F155" s="283" t="s">
        <v>619</v>
      </c>
      <c r="G155" s="284" t="s">
        <v>620</v>
      </c>
      <c r="H155" s="192">
        <v>0</v>
      </c>
      <c r="I155" s="192">
        <v>0</v>
      </c>
      <c r="J155" s="192">
        <v>14300</v>
      </c>
      <c r="K155" s="192">
        <v>9300</v>
      </c>
      <c r="L155" s="192">
        <v>6700</v>
      </c>
      <c r="M155" s="192">
        <v>0</v>
      </c>
      <c r="N155" s="192">
        <v>39790</v>
      </c>
      <c r="O155" s="192">
        <v>0</v>
      </c>
      <c r="P155" s="192">
        <v>52350</v>
      </c>
      <c r="Q155" s="192">
        <v>0</v>
      </c>
      <c r="R155" s="192">
        <v>0</v>
      </c>
      <c r="S155" s="192">
        <v>0</v>
      </c>
      <c r="T155" s="192">
        <v>0</v>
      </c>
      <c r="U155" s="192">
        <v>0</v>
      </c>
      <c r="V155" s="192">
        <v>0</v>
      </c>
      <c r="W155" s="192">
        <v>0</v>
      </c>
      <c r="X155" s="192">
        <v>0</v>
      </c>
      <c r="Y155" s="192">
        <v>0</v>
      </c>
      <c r="Z155" s="192">
        <v>0</v>
      </c>
      <c r="AA155" s="192">
        <v>91240</v>
      </c>
      <c r="AB155" s="192">
        <v>0</v>
      </c>
      <c r="AC155" s="192">
        <v>0</v>
      </c>
      <c r="AD155" s="192">
        <v>0</v>
      </c>
      <c r="AE155" s="192">
        <v>0</v>
      </c>
      <c r="AF155" s="192">
        <v>0</v>
      </c>
      <c r="AG155" s="192">
        <v>0</v>
      </c>
      <c r="AH155" s="192">
        <v>0</v>
      </c>
      <c r="AI155" s="192">
        <v>23900</v>
      </c>
      <c r="AJ155" s="192">
        <v>0</v>
      </c>
      <c r="AK155" s="192">
        <v>18850</v>
      </c>
      <c r="AL155" s="192">
        <v>0</v>
      </c>
      <c r="AM155" s="192">
        <v>10080</v>
      </c>
      <c r="AN155" s="192">
        <v>0</v>
      </c>
      <c r="AO155" s="192">
        <v>0</v>
      </c>
      <c r="AP155" s="192">
        <v>32780</v>
      </c>
      <c r="AQ155" s="192">
        <v>10920</v>
      </c>
      <c r="AR155" s="192">
        <v>5940</v>
      </c>
      <c r="AS155" s="192">
        <v>0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92">
        <v>0</v>
      </c>
      <c r="BE155" s="192">
        <v>0</v>
      </c>
      <c r="BF155" s="192">
        <v>0</v>
      </c>
      <c r="BG155" s="192">
        <v>0</v>
      </c>
      <c r="BH155" s="192">
        <v>0</v>
      </c>
      <c r="BI155" s="192">
        <v>78756</v>
      </c>
      <c r="BJ155" s="192">
        <v>62000</v>
      </c>
      <c r="BK155" s="192">
        <v>0</v>
      </c>
      <c r="BL155" s="192">
        <v>0</v>
      </c>
      <c r="BM155" s="192">
        <v>0</v>
      </c>
      <c r="BN155" s="192">
        <v>0</v>
      </c>
      <c r="BO155" s="192">
        <v>0</v>
      </c>
      <c r="BP155" s="192">
        <v>0</v>
      </c>
      <c r="BQ155" s="192">
        <v>0</v>
      </c>
      <c r="BR155" s="192">
        <v>0</v>
      </c>
      <c r="BS155" s="192">
        <v>0</v>
      </c>
      <c r="BT155" s="192">
        <v>126000</v>
      </c>
      <c r="BU155" s="192">
        <v>0</v>
      </c>
      <c r="BV155" s="192">
        <v>0</v>
      </c>
      <c r="BW155" s="192">
        <v>1200</v>
      </c>
      <c r="BX155" s="192">
        <v>42000</v>
      </c>
      <c r="BY155" s="192">
        <v>0</v>
      </c>
      <c r="BZ155" s="192">
        <v>0</v>
      </c>
      <c r="CA155" s="192">
        <v>0</v>
      </c>
      <c r="CB155" s="192">
        <v>0</v>
      </c>
      <c r="CC155" s="201">
        <f t="shared" si="21"/>
        <v>626106</v>
      </c>
    </row>
    <row r="156" spans="1:81" s="109" customFormat="1" ht="25.5" customHeight="1">
      <c r="A156" s="136" t="s">
        <v>1460</v>
      </c>
      <c r="B156" s="280" t="s">
        <v>24</v>
      </c>
      <c r="C156" s="281" t="s">
        <v>25</v>
      </c>
      <c r="D156" s="282">
        <v>45110</v>
      </c>
      <c r="E156" s="281" t="s">
        <v>25</v>
      </c>
      <c r="F156" s="283" t="s">
        <v>621</v>
      </c>
      <c r="G156" s="284" t="s">
        <v>622</v>
      </c>
      <c r="H156" s="192">
        <v>0</v>
      </c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3626463.9</v>
      </c>
      <c r="O156" s="192">
        <v>0</v>
      </c>
      <c r="P156" s="192">
        <v>0</v>
      </c>
      <c r="Q156" s="192">
        <v>0</v>
      </c>
      <c r="R156" s="192">
        <v>0</v>
      </c>
      <c r="S156" s="192">
        <v>0</v>
      </c>
      <c r="T156" s="192">
        <v>0</v>
      </c>
      <c r="U156" s="192">
        <v>0</v>
      </c>
      <c r="V156" s="192">
        <v>0</v>
      </c>
      <c r="W156" s="192">
        <v>0</v>
      </c>
      <c r="X156" s="192">
        <v>0</v>
      </c>
      <c r="Y156" s="192">
        <v>0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545897.52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0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2">
        <v>0</v>
      </c>
      <c r="BB156" s="192">
        <v>0</v>
      </c>
      <c r="BC156" s="192">
        <v>0</v>
      </c>
      <c r="BD156" s="192">
        <v>0</v>
      </c>
      <c r="BE156" s="192">
        <v>0</v>
      </c>
      <c r="BF156" s="192">
        <v>0</v>
      </c>
      <c r="BG156" s="192">
        <v>0</v>
      </c>
      <c r="BH156" s="192">
        <v>0</v>
      </c>
      <c r="BI156" s="192">
        <v>0</v>
      </c>
      <c r="BJ156" s="192">
        <v>0</v>
      </c>
      <c r="BK156" s="192">
        <v>0</v>
      </c>
      <c r="BL156" s="192">
        <v>0</v>
      </c>
      <c r="BM156" s="192">
        <v>1492175.1</v>
      </c>
      <c r="BN156" s="192">
        <v>0</v>
      </c>
      <c r="BO156" s="192">
        <v>0</v>
      </c>
      <c r="BP156" s="192">
        <v>0</v>
      </c>
      <c r="BQ156" s="192">
        <v>0</v>
      </c>
      <c r="BR156" s="192">
        <v>0</v>
      </c>
      <c r="BS156" s="192">
        <v>0</v>
      </c>
      <c r="BT156" s="192">
        <v>0</v>
      </c>
      <c r="BU156" s="192">
        <v>0</v>
      </c>
      <c r="BV156" s="192">
        <v>0</v>
      </c>
      <c r="BW156" s="192">
        <v>0</v>
      </c>
      <c r="BX156" s="192">
        <v>0</v>
      </c>
      <c r="BY156" s="192">
        <v>0</v>
      </c>
      <c r="BZ156" s="192">
        <v>0</v>
      </c>
      <c r="CA156" s="192">
        <v>0</v>
      </c>
      <c r="CB156" s="192">
        <v>0</v>
      </c>
      <c r="CC156" s="201">
        <f t="shared" si="21"/>
        <v>5664536.5199999996</v>
      </c>
    </row>
    <row r="157" spans="1:81" s="109" customFormat="1" ht="25.5" customHeight="1">
      <c r="A157" s="136" t="s">
        <v>1460</v>
      </c>
      <c r="B157" s="280" t="s">
        <v>24</v>
      </c>
      <c r="C157" s="281" t="s">
        <v>25</v>
      </c>
      <c r="D157" s="282">
        <v>45110</v>
      </c>
      <c r="E157" s="281" t="s">
        <v>25</v>
      </c>
      <c r="F157" s="283" t="s">
        <v>623</v>
      </c>
      <c r="G157" s="284" t="s">
        <v>624</v>
      </c>
      <c r="H157" s="192">
        <v>0</v>
      </c>
      <c r="I157" s="171">
        <v>0</v>
      </c>
      <c r="J157" s="171">
        <v>0</v>
      </c>
      <c r="K157" s="171">
        <v>0</v>
      </c>
      <c r="L157" s="171">
        <v>0</v>
      </c>
      <c r="M157" s="171">
        <v>0</v>
      </c>
      <c r="N157" s="171">
        <v>0</v>
      </c>
      <c r="O157" s="171">
        <v>0</v>
      </c>
      <c r="P157" s="171">
        <v>0</v>
      </c>
      <c r="Q157" s="171">
        <v>0</v>
      </c>
      <c r="R157" s="171">
        <v>0</v>
      </c>
      <c r="S157" s="171">
        <v>0</v>
      </c>
      <c r="T157" s="171">
        <v>21800</v>
      </c>
      <c r="U157" s="171">
        <v>4400</v>
      </c>
      <c r="V157" s="171">
        <v>0</v>
      </c>
      <c r="W157" s="171">
        <v>0</v>
      </c>
      <c r="X157" s="171">
        <v>0</v>
      </c>
      <c r="Y157" s="171">
        <v>0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71">
        <v>0</v>
      </c>
      <c r="AL157" s="171">
        <v>0</v>
      </c>
      <c r="AM157" s="171">
        <v>0</v>
      </c>
      <c r="AN157" s="171">
        <v>0</v>
      </c>
      <c r="AO157" s="171">
        <v>0</v>
      </c>
      <c r="AP157" s="171">
        <v>0</v>
      </c>
      <c r="AQ157" s="171">
        <v>0</v>
      </c>
      <c r="AR157" s="171">
        <v>0</v>
      </c>
      <c r="AS157" s="171">
        <v>0</v>
      </c>
      <c r="AT157" s="171">
        <v>0</v>
      </c>
      <c r="AU157" s="171">
        <v>0</v>
      </c>
      <c r="AV157" s="171">
        <v>0</v>
      </c>
      <c r="AW157" s="171">
        <v>0</v>
      </c>
      <c r="AX157" s="171">
        <v>0</v>
      </c>
      <c r="AY157" s="171">
        <v>0</v>
      </c>
      <c r="AZ157" s="171">
        <v>0</v>
      </c>
      <c r="BA157" s="171">
        <v>0</v>
      </c>
      <c r="BB157" s="171">
        <v>0</v>
      </c>
      <c r="BC157" s="171">
        <v>0</v>
      </c>
      <c r="BD157" s="171">
        <v>0</v>
      </c>
      <c r="BE157" s="171">
        <v>0</v>
      </c>
      <c r="BF157" s="171">
        <v>0</v>
      </c>
      <c r="BG157" s="171">
        <v>0</v>
      </c>
      <c r="BH157" s="171">
        <v>0</v>
      </c>
      <c r="BI157" s="171">
        <v>0</v>
      </c>
      <c r="BJ157" s="171">
        <v>0</v>
      </c>
      <c r="BK157" s="171">
        <v>0</v>
      </c>
      <c r="BL157" s="171">
        <v>0</v>
      </c>
      <c r="BM157" s="171">
        <v>60000</v>
      </c>
      <c r="BN157" s="171">
        <v>0</v>
      </c>
      <c r="BO157" s="171">
        <v>0</v>
      </c>
      <c r="BP157" s="171">
        <v>0</v>
      </c>
      <c r="BQ157" s="171">
        <v>0</v>
      </c>
      <c r="BR157" s="171">
        <v>0</v>
      </c>
      <c r="BS157" s="171">
        <v>0</v>
      </c>
      <c r="BT157" s="171">
        <v>0</v>
      </c>
      <c r="BU157" s="171">
        <v>0</v>
      </c>
      <c r="BV157" s="171">
        <v>0</v>
      </c>
      <c r="BW157" s="171">
        <v>0</v>
      </c>
      <c r="BX157" s="171">
        <v>0</v>
      </c>
      <c r="BY157" s="171">
        <v>0</v>
      </c>
      <c r="BZ157" s="171">
        <v>0</v>
      </c>
      <c r="CA157" s="171">
        <v>0</v>
      </c>
      <c r="CB157" s="171">
        <v>0</v>
      </c>
      <c r="CC157" s="201">
        <f t="shared" si="21"/>
        <v>86200</v>
      </c>
    </row>
    <row r="158" spans="1:81" s="109" customFormat="1" ht="25.5" customHeight="1">
      <c r="A158" s="136" t="s">
        <v>1460</v>
      </c>
      <c r="B158" s="280" t="s">
        <v>24</v>
      </c>
      <c r="C158" s="281" t="s">
        <v>25</v>
      </c>
      <c r="D158" s="282">
        <v>45110</v>
      </c>
      <c r="E158" s="281" t="s">
        <v>25</v>
      </c>
      <c r="F158" s="283" t="s">
        <v>625</v>
      </c>
      <c r="G158" s="284" t="s">
        <v>626</v>
      </c>
      <c r="H158" s="192">
        <v>251655.9</v>
      </c>
      <c r="I158" s="171">
        <v>179363.20000000001</v>
      </c>
      <c r="J158" s="171">
        <v>395329.8</v>
      </c>
      <c r="K158" s="171">
        <v>0</v>
      </c>
      <c r="L158" s="171">
        <v>7045</v>
      </c>
      <c r="M158" s="171">
        <v>13300</v>
      </c>
      <c r="N158" s="171">
        <v>3359642.25</v>
      </c>
      <c r="O158" s="171">
        <v>18271</v>
      </c>
      <c r="P158" s="171">
        <v>3770</v>
      </c>
      <c r="Q158" s="171">
        <v>130330</v>
      </c>
      <c r="R158" s="171">
        <v>900</v>
      </c>
      <c r="S158" s="171">
        <v>99913.67</v>
      </c>
      <c r="T158" s="171">
        <v>3600</v>
      </c>
      <c r="U158" s="171">
        <v>2079</v>
      </c>
      <c r="V158" s="171">
        <v>22844.92</v>
      </c>
      <c r="W158" s="171">
        <v>10560</v>
      </c>
      <c r="X158" s="171">
        <v>977</v>
      </c>
      <c r="Y158" s="171">
        <v>7947.05</v>
      </c>
      <c r="Z158" s="171">
        <v>1243208</v>
      </c>
      <c r="AA158" s="171">
        <v>14026.7</v>
      </c>
      <c r="AB158" s="171">
        <v>51688</v>
      </c>
      <c r="AC158" s="171">
        <v>20600</v>
      </c>
      <c r="AD158" s="171">
        <v>22568</v>
      </c>
      <c r="AE158" s="171">
        <v>99000</v>
      </c>
      <c r="AF158" s="171">
        <v>18006</v>
      </c>
      <c r="AG158" s="171">
        <v>179105</v>
      </c>
      <c r="AH158" s="171">
        <v>9013</v>
      </c>
      <c r="AI158" s="171">
        <v>2580373.2999999998</v>
      </c>
      <c r="AJ158" s="171">
        <v>7850</v>
      </c>
      <c r="AK158" s="171">
        <v>4008</v>
      </c>
      <c r="AL158" s="171">
        <v>0</v>
      </c>
      <c r="AM158" s="171">
        <v>4956</v>
      </c>
      <c r="AN158" s="171">
        <v>21159.05</v>
      </c>
      <c r="AO158" s="171">
        <v>13358.01</v>
      </c>
      <c r="AP158" s="171">
        <v>1900</v>
      </c>
      <c r="AQ158" s="171">
        <v>16550</v>
      </c>
      <c r="AR158" s="171">
        <v>200</v>
      </c>
      <c r="AS158" s="171">
        <v>3100</v>
      </c>
      <c r="AT158" s="171">
        <v>3300</v>
      </c>
      <c r="AU158" s="171">
        <v>114775</v>
      </c>
      <c r="AV158" s="171">
        <v>0</v>
      </c>
      <c r="AW158" s="171">
        <v>0</v>
      </c>
      <c r="AX158" s="171">
        <v>7840</v>
      </c>
      <c r="AY158" s="171">
        <v>10718</v>
      </c>
      <c r="AZ158" s="171">
        <v>0</v>
      </c>
      <c r="BA158" s="171">
        <v>5200</v>
      </c>
      <c r="BB158" s="171">
        <v>5202449.1900000004</v>
      </c>
      <c r="BC158" s="171">
        <v>24214.639999999999</v>
      </c>
      <c r="BD158" s="171">
        <v>5260</v>
      </c>
      <c r="BE158" s="171">
        <v>141320</v>
      </c>
      <c r="BF158" s="171">
        <v>30145</v>
      </c>
      <c r="BG158" s="171">
        <v>2992577.65</v>
      </c>
      <c r="BH158" s="171">
        <v>80216</v>
      </c>
      <c r="BI158" s="171">
        <v>71828.02</v>
      </c>
      <c r="BJ158" s="171">
        <v>19541</v>
      </c>
      <c r="BK158" s="171">
        <v>10262</v>
      </c>
      <c r="BL158" s="171">
        <v>600</v>
      </c>
      <c r="BM158" s="171">
        <v>7021044.5300000003</v>
      </c>
      <c r="BN158" s="171">
        <v>0</v>
      </c>
      <c r="BO158" s="171">
        <v>1000</v>
      </c>
      <c r="BP158" s="171">
        <v>0</v>
      </c>
      <c r="BQ158" s="171">
        <v>1500</v>
      </c>
      <c r="BR158" s="171">
        <v>7800</v>
      </c>
      <c r="BS158" s="171">
        <v>1500</v>
      </c>
      <c r="BT158" s="171">
        <v>833741.93</v>
      </c>
      <c r="BU158" s="171">
        <v>184029.74</v>
      </c>
      <c r="BV158" s="171">
        <v>15692</v>
      </c>
      <c r="BW158" s="171">
        <v>212528.23</v>
      </c>
      <c r="BX158" s="171">
        <v>50</v>
      </c>
      <c r="BY158" s="171">
        <v>12150</v>
      </c>
      <c r="BZ158" s="171">
        <v>3101</v>
      </c>
      <c r="CA158" s="171">
        <v>5000</v>
      </c>
      <c r="CB158" s="171">
        <v>311932</v>
      </c>
      <c r="CC158" s="201">
        <f t="shared" si="21"/>
        <v>26149513.779999997</v>
      </c>
    </row>
    <row r="159" spans="1:81" s="109" customFormat="1" ht="25.5" customHeight="1">
      <c r="A159" s="136" t="s">
        <v>1460</v>
      </c>
      <c r="B159" s="280" t="s">
        <v>24</v>
      </c>
      <c r="C159" s="281" t="s">
        <v>25</v>
      </c>
      <c r="D159" s="282">
        <v>45110</v>
      </c>
      <c r="E159" s="281" t="s">
        <v>25</v>
      </c>
      <c r="F159" s="283" t="s">
        <v>627</v>
      </c>
      <c r="G159" s="284" t="s">
        <v>628</v>
      </c>
      <c r="H159" s="192">
        <v>0</v>
      </c>
      <c r="I159" s="171">
        <v>0</v>
      </c>
      <c r="J159" s="171">
        <v>0</v>
      </c>
      <c r="K159" s="171">
        <v>4420</v>
      </c>
      <c r="L159" s="171">
        <v>0</v>
      </c>
      <c r="M159" s="171">
        <v>0</v>
      </c>
      <c r="N159" s="171">
        <v>0</v>
      </c>
      <c r="O159" s="171">
        <v>4736</v>
      </c>
      <c r="P159" s="171">
        <v>0</v>
      </c>
      <c r="Q159" s="171">
        <v>14370</v>
      </c>
      <c r="R159" s="171">
        <v>4830</v>
      </c>
      <c r="S159" s="171">
        <v>7200</v>
      </c>
      <c r="T159" s="171">
        <v>3350</v>
      </c>
      <c r="U159" s="171">
        <v>5130</v>
      </c>
      <c r="V159" s="171">
        <v>0</v>
      </c>
      <c r="W159" s="171">
        <v>1500</v>
      </c>
      <c r="X159" s="171">
        <v>0</v>
      </c>
      <c r="Y159" s="171">
        <v>0</v>
      </c>
      <c r="Z159" s="171">
        <v>11940</v>
      </c>
      <c r="AA159" s="171">
        <v>24790</v>
      </c>
      <c r="AB159" s="171">
        <v>3630</v>
      </c>
      <c r="AC159" s="171">
        <v>12930</v>
      </c>
      <c r="AD159" s="171">
        <v>6540</v>
      </c>
      <c r="AE159" s="171">
        <v>0</v>
      </c>
      <c r="AF159" s="171">
        <v>10620</v>
      </c>
      <c r="AG159" s="171">
        <v>4170</v>
      </c>
      <c r="AH159" s="171">
        <v>0</v>
      </c>
      <c r="AI159" s="171">
        <v>7260</v>
      </c>
      <c r="AJ159" s="171">
        <v>8185</v>
      </c>
      <c r="AK159" s="171">
        <v>0</v>
      </c>
      <c r="AL159" s="171">
        <v>2490</v>
      </c>
      <c r="AM159" s="171">
        <v>210</v>
      </c>
      <c r="AN159" s="171">
        <v>900</v>
      </c>
      <c r="AO159" s="171">
        <v>0</v>
      </c>
      <c r="AP159" s="171">
        <v>2460</v>
      </c>
      <c r="AQ159" s="171">
        <v>780</v>
      </c>
      <c r="AR159" s="171">
        <v>3470</v>
      </c>
      <c r="AS159" s="171">
        <v>2820</v>
      </c>
      <c r="AT159" s="171">
        <v>5160</v>
      </c>
      <c r="AU159" s="171">
        <v>19860</v>
      </c>
      <c r="AV159" s="171">
        <v>7050</v>
      </c>
      <c r="AW159" s="171">
        <v>11417</v>
      </c>
      <c r="AX159" s="171">
        <v>6705</v>
      </c>
      <c r="AY159" s="171">
        <v>0</v>
      </c>
      <c r="AZ159" s="171">
        <v>2400</v>
      </c>
      <c r="BA159" s="171">
        <v>4109</v>
      </c>
      <c r="BB159" s="171">
        <v>0</v>
      </c>
      <c r="BC159" s="171">
        <v>0</v>
      </c>
      <c r="BD159" s="171">
        <v>0</v>
      </c>
      <c r="BE159" s="171">
        <v>0</v>
      </c>
      <c r="BF159" s="171">
        <v>0</v>
      </c>
      <c r="BG159" s="171">
        <v>91577</v>
      </c>
      <c r="BH159" s="171">
        <v>0</v>
      </c>
      <c r="BI159" s="171">
        <v>0</v>
      </c>
      <c r="BJ159" s="171">
        <v>930</v>
      </c>
      <c r="BK159" s="171">
        <v>600</v>
      </c>
      <c r="BL159" s="171">
        <v>0</v>
      </c>
      <c r="BM159" s="171">
        <v>0</v>
      </c>
      <c r="BN159" s="171">
        <v>0</v>
      </c>
      <c r="BO159" s="171">
        <v>0</v>
      </c>
      <c r="BP159" s="171">
        <v>900</v>
      </c>
      <c r="BQ159" s="171">
        <v>0</v>
      </c>
      <c r="BR159" s="171">
        <v>0</v>
      </c>
      <c r="BS159" s="171">
        <v>0</v>
      </c>
      <c r="BT159" s="171">
        <v>3645</v>
      </c>
      <c r="BU159" s="171">
        <v>3120</v>
      </c>
      <c r="BV159" s="171">
        <v>870</v>
      </c>
      <c r="BW159" s="171">
        <v>1200</v>
      </c>
      <c r="BX159" s="171">
        <v>390</v>
      </c>
      <c r="BY159" s="171">
        <v>14460</v>
      </c>
      <c r="BZ159" s="171">
        <v>1740</v>
      </c>
      <c r="CA159" s="171">
        <v>300</v>
      </c>
      <c r="CB159" s="171">
        <v>0</v>
      </c>
      <c r="CC159" s="201">
        <f t="shared" si="21"/>
        <v>325164</v>
      </c>
    </row>
    <row r="160" spans="1:81" s="109" customFormat="1" ht="25.5" customHeight="1">
      <c r="A160" s="136" t="s">
        <v>1460</v>
      </c>
      <c r="B160" s="280" t="s">
        <v>24</v>
      </c>
      <c r="C160" s="281" t="s">
        <v>25</v>
      </c>
      <c r="D160" s="282">
        <v>45110</v>
      </c>
      <c r="E160" s="281" t="s">
        <v>25</v>
      </c>
      <c r="F160" s="283" t="s">
        <v>629</v>
      </c>
      <c r="G160" s="284" t="s">
        <v>1573</v>
      </c>
      <c r="H160" s="192">
        <v>0</v>
      </c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  <c r="O160" s="192">
        <v>0</v>
      </c>
      <c r="P160" s="192">
        <v>0</v>
      </c>
      <c r="Q160" s="192">
        <v>0</v>
      </c>
      <c r="R160" s="192">
        <v>0</v>
      </c>
      <c r="S160" s="192">
        <v>0</v>
      </c>
      <c r="T160" s="192">
        <v>0</v>
      </c>
      <c r="U160" s="192">
        <v>0</v>
      </c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0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0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92">
        <v>0</v>
      </c>
      <c r="BE160" s="192">
        <v>0</v>
      </c>
      <c r="BF160" s="192">
        <v>0</v>
      </c>
      <c r="BG160" s="192">
        <v>0</v>
      </c>
      <c r="BH160" s="192">
        <v>0</v>
      </c>
      <c r="BI160" s="192">
        <v>0</v>
      </c>
      <c r="BJ160" s="192">
        <v>0</v>
      </c>
      <c r="BK160" s="192">
        <v>0</v>
      </c>
      <c r="BL160" s="192">
        <v>0</v>
      </c>
      <c r="BM160" s="192">
        <v>0</v>
      </c>
      <c r="BN160" s="192">
        <v>0</v>
      </c>
      <c r="BO160" s="192">
        <v>0</v>
      </c>
      <c r="BP160" s="192">
        <v>0</v>
      </c>
      <c r="BQ160" s="192">
        <v>0</v>
      </c>
      <c r="BR160" s="192">
        <v>0</v>
      </c>
      <c r="BS160" s="192">
        <v>0</v>
      </c>
      <c r="BT160" s="192">
        <v>0</v>
      </c>
      <c r="BU160" s="192">
        <v>0</v>
      </c>
      <c r="BV160" s="192">
        <v>0</v>
      </c>
      <c r="BW160" s="192">
        <v>0</v>
      </c>
      <c r="BX160" s="192">
        <v>0</v>
      </c>
      <c r="BY160" s="192">
        <v>0</v>
      </c>
      <c r="BZ160" s="192">
        <v>0</v>
      </c>
      <c r="CA160" s="192">
        <v>0</v>
      </c>
      <c r="CB160" s="192">
        <v>0</v>
      </c>
      <c r="CC160" s="201">
        <f t="shared" si="21"/>
        <v>0</v>
      </c>
    </row>
    <row r="161" spans="1:81" s="109" customFormat="1" ht="25.5" customHeight="1">
      <c r="A161" s="136" t="s">
        <v>1460</v>
      </c>
      <c r="B161" s="280" t="s">
        <v>24</v>
      </c>
      <c r="C161" s="281" t="s">
        <v>25</v>
      </c>
      <c r="D161" s="282">
        <v>45110</v>
      </c>
      <c r="E161" s="281" t="s">
        <v>25</v>
      </c>
      <c r="F161" s="283" t="s">
        <v>630</v>
      </c>
      <c r="G161" s="284" t="s">
        <v>631</v>
      </c>
      <c r="H161" s="192">
        <v>0</v>
      </c>
      <c r="I161" s="171">
        <v>0</v>
      </c>
      <c r="J161" s="171">
        <v>0</v>
      </c>
      <c r="K161" s="17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71">
        <v>0</v>
      </c>
      <c r="T161" s="171">
        <v>0</v>
      </c>
      <c r="U161" s="171">
        <v>0</v>
      </c>
      <c r="V161" s="171">
        <v>0</v>
      </c>
      <c r="W161" s="171">
        <v>0</v>
      </c>
      <c r="X161" s="17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71">
        <v>0</v>
      </c>
      <c r="AL161" s="171">
        <v>0</v>
      </c>
      <c r="AM161" s="171">
        <v>0</v>
      </c>
      <c r="AN161" s="171">
        <v>0</v>
      </c>
      <c r="AO161" s="171">
        <v>0</v>
      </c>
      <c r="AP161" s="171">
        <v>0</v>
      </c>
      <c r="AQ161" s="171">
        <v>0</v>
      </c>
      <c r="AR161" s="171">
        <v>0</v>
      </c>
      <c r="AS161" s="171">
        <v>0</v>
      </c>
      <c r="AT161" s="171">
        <v>0</v>
      </c>
      <c r="AU161" s="171">
        <v>0</v>
      </c>
      <c r="AV161" s="171">
        <v>0</v>
      </c>
      <c r="AW161" s="171">
        <v>0</v>
      </c>
      <c r="AX161" s="171">
        <v>0</v>
      </c>
      <c r="AY161" s="171">
        <v>0</v>
      </c>
      <c r="AZ161" s="171">
        <v>0</v>
      </c>
      <c r="BA161" s="171">
        <v>0</v>
      </c>
      <c r="BB161" s="171">
        <v>0</v>
      </c>
      <c r="BC161" s="171">
        <v>0</v>
      </c>
      <c r="BD161" s="171">
        <v>0</v>
      </c>
      <c r="BE161" s="171">
        <v>0</v>
      </c>
      <c r="BF161" s="171">
        <v>0</v>
      </c>
      <c r="BG161" s="171">
        <v>0</v>
      </c>
      <c r="BH161" s="171">
        <v>0</v>
      </c>
      <c r="BI161" s="171">
        <v>0</v>
      </c>
      <c r="BJ161" s="171">
        <v>0</v>
      </c>
      <c r="BK161" s="171">
        <v>0</v>
      </c>
      <c r="BL161" s="171">
        <v>0</v>
      </c>
      <c r="BM161" s="171">
        <v>0</v>
      </c>
      <c r="BN161" s="171">
        <v>0</v>
      </c>
      <c r="BO161" s="171">
        <v>0</v>
      </c>
      <c r="BP161" s="171">
        <v>0</v>
      </c>
      <c r="BQ161" s="171">
        <v>0</v>
      </c>
      <c r="BR161" s="171">
        <v>0</v>
      </c>
      <c r="BS161" s="171">
        <v>0</v>
      </c>
      <c r="BT161" s="171">
        <v>0</v>
      </c>
      <c r="BU161" s="171">
        <v>0</v>
      </c>
      <c r="BV161" s="171">
        <v>0</v>
      </c>
      <c r="BW161" s="171">
        <v>0</v>
      </c>
      <c r="BX161" s="171">
        <v>0</v>
      </c>
      <c r="BY161" s="171">
        <v>0</v>
      </c>
      <c r="BZ161" s="171">
        <v>0</v>
      </c>
      <c r="CA161" s="171">
        <v>0</v>
      </c>
      <c r="CB161" s="171">
        <v>0</v>
      </c>
      <c r="CC161" s="201">
        <f t="shared" si="21"/>
        <v>0</v>
      </c>
    </row>
    <row r="162" spans="1:81" s="109" customFormat="1" ht="25.5" customHeight="1">
      <c r="A162" s="136" t="s">
        <v>1460</v>
      </c>
      <c r="B162" s="280" t="s">
        <v>24</v>
      </c>
      <c r="C162" s="281" t="s">
        <v>25</v>
      </c>
      <c r="D162" s="282">
        <v>45110</v>
      </c>
      <c r="E162" s="281" t="s">
        <v>25</v>
      </c>
      <c r="F162" s="283" t="s">
        <v>632</v>
      </c>
      <c r="G162" s="284" t="s">
        <v>1574</v>
      </c>
      <c r="H162" s="192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  <c r="O162" s="192">
        <v>0</v>
      </c>
      <c r="P162" s="192">
        <v>0</v>
      </c>
      <c r="Q162" s="192">
        <v>0</v>
      </c>
      <c r="R162" s="192">
        <v>0</v>
      </c>
      <c r="S162" s="192">
        <v>0</v>
      </c>
      <c r="T162" s="192">
        <v>0</v>
      </c>
      <c r="U162" s="192">
        <v>0</v>
      </c>
      <c r="V162" s="192">
        <v>0</v>
      </c>
      <c r="W162" s="192">
        <v>0</v>
      </c>
      <c r="X162" s="192">
        <v>0</v>
      </c>
      <c r="Y162" s="192">
        <v>0</v>
      </c>
      <c r="Z162" s="192">
        <v>0</v>
      </c>
      <c r="AA162" s="192">
        <v>0</v>
      </c>
      <c r="AB162" s="192">
        <v>2448000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147000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2">
        <v>0</v>
      </c>
      <c r="BB162" s="192">
        <v>0</v>
      </c>
      <c r="BC162" s="192">
        <v>0</v>
      </c>
      <c r="BD162" s="192">
        <v>0</v>
      </c>
      <c r="BE162" s="192">
        <v>0</v>
      </c>
      <c r="BF162" s="192">
        <v>0</v>
      </c>
      <c r="BG162" s="192">
        <v>0</v>
      </c>
      <c r="BH162" s="192">
        <v>0</v>
      </c>
      <c r="BI162" s="192">
        <v>0</v>
      </c>
      <c r="BJ162" s="192">
        <v>0</v>
      </c>
      <c r="BK162" s="192">
        <v>0</v>
      </c>
      <c r="BL162" s="192">
        <v>0</v>
      </c>
      <c r="BM162" s="192">
        <v>65291457.850000001</v>
      </c>
      <c r="BN162" s="192">
        <v>0</v>
      </c>
      <c r="BO162" s="192">
        <v>0</v>
      </c>
      <c r="BP162" s="192">
        <v>0</v>
      </c>
      <c r="BQ162" s="192">
        <v>0</v>
      </c>
      <c r="BR162" s="192">
        <v>0</v>
      </c>
      <c r="BS162" s="192">
        <v>0</v>
      </c>
      <c r="BT162" s="192">
        <v>0</v>
      </c>
      <c r="BU162" s="192">
        <v>0</v>
      </c>
      <c r="BV162" s="192">
        <v>0</v>
      </c>
      <c r="BW162" s="192">
        <v>1418000</v>
      </c>
      <c r="BX162" s="192">
        <v>0</v>
      </c>
      <c r="BY162" s="192">
        <v>79553909.400000006</v>
      </c>
      <c r="BZ162" s="192">
        <v>0</v>
      </c>
      <c r="CA162" s="192">
        <v>6995858.2300000004</v>
      </c>
      <c r="CB162" s="192">
        <v>15720225.01</v>
      </c>
      <c r="CC162" s="201">
        <f t="shared" si="21"/>
        <v>171574450.48999998</v>
      </c>
    </row>
    <row r="163" spans="1:81" s="109" customFormat="1" ht="25.5" customHeight="1">
      <c r="A163" s="136" t="s">
        <v>1460</v>
      </c>
      <c r="B163" s="280" t="s">
        <v>24</v>
      </c>
      <c r="C163" s="281" t="s">
        <v>25</v>
      </c>
      <c r="D163" s="282">
        <v>45110</v>
      </c>
      <c r="E163" s="281" t="s">
        <v>25</v>
      </c>
      <c r="F163" s="283" t="s">
        <v>633</v>
      </c>
      <c r="G163" s="284" t="s">
        <v>634</v>
      </c>
      <c r="H163" s="192">
        <v>5483250</v>
      </c>
      <c r="I163" s="171">
        <v>0</v>
      </c>
      <c r="J163" s="171">
        <v>0</v>
      </c>
      <c r="K163" s="17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71">
        <v>0</v>
      </c>
      <c r="R163" s="171">
        <v>0</v>
      </c>
      <c r="S163" s="171">
        <v>0</v>
      </c>
      <c r="T163" s="171">
        <v>0</v>
      </c>
      <c r="U163" s="171">
        <v>0</v>
      </c>
      <c r="V163" s="171">
        <v>0</v>
      </c>
      <c r="W163" s="171">
        <v>0</v>
      </c>
      <c r="X163" s="171">
        <v>0</v>
      </c>
      <c r="Y163" s="171">
        <v>0</v>
      </c>
      <c r="Z163" s="171">
        <v>0</v>
      </c>
      <c r="AA163" s="171">
        <v>0</v>
      </c>
      <c r="AB163" s="171">
        <v>0</v>
      </c>
      <c r="AC163" s="171">
        <v>0</v>
      </c>
      <c r="AD163" s="171">
        <v>0</v>
      </c>
      <c r="AE163" s="171">
        <v>0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71">
        <v>0</v>
      </c>
      <c r="AL163" s="171">
        <v>0</v>
      </c>
      <c r="AM163" s="171">
        <v>0</v>
      </c>
      <c r="AN163" s="171">
        <v>0</v>
      </c>
      <c r="AO163" s="171">
        <v>0</v>
      </c>
      <c r="AP163" s="171">
        <v>0</v>
      </c>
      <c r="AQ163" s="171">
        <v>0</v>
      </c>
      <c r="AR163" s="171">
        <v>0</v>
      </c>
      <c r="AS163" s="171">
        <v>0</v>
      </c>
      <c r="AT163" s="171">
        <v>0</v>
      </c>
      <c r="AU163" s="171">
        <v>0</v>
      </c>
      <c r="AV163" s="171">
        <v>0</v>
      </c>
      <c r="AW163" s="171">
        <v>0</v>
      </c>
      <c r="AX163" s="171">
        <v>0</v>
      </c>
      <c r="AY163" s="171">
        <v>0</v>
      </c>
      <c r="AZ163" s="171">
        <v>0</v>
      </c>
      <c r="BA163" s="171">
        <v>0</v>
      </c>
      <c r="BB163" s="171">
        <v>0</v>
      </c>
      <c r="BC163" s="171">
        <v>0</v>
      </c>
      <c r="BD163" s="171">
        <v>0</v>
      </c>
      <c r="BE163" s="171">
        <v>0</v>
      </c>
      <c r="BF163" s="171">
        <v>0</v>
      </c>
      <c r="BG163" s="171">
        <v>0</v>
      </c>
      <c r="BH163" s="171">
        <v>0</v>
      </c>
      <c r="BI163" s="171">
        <v>0</v>
      </c>
      <c r="BJ163" s="171">
        <v>0</v>
      </c>
      <c r="BK163" s="171">
        <v>0</v>
      </c>
      <c r="BL163" s="171">
        <v>0</v>
      </c>
      <c r="BM163" s="171">
        <v>0</v>
      </c>
      <c r="BN163" s="171">
        <v>0</v>
      </c>
      <c r="BO163" s="171">
        <v>55560</v>
      </c>
      <c r="BP163" s="171">
        <v>0</v>
      </c>
      <c r="BQ163" s="171">
        <v>0</v>
      </c>
      <c r="BR163" s="171">
        <v>0</v>
      </c>
      <c r="BS163" s="171">
        <v>34452</v>
      </c>
      <c r="BT163" s="171">
        <v>10000</v>
      </c>
      <c r="BU163" s="171">
        <v>0</v>
      </c>
      <c r="BV163" s="171">
        <v>0</v>
      </c>
      <c r="BW163" s="171">
        <v>0</v>
      </c>
      <c r="BX163" s="171">
        <v>0</v>
      </c>
      <c r="BY163" s="171">
        <v>0</v>
      </c>
      <c r="BZ163" s="171">
        <v>0</v>
      </c>
      <c r="CA163" s="171">
        <v>0</v>
      </c>
      <c r="CB163" s="171">
        <v>0</v>
      </c>
      <c r="CC163" s="201">
        <f t="shared" si="21"/>
        <v>5583262</v>
      </c>
    </row>
    <row r="164" spans="1:81" s="109" customFormat="1" ht="25.5" customHeight="1">
      <c r="A164" s="136" t="s">
        <v>1460</v>
      </c>
      <c r="B164" s="280" t="s">
        <v>24</v>
      </c>
      <c r="C164" s="281" t="s">
        <v>25</v>
      </c>
      <c r="D164" s="282">
        <v>45110</v>
      </c>
      <c r="E164" s="281" t="s">
        <v>25</v>
      </c>
      <c r="F164" s="283" t="s">
        <v>635</v>
      </c>
      <c r="G164" s="284" t="s">
        <v>1496</v>
      </c>
      <c r="H164" s="192">
        <v>0</v>
      </c>
      <c r="I164" s="171">
        <v>2046344.38</v>
      </c>
      <c r="J164" s="171">
        <v>4966918.33</v>
      </c>
      <c r="K164" s="171">
        <v>0</v>
      </c>
      <c r="L164" s="171">
        <v>788570</v>
      </c>
      <c r="M164" s="171">
        <v>164300</v>
      </c>
      <c r="N164" s="171">
        <v>0</v>
      </c>
      <c r="O164" s="171">
        <v>1379058.78</v>
      </c>
      <c r="P164" s="171">
        <v>203200</v>
      </c>
      <c r="Q164" s="171">
        <v>3600</v>
      </c>
      <c r="R164" s="171">
        <v>259144</v>
      </c>
      <c r="S164" s="171">
        <v>250600</v>
      </c>
      <c r="T164" s="171">
        <v>1326474</v>
      </c>
      <c r="U164" s="171">
        <v>1178525</v>
      </c>
      <c r="V164" s="171">
        <v>1200</v>
      </c>
      <c r="W164" s="171">
        <v>496846</v>
      </c>
      <c r="X164" s="171">
        <v>0</v>
      </c>
      <c r="Y164" s="171">
        <v>251620</v>
      </c>
      <c r="Z164" s="171">
        <v>0</v>
      </c>
      <c r="AA164" s="171">
        <v>0</v>
      </c>
      <c r="AB164" s="171">
        <v>95100</v>
      </c>
      <c r="AC164" s="171">
        <v>0</v>
      </c>
      <c r="AD164" s="171">
        <v>127771</v>
      </c>
      <c r="AE164" s="171">
        <v>0</v>
      </c>
      <c r="AF164" s="171">
        <v>322878.59000000003</v>
      </c>
      <c r="AG164" s="171">
        <v>187000</v>
      </c>
      <c r="AH164" s="171">
        <v>0</v>
      </c>
      <c r="AI164" s="171">
        <v>0</v>
      </c>
      <c r="AJ164" s="171">
        <v>491100.94</v>
      </c>
      <c r="AK164" s="171">
        <v>1050</v>
      </c>
      <c r="AL164" s="171">
        <v>600</v>
      </c>
      <c r="AM164" s="171">
        <v>232823.34</v>
      </c>
      <c r="AN164" s="171">
        <v>304322</v>
      </c>
      <c r="AO164" s="171">
        <v>900</v>
      </c>
      <c r="AP164" s="171">
        <v>2063</v>
      </c>
      <c r="AQ164" s="171">
        <v>2133</v>
      </c>
      <c r="AR164" s="171">
        <v>1800</v>
      </c>
      <c r="AS164" s="171">
        <v>273716</v>
      </c>
      <c r="AT164" s="171">
        <v>933</v>
      </c>
      <c r="AU164" s="171">
        <v>0</v>
      </c>
      <c r="AV164" s="171">
        <v>15900</v>
      </c>
      <c r="AW164" s="171">
        <v>386449</v>
      </c>
      <c r="AX164" s="171">
        <v>1200</v>
      </c>
      <c r="AY164" s="171">
        <v>1200</v>
      </c>
      <c r="AZ164" s="171">
        <v>99800</v>
      </c>
      <c r="BA164" s="171">
        <v>1786</v>
      </c>
      <c r="BB164" s="171">
        <v>0</v>
      </c>
      <c r="BC164" s="171">
        <v>28758</v>
      </c>
      <c r="BD164" s="171">
        <v>860300</v>
      </c>
      <c r="BE164" s="171">
        <v>0</v>
      </c>
      <c r="BF164" s="171">
        <v>1800</v>
      </c>
      <c r="BG164" s="171">
        <v>0</v>
      </c>
      <c r="BH164" s="171">
        <v>25110</v>
      </c>
      <c r="BI164" s="171">
        <v>1800</v>
      </c>
      <c r="BJ164" s="171">
        <v>0</v>
      </c>
      <c r="BK164" s="171">
        <v>209100</v>
      </c>
      <c r="BL164" s="171">
        <v>9824</v>
      </c>
      <c r="BM164" s="171">
        <v>0</v>
      </c>
      <c r="BN164" s="171">
        <v>0</v>
      </c>
      <c r="BO164" s="171">
        <v>1039818.44</v>
      </c>
      <c r="BP164" s="171">
        <v>675496</v>
      </c>
      <c r="BQ164" s="171">
        <v>357958</v>
      </c>
      <c r="BR164" s="171">
        <v>515885</v>
      </c>
      <c r="BS164" s="171">
        <v>400518</v>
      </c>
      <c r="BT164" s="171">
        <v>0</v>
      </c>
      <c r="BU164" s="171">
        <v>0</v>
      </c>
      <c r="BV164" s="171">
        <v>0</v>
      </c>
      <c r="BW164" s="171">
        <v>0</v>
      </c>
      <c r="BX164" s="171">
        <v>0</v>
      </c>
      <c r="BY164" s="171">
        <v>0</v>
      </c>
      <c r="BZ164" s="171">
        <v>0</v>
      </c>
      <c r="CA164" s="171">
        <v>13775</v>
      </c>
      <c r="CB164" s="171">
        <v>0</v>
      </c>
      <c r="CC164" s="201">
        <f t="shared" si="21"/>
        <v>20007068.800000001</v>
      </c>
    </row>
    <row r="165" spans="1:81" s="109" customFormat="1" ht="25.5" customHeight="1">
      <c r="A165" s="136" t="s">
        <v>1460</v>
      </c>
      <c r="B165" s="280" t="s">
        <v>24</v>
      </c>
      <c r="C165" s="281" t="s">
        <v>25</v>
      </c>
      <c r="D165" s="282">
        <v>45110</v>
      </c>
      <c r="E165" s="281" t="s">
        <v>25</v>
      </c>
      <c r="F165" s="283" t="s">
        <v>636</v>
      </c>
      <c r="G165" s="284" t="s">
        <v>1575</v>
      </c>
      <c r="H165" s="192">
        <v>0</v>
      </c>
      <c r="I165" s="192">
        <v>0</v>
      </c>
      <c r="J165" s="192">
        <v>0</v>
      </c>
      <c r="K165" s="192">
        <v>0</v>
      </c>
      <c r="L165" s="192">
        <v>0</v>
      </c>
      <c r="M165" s="192">
        <v>0</v>
      </c>
      <c r="N165" s="192">
        <v>0</v>
      </c>
      <c r="O165" s="192">
        <v>0</v>
      </c>
      <c r="P165" s="192">
        <v>0</v>
      </c>
      <c r="Q165" s="192">
        <v>0</v>
      </c>
      <c r="R165" s="192">
        <v>0</v>
      </c>
      <c r="S165" s="192">
        <v>0</v>
      </c>
      <c r="T165" s="192">
        <v>0</v>
      </c>
      <c r="U165" s="192">
        <v>0</v>
      </c>
      <c r="V165" s="192">
        <v>0</v>
      </c>
      <c r="W165" s="192">
        <v>0</v>
      </c>
      <c r="X165" s="192">
        <v>0</v>
      </c>
      <c r="Y165" s="192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  <c r="AJ165" s="192">
        <v>0</v>
      </c>
      <c r="AK165" s="192">
        <v>0</v>
      </c>
      <c r="AL165" s="192">
        <v>0</v>
      </c>
      <c r="AM165" s="192">
        <v>0</v>
      </c>
      <c r="AN165" s="192">
        <v>0</v>
      </c>
      <c r="AO165" s="192">
        <v>0</v>
      </c>
      <c r="AP165" s="192">
        <v>0</v>
      </c>
      <c r="AQ165" s="192">
        <v>0</v>
      </c>
      <c r="AR165" s="192">
        <v>0</v>
      </c>
      <c r="AS165" s="192">
        <v>0</v>
      </c>
      <c r="AT165" s="192">
        <v>0</v>
      </c>
      <c r="AU165" s="192">
        <v>0</v>
      </c>
      <c r="AV165" s="192">
        <v>0</v>
      </c>
      <c r="AW165" s="192">
        <v>0</v>
      </c>
      <c r="AX165" s="192">
        <v>0</v>
      </c>
      <c r="AY165" s="192">
        <v>0</v>
      </c>
      <c r="AZ165" s="192">
        <v>0</v>
      </c>
      <c r="BA165" s="192">
        <v>0</v>
      </c>
      <c r="BB165" s="192">
        <v>0</v>
      </c>
      <c r="BC165" s="192">
        <v>0</v>
      </c>
      <c r="BD165" s="192">
        <v>0</v>
      </c>
      <c r="BE165" s="192">
        <v>0</v>
      </c>
      <c r="BF165" s="192">
        <v>0</v>
      </c>
      <c r="BG165" s="192">
        <v>0</v>
      </c>
      <c r="BH165" s="192">
        <v>0</v>
      </c>
      <c r="BI165" s="192">
        <v>0</v>
      </c>
      <c r="BJ165" s="192">
        <v>0</v>
      </c>
      <c r="BK165" s="192">
        <v>0</v>
      </c>
      <c r="BL165" s="192">
        <v>0</v>
      </c>
      <c r="BM165" s="192">
        <v>0</v>
      </c>
      <c r="BN165" s="192">
        <v>0</v>
      </c>
      <c r="BO165" s="192">
        <v>0</v>
      </c>
      <c r="BP165" s="192">
        <v>0</v>
      </c>
      <c r="BQ165" s="192">
        <v>0</v>
      </c>
      <c r="BR165" s="192">
        <v>0</v>
      </c>
      <c r="BS165" s="192">
        <v>0</v>
      </c>
      <c r="BT165" s="192">
        <v>0</v>
      </c>
      <c r="BU165" s="192">
        <v>0</v>
      </c>
      <c r="BV165" s="192">
        <v>0</v>
      </c>
      <c r="BW165" s="192">
        <v>0</v>
      </c>
      <c r="BX165" s="192">
        <v>0</v>
      </c>
      <c r="BY165" s="192">
        <v>0</v>
      </c>
      <c r="BZ165" s="192">
        <v>0</v>
      </c>
      <c r="CA165" s="192">
        <v>0</v>
      </c>
      <c r="CB165" s="192">
        <v>0</v>
      </c>
      <c r="CC165" s="201">
        <f t="shared" si="21"/>
        <v>0</v>
      </c>
    </row>
    <row r="166" spans="1:81" s="109" customFormat="1" ht="25.5" customHeight="1">
      <c r="A166" s="136" t="s">
        <v>1460</v>
      </c>
      <c r="B166" s="280" t="s">
        <v>24</v>
      </c>
      <c r="C166" s="281" t="s">
        <v>25</v>
      </c>
      <c r="D166" s="282">
        <v>45110</v>
      </c>
      <c r="E166" s="281" t="s">
        <v>25</v>
      </c>
      <c r="F166" s="283" t="s">
        <v>637</v>
      </c>
      <c r="G166" s="284" t="s">
        <v>1576</v>
      </c>
      <c r="H166" s="192">
        <v>0</v>
      </c>
      <c r="I166" s="192">
        <v>0</v>
      </c>
      <c r="J166" s="192">
        <v>0</v>
      </c>
      <c r="K166" s="192">
        <v>0</v>
      </c>
      <c r="L166" s="192">
        <v>0</v>
      </c>
      <c r="M166" s="192">
        <v>0</v>
      </c>
      <c r="N166" s="192">
        <v>0</v>
      </c>
      <c r="O166" s="192">
        <v>0</v>
      </c>
      <c r="P166" s="192">
        <v>0</v>
      </c>
      <c r="Q166" s="192">
        <v>0</v>
      </c>
      <c r="R166" s="192">
        <v>0</v>
      </c>
      <c r="S166" s="192">
        <v>0</v>
      </c>
      <c r="T166" s="192">
        <v>0</v>
      </c>
      <c r="U166" s="192">
        <v>0</v>
      </c>
      <c r="V166" s="192">
        <v>0</v>
      </c>
      <c r="W166" s="192">
        <v>0</v>
      </c>
      <c r="X166" s="192">
        <v>0</v>
      </c>
      <c r="Y166" s="192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  <c r="AJ166" s="192">
        <v>0</v>
      </c>
      <c r="AK166" s="192">
        <v>0</v>
      </c>
      <c r="AL166" s="192">
        <v>0</v>
      </c>
      <c r="AM166" s="192">
        <v>0</v>
      </c>
      <c r="AN166" s="192">
        <v>0</v>
      </c>
      <c r="AO166" s="192">
        <v>0</v>
      </c>
      <c r="AP166" s="192">
        <v>0</v>
      </c>
      <c r="AQ166" s="192">
        <v>0</v>
      </c>
      <c r="AR166" s="192">
        <v>0</v>
      </c>
      <c r="AS166" s="192">
        <v>0</v>
      </c>
      <c r="AT166" s="192">
        <v>0</v>
      </c>
      <c r="AU166" s="192">
        <v>0</v>
      </c>
      <c r="AV166" s="192">
        <v>0</v>
      </c>
      <c r="AW166" s="192">
        <v>0</v>
      </c>
      <c r="AX166" s="192">
        <v>0</v>
      </c>
      <c r="AY166" s="192">
        <v>0</v>
      </c>
      <c r="AZ166" s="192">
        <v>0</v>
      </c>
      <c r="BA166" s="192">
        <v>0</v>
      </c>
      <c r="BB166" s="192">
        <v>0</v>
      </c>
      <c r="BC166" s="192">
        <v>0</v>
      </c>
      <c r="BD166" s="192">
        <v>1922.61</v>
      </c>
      <c r="BE166" s="192">
        <v>0</v>
      </c>
      <c r="BF166" s="192">
        <v>0</v>
      </c>
      <c r="BG166" s="192">
        <v>0</v>
      </c>
      <c r="BH166" s="192">
        <v>222713</v>
      </c>
      <c r="BI166" s="192">
        <v>0</v>
      </c>
      <c r="BJ166" s="192">
        <v>0</v>
      </c>
      <c r="BK166" s="192">
        <v>0</v>
      </c>
      <c r="BL166" s="192">
        <v>-33850</v>
      </c>
      <c r="BM166" s="192">
        <v>0</v>
      </c>
      <c r="BN166" s="192">
        <v>0</v>
      </c>
      <c r="BO166" s="192">
        <v>0</v>
      </c>
      <c r="BP166" s="192">
        <v>0</v>
      </c>
      <c r="BQ166" s="192">
        <v>0</v>
      </c>
      <c r="BR166" s="192">
        <v>0</v>
      </c>
      <c r="BS166" s="192">
        <v>0</v>
      </c>
      <c r="BT166" s="192">
        <v>0</v>
      </c>
      <c r="BU166" s="192">
        <v>0</v>
      </c>
      <c r="BV166" s="192">
        <v>0</v>
      </c>
      <c r="BW166" s="192">
        <v>0</v>
      </c>
      <c r="BX166" s="192">
        <v>0</v>
      </c>
      <c r="BY166" s="192">
        <v>0</v>
      </c>
      <c r="BZ166" s="192">
        <v>0</v>
      </c>
      <c r="CA166" s="192">
        <v>0</v>
      </c>
      <c r="CB166" s="192">
        <v>0</v>
      </c>
      <c r="CC166" s="201">
        <f t="shared" si="21"/>
        <v>190785.61</v>
      </c>
    </row>
    <row r="167" spans="1:81" s="109" customFormat="1" ht="25.5" customHeight="1">
      <c r="A167" s="136" t="s">
        <v>1460</v>
      </c>
      <c r="B167" s="280" t="s">
        <v>24</v>
      </c>
      <c r="C167" s="281" t="s">
        <v>25</v>
      </c>
      <c r="D167" s="282">
        <v>45110</v>
      </c>
      <c r="E167" s="281" t="s">
        <v>25</v>
      </c>
      <c r="F167" s="283" t="s">
        <v>638</v>
      </c>
      <c r="G167" s="284" t="s">
        <v>1577</v>
      </c>
      <c r="H167" s="192">
        <v>0</v>
      </c>
      <c r="I167" s="171">
        <v>1596382.05</v>
      </c>
      <c r="J167" s="171">
        <v>113398</v>
      </c>
      <c r="K167" s="171">
        <v>1115851</v>
      </c>
      <c r="L167" s="171">
        <v>345428</v>
      </c>
      <c r="M167" s="171">
        <v>1435562.5</v>
      </c>
      <c r="N167" s="171">
        <v>0</v>
      </c>
      <c r="O167" s="171">
        <v>117774</v>
      </c>
      <c r="P167" s="171">
        <v>35491</v>
      </c>
      <c r="Q167" s="171">
        <v>1773045</v>
      </c>
      <c r="R167" s="171">
        <v>18815</v>
      </c>
      <c r="S167" s="171">
        <v>526060</v>
      </c>
      <c r="T167" s="171">
        <v>203139</v>
      </c>
      <c r="U167" s="171">
        <v>209091</v>
      </c>
      <c r="V167" s="171">
        <v>109000</v>
      </c>
      <c r="W167" s="171">
        <v>59235</v>
      </c>
      <c r="X167" s="171">
        <v>0</v>
      </c>
      <c r="Y167" s="171">
        <v>4515</v>
      </c>
      <c r="Z167" s="171">
        <v>0</v>
      </c>
      <c r="AA167" s="171">
        <v>0</v>
      </c>
      <c r="AB167" s="171">
        <v>0</v>
      </c>
      <c r="AC167" s="171">
        <v>0</v>
      </c>
      <c r="AD167" s="171">
        <v>0</v>
      </c>
      <c r="AE167" s="171">
        <v>0</v>
      </c>
      <c r="AF167" s="171">
        <v>0</v>
      </c>
      <c r="AG167" s="171">
        <v>0</v>
      </c>
      <c r="AH167" s="171">
        <v>0</v>
      </c>
      <c r="AI167" s="171">
        <v>0</v>
      </c>
      <c r="AJ167" s="171">
        <v>117750</v>
      </c>
      <c r="AK167" s="171">
        <v>32225</v>
      </c>
      <c r="AL167" s="171">
        <v>0</v>
      </c>
      <c r="AM167" s="171">
        <v>0</v>
      </c>
      <c r="AN167" s="171">
        <v>83305</v>
      </c>
      <c r="AO167" s="171">
        <v>0</v>
      </c>
      <c r="AP167" s="171">
        <v>25600</v>
      </c>
      <c r="AQ167" s="171">
        <v>0</v>
      </c>
      <c r="AR167" s="171">
        <v>5000</v>
      </c>
      <c r="AS167" s="171">
        <v>52088</v>
      </c>
      <c r="AT167" s="171">
        <v>0</v>
      </c>
      <c r="AU167" s="171">
        <v>212651.25</v>
      </c>
      <c r="AV167" s="171">
        <v>635688.67000000004</v>
      </c>
      <c r="AW167" s="171">
        <v>92568</v>
      </c>
      <c r="AX167" s="171">
        <v>0</v>
      </c>
      <c r="AY167" s="171">
        <v>132820</v>
      </c>
      <c r="AZ167" s="171">
        <v>810</v>
      </c>
      <c r="BA167" s="171">
        <v>0</v>
      </c>
      <c r="BB167" s="171">
        <v>0</v>
      </c>
      <c r="BC167" s="171">
        <v>0</v>
      </c>
      <c r="BD167" s="171">
        <v>115600</v>
      </c>
      <c r="BE167" s="171">
        <v>0</v>
      </c>
      <c r="BF167" s="171">
        <v>0</v>
      </c>
      <c r="BG167" s="171">
        <v>570067</v>
      </c>
      <c r="BH167" s="171">
        <v>1065979</v>
      </c>
      <c r="BI167" s="171">
        <v>48718</v>
      </c>
      <c r="BJ167" s="171">
        <v>110080</v>
      </c>
      <c r="BK167" s="171">
        <v>54402</v>
      </c>
      <c r="BL167" s="171">
        <v>350</v>
      </c>
      <c r="BM167" s="171">
        <v>199000</v>
      </c>
      <c r="BN167" s="171">
        <v>0</v>
      </c>
      <c r="BO167" s="171">
        <v>140251.75</v>
      </c>
      <c r="BP167" s="171">
        <v>52267.5</v>
      </c>
      <c r="BQ167" s="171">
        <v>50444</v>
      </c>
      <c r="BR167" s="171">
        <v>93825</v>
      </c>
      <c r="BS167" s="171">
        <v>9020</v>
      </c>
      <c r="BT167" s="171">
        <v>0</v>
      </c>
      <c r="BU167" s="171">
        <v>0</v>
      </c>
      <c r="BV167" s="171">
        <v>16236</v>
      </c>
      <c r="BW167" s="171">
        <v>0</v>
      </c>
      <c r="BX167" s="171">
        <v>0</v>
      </c>
      <c r="BY167" s="171">
        <v>0</v>
      </c>
      <c r="BZ167" s="171">
        <v>28300</v>
      </c>
      <c r="CA167" s="171">
        <v>6650</v>
      </c>
      <c r="CB167" s="171">
        <v>0</v>
      </c>
      <c r="CC167" s="201">
        <f t="shared" si="21"/>
        <v>11614482.720000001</v>
      </c>
    </row>
    <row r="168" spans="1:81" s="109" customFormat="1" ht="25.5" customHeight="1">
      <c r="A168" s="136" t="s">
        <v>1460</v>
      </c>
      <c r="B168" s="280" t="s">
        <v>24</v>
      </c>
      <c r="C168" s="281" t="s">
        <v>25</v>
      </c>
      <c r="D168" s="282">
        <v>45110</v>
      </c>
      <c r="E168" s="281" t="s">
        <v>25</v>
      </c>
      <c r="F168" s="283" t="s">
        <v>639</v>
      </c>
      <c r="G168" s="284" t="s">
        <v>640</v>
      </c>
      <c r="H168" s="192">
        <v>0</v>
      </c>
      <c r="I168" s="171">
        <v>0</v>
      </c>
      <c r="J168" s="171">
        <v>0</v>
      </c>
      <c r="K168" s="171">
        <v>111960</v>
      </c>
      <c r="L168" s="171">
        <v>72720</v>
      </c>
      <c r="M168" s="171">
        <v>133790</v>
      </c>
      <c r="N168" s="171">
        <v>608420</v>
      </c>
      <c r="O168" s="171">
        <v>0</v>
      </c>
      <c r="P168" s="171">
        <v>37530</v>
      </c>
      <c r="Q168" s="171">
        <v>214800</v>
      </c>
      <c r="R168" s="171">
        <v>37530</v>
      </c>
      <c r="S168" s="171">
        <v>65940</v>
      </c>
      <c r="T168" s="171">
        <v>0</v>
      </c>
      <c r="U168" s="171">
        <v>199170</v>
      </c>
      <c r="V168" s="171">
        <v>22260</v>
      </c>
      <c r="W168" s="171">
        <v>101700</v>
      </c>
      <c r="X168" s="171">
        <v>0</v>
      </c>
      <c r="Y168" s="171">
        <v>40440</v>
      </c>
      <c r="Z168" s="171">
        <v>529370</v>
      </c>
      <c r="AA168" s="171">
        <v>149480</v>
      </c>
      <c r="AB168" s="171">
        <v>97830</v>
      </c>
      <c r="AC168" s="171">
        <v>196290</v>
      </c>
      <c r="AD168" s="171">
        <v>64050</v>
      </c>
      <c r="AE168" s="171">
        <v>0</v>
      </c>
      <c r="AF168" s="171">
        <v>103020</v>
      </c>
      <c r="AG168" s="171">
        <v>51610</v>
      </c>
      <c r="AH168" s="171">
        <v>0</v>
      </c>
      <c r="AI168" s="171">
        <v>345390</v>
      </c>
      <c r="AJ168" s="171">
        <v>149171</v>
      </c>
      <c r="AK168" s="171">
        <v>68460</v>
      </c>
      <c r="AL168" s="171">
        <v>56928</v>
      </c>
      <c r="AM168" s="171">
        <v>51350</v>
      </c>
      <c r="AN168" s="171">
        <v>3910</v>
      </c>
      <c r="AO168" s="171">
        <v>65090</v>
      </c>
      <c r="AP168" s="171">
        <v>68220</v>
      </c>
      <c r="AQ168" s="171">
        <v>97520</v>
      </c>
      <c r="AR168" s="171">
        <v>49860</v>
      </c>
      <c r="AS168" s="171">
        <v>79860</v>
      </c>
      <c r="AT168" s="171">
        <v>84070</v>
      </c>
      <c r="AU168" s="171">
        <v>204630</v>
      </c>
      <c r="AV168" s="171">
        <v>33900</v>
      </c>
      <c r="AW168" s="171">
        <v>43900</v>
      </c>
      <c r="AX168" s="171">
        <v>166698</v>
      </c>
      <c r="AY168" s="171">
        <v>0</v>
      </c>
      <c r="AZ168" s="171">
        <v>22363</v>
      </c>
      <c r="BA168" s="171">
        <v>34462</v>
      </c>
      <c r="BB168" s="171">
        <v>0</v>
      </c>
      <c r="BC168" s="171">
        <v>60210</v>
      </c>
      <c r="BD168" s="171">
        <v>0</v>
      </c>
      <c r="BE168" s="171">
        <v>0</v>
      </c>
      <c r="BF168" s="171">
        <v>75930</v>
      </c>
      <c r="BG168" s="171">
        <v>0</v>
      </c>
      <c r="BH168" s="171">
        <v>99660</v>
      </c>
      <c r="BI168" s="171">
        <v>97161</v>
      </c>
      <c r="BJ168" s="171">
        <v>31760</v>
      </c>
      <c r="BK168" s="171">
        <v>29439</v>
      </c>
      <c r="BL168" s="171">
        <v>19620</v>
      </c>
      <c r="BM168" s="171">
        <v>0</v>
      </c>
      <c r="BN168" s="171">
        <v>137790</v>
      </c>
      <c r="BO168" s="171">
        <v>53360</v>
      </c>
      <c r="BP168" s="171">
        <v>75454</v>
      </c>
      <c r="BQ168" s="171">
        <v>0</v>
      </c>
      <c r="BR168" s="171">
        <v>69120</v>
      </c>
      <c r="BS168" s="171">
        <v>0</v>
      </c>
      <c r="BT168" s="171">
        <v>167880</v>
      </c>
      <c r="BU168" s="171">
        <v>42840</v>
      </c>
      <c r="BV168" s="171">
        <v>47730</v>
      </c>
      <c r="BW168" s="171">
        <v>67265.5</v>
      </c>
      <c r="BX168" s="171">
        <v>65310</v>
      </c>
      <c r="BY168" s="171">
        <v>100710</v>
      </c>
      <c r="BZ168" s="171">
        <v>71820</v>
      </c>
      <c r="CA168" s="171">
        <v>45270</v>
      </c>
      <c r="CB168" s="171">
        <v>38947</v>
      </c>
      <c r="CC168" s="201">
        <f t="shared" si="21"/>
        <v>5860968.5</v>
      </c>
    </row>
    <row r="169" spans="1:81" s="299" customFormat="1" ht="25.5" customHeight="1">
      <c r="A169" s="298"/>
      <c r="B169" s="519" t="s">
        <v>641</v>
      </c>
      <c r="C169" s="520"/>
      <c r="D169" s="520"/>
      <c r="E169" s="520"/>
      <c r="F169" s="520"/>
      <c r="G169" s="521"/>
      <c r="H169" s="194">
        <f>SUM(H126:H168)</f>
        <v>17832365.100000001</v>
      </c>
      <c r="I169" s="194">
        <f t="shared" ref="I169:BT169" si="22">SUM(I126:I168)</f>
        <v>6129348.1100000003</v>
      </c>
      <c r="J169" s="194">
        <f t="shared" si="22"/>
        <v>13803288.370000001</v>
      </c>
      <c r="K169" s="194">
        <f t="shared" si="22"/>
        <v>2924132.56</v>
      </c>
      <c r="L169" s="194">
        <f t="shared" si="22"/>
        <v>1733060.27</v>
      </c>
      <c r="M169" s="194">
        <f t="shared" si="22"/>
        <v>2902222.55</v>
      </c>
      <c r="N169" s="194">
        <f t="shared" si="22"/>
        <v>46382674.149999999</v>
      </c>
      <c r="O169" s="194">
        <f t="shared" si="22"/>
        <v>3187889.81</v>
      </c>
      <c r="P169" s="194">
        <f t="shared" si="22"/>
        <v>637142.84000000008</v>
      </c>
      <c r="Q169" s="194">
        <f t="shared" si="22"/>
        <v>8756160.6799999997</v>
      </c>
      <c r="R169" s="194">
        <f t="shared" si="22"/>
        <v>690456.73</v>
      </c>
      <c r="S169" s="194">
        <f t="shared" si="22"/>
        <v>3568342.6799999997</v>
      </c>
      <c r="T169" s="194">
        <f t="shared" si="22"/>
        <v>6069921.7199999997</v>
      </c>
      <c r="U169" s="194">
        <f t="shared" si="22"/>
        <v>4595892.2800000012</v>
      </c>
      <c r="V169" s="194">
        <f t="shared" si="22"/>
        <v>263844.71999999997</v>
      </c>
      <c r="W169" s="194">
        <f t="shared" si="22"/>
        <v>1281093.1499999999</v>
      </c>
      <c r="X169" s="194">
        <f t="shared" si="22"/>
        <v>904689.98999999987</v>
      </c>
      <c r="Y169" s="194">
        <f t="shared" si="22"/>
        <v>454697.44999999995</v>
      </c>
      <c r="Z169" s="194">
        <f t="shared" si="22"/>
        <v>12529069.779999999</v>
      </c>
      <c r="AA169" s="194">
        <f t="shared" si="22"/>
        <v>5394130.2000000002</v>
      </c>
      <c r="AB169" s="194">
        <f t="shared" si="22"/>
        <v>4506371.0200000005</v>
      </c>
      <c r="AC169" s="194">
        <f t="shared" si="22"/>
        <v>4203773</v>
      </c>
      <c r="AD169" s="194">
        <f t="shared" si="22"/>
        <v>1289425.83</v>
      </c>
      <c r="AE169" s="194">
        <f t="shared" si="22"/>
        <v>495506.1</v>
      </c>
      <c r="AF169" s="194">
        <f t="shared" si="22"/>
        <v>776952.69</v>
      </c>
      <c r="AG169" s="194">
        <f t="shared" si="22"/>
        <v>487885</v>
      </c>
      <c r="AH169" s="194">
        <f t="shared" si="22"/>
        <v>91664.69</v>
      </c>
      <c r="AI169" s="194">
        <f t="shared" si="22"/>
        <v>23830396.880000003</v>
      </c>
      <c r="AJ169" s="194">
        <f t="shared" si="22"/>
        <v>1370866.43</v>
      </c>
      <c r="AK169" s="194">
        <f t="shared" si="22"/>
        <v>542281.62000000011</v>
      </c>
      <c r="AL169" s="194">
        <f t="shared" si="22"/>
        <v>257926.25</v>
      </c>
      <c r="AM169" s="194">
        <f t="shared" si="22"/>
        <v>815882.1</v>
      </c>
      <c r="AN169" s="194">
        <f t="shared" si="22"/>
        <v>1012105.8700000001</v>
      </c>
      <c r="AO169" s="194">
        <f t="shared" si="22"/>
        <v>1936085.53</v>
      </c>
      <c r="AP169" s="194">
        <f t="shared" si="22"/>
        <v>872886.70000000007</v>
      </c>
      <c r="AQ169" s="194">
        <f t="shared" si="22"/>
        <v>2874219.2600000002</v>
      </c>
      <c r="AR169" s="194">
        <f t="shared" si="22"/>
        <v>425582.51</v>
      </c>
      <c r="AS169" s="194">
        <f t="shared" si="22"/>
        <v>1716364.3</v>
      </c>
      <c r="AT169" s="194">
        <f t="shared" si="22"/>
        <v>398672.8</v>
      </c>
      <c r="AU169" s="194">
        <f t="shared" si="22"/>
        <v>5922472.1899999995</v>
      </c>
      <c r="AV169" s="194">
        <f t="shared" si="22"/>
        <v>887523.64</v>
      </c>
      <c r="AW169" s="194">
        <f t="shared" si="22"/>
        <v>777065.51</v>
      </c>
      <c r="AX169" s="194">
        <f t="shared" si="22"/>
        <v>478981.57</v>
      </c>
      <c r="AY169" s="194">
        <f t="shared" si="22"/>
        <v>394001.6</v>
      </c>
      <c r="AZ169" s="194">
        <f t="shared" si="22"/>
        <v>545237.9</v>
      </c>
      <c r="BA169" s="194">
        <f t="shared" si="22"/>
        <v>224094.24</v>
      </c>
      <c r="BB169" s="194">
        <f t="shared" si="22"/>
        <v>16436479.670000002</v>
      </c>
      <c r="BC169" s="194">
        <f t="shared" si="22"/>
        <v>637021.89</v>
      </c>
      <c r="BD169" s="194">
        <f t="shared" si="22"/>
        <v>1182197.6100000001</v>
      </c>
      <c r="BE169" s="194">
        <f t="shared" si="22"/>
        <v>1980958.15</v>
      </c>
      <c r="BF169" s="194">
        <f t="shared" si="22"/>
        <v>1379700.6800000002</v>
      </c>
      <c r="BG169" s="194">
        <f t="shared" si="22"/>
        <v>3891583.6399999997</v>
      </c>
      <c r="BH169" s="194">
        <f t="shared" si="22"/>
        <v>3355026.9898999999</v>
      </c>
      <c r="BI169" s="194">
        <f t="shared" si="22"/>
        <v>3282345.2399999998</v>
      </c>
      <c r="BJ169" s="194">
        <f t="shared" si="22"/>
        <v>1566869.5</v>
      </c>
      <c r="BK169" s="194">
        <f t="shared" si="22"/>
        <v>324803</v>
      </c>
      <c r="BL169" s="194">
        <f t="shared" si="22"/>
        <v>239152.25</v>
      </c>
      <c r="BM169" s="194">
        <f t="shared" si="22"/>
        <v>106288612.91</v>
      </c>
      <c r="BN169" s="194">
        <f t="shared" si="22"/>
        <v>2459720.06</v>
      </c>
      <c r="BO169" s="194">
        <f t="shared" si="22"/>
        <v>2673444.9500000002</v>
      </c>
      <c r="BP169" s="194">
        <f t="shared" si="22"/>
        <v>817117.5</v>
      </c>
      <c r="BQ169" s="194">
        <f t="shared" si="22"/>
        <v>1231598.23</v>
      </c>
      <c r="BR169" s="194">
        <f t="shared" si="22"/>
        <v>1549767.16</v>
      </c>
      <c r="BS169" s="194">
        <f t="shared" si="22"/>
        <v>626618.41999999993</v>
      </c>
      <c r="BT169" s="194">
        <f t="shared" si="22"/>
        <v>5760000.29</v>
      </c>
      <c r="BU169" s="194">
        <f t="shared" ref="BU169:CC169" si="23">SUM(BU126:BU168)</f>
        <v>547222.65999999992</v>
      </c>
      <c r="BV169" s="194">
        <f t="shared" si="23"/>
        <v>280970.07999999996</v>
      </c>
      <c r="BW169" s="194">
        <f t="shared" si="23"/>
        <v>2024352.62</v>
      </c>
      <c r="BX169" s="194">
        <f t="shared" si="23"/>
        <v>688529.22</v>
      </c>
      <c r="BY169" s="194">
        <f t="shared" si="23"/>
        <v>81174433.120000005</v>
      </c>
      <c r="BZ169" s="194">
        <f t="shared" si="23"/>
        <v>837740.58000000007</v>
      </c>
      <c r="CA169" s="194">
        <f t="shared" si="23"/>
        <v>7275575.1500000004</v>
      </c>
      <c r="CB169" s="194">
        <f t="shared" si="23"/>
        <v>16181968.970000001</v>
      </c>
      <c r="CC169" s="194">
        <f t="shared" si="23"/>
        <v>461868458.90990007</v>
      </c>
    </row>
    <row r="170" spans="1:81" s="109" customFormat="1" ht="25.5" customHeight="1">
      <c r="A170" s="136" t="s">
        <v>1460</v>
      </c>
      <c r="B170" s="280" t="s">
        <v>1464</v>
      </c>
      <c r="C170" s="281" t="s">
        <v>1465</v>
      </c>
      <c r="D170" s="282"/>
      <c r="E170" s="281"/>
      <c r="F170" s="283" t="s">
        <v>585</v>
      </c>
      <c r="G170" s="284" t="s">
        <v>586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v>0</v>
      </c>
      <c r="O170" s="192">
        <v>0</v>
      </c>
      <c r="P170" s="192">
        <v>0</v>
      </c>
      <c r="Q170" s="192">
        <v>0</v>
      </c>
      <c r="R170" s="192">
        <v>0</v>
      </c>
      <c r="S170" s="192">
        <v>0</v>
      </c>
      <c r="T170" s="192">
        <v>0</v>
      </c>
      <c r="U170" s="192">
        <v>0</v>
      </c>
      <c r="V170" s="192">
        <v>0</v>
      </c>
      <c r="W170" s="192">
        <v>0</v>
      </c>
      <c r="X170" s="192">
        <v>0</v>
      </c>
      <c r="Y170" s="192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2">
        <v>0</v>
      </c>
      <c r="BB170" s="192">
        <v>0</v>
      </c>
      <c r="BC170" s="192">
        <v>0</v>
      </c>
      <c r="BD170" s="192">
        <v>0</v>
      </c>
      <c r="BE170" s="192">
        <v>0</v>
      </c>
      <c r="BF170" s="192">
        <v>0</v>
      </c>
      <c r="BG170" s="192">
        <v>0</v>
      </c>
      <c r="BH170" s="192">
        <v>0</v>
      </c>
      <c r="BI170" s="192">
        <v>0</v>
      </c>
      <c r="BJ170" s="192">
        <v>0</v>
      </c>
      <c r="BK170" s="192">
        <v>0</v>
      </c>
      <c r="BL170" s="192">
        <v>0</v>
      </c>
      <c r="BM170" s="192">
        <v>0</v>
      </c>
      <c r="BN170" s="192">
        <v>0</v>
      </c>
      <c r="BO170" s="192">
        <v>0</v>
      </c>
      <c r="BP170" s="192">
        <v>0</v>
      </c>
      <c r="BQ170" s="192">
        <v>0</v>
      </c>
      <c r="BR170" s="192">
        <v>0</v>
      </c>
      <c r="BS170" s="192">
        <v>0</v>
      </c>
      <c r="BT170" s="192">
        <v>0</v>
      </c>
      <c r="BU170" s="192">
        <v>0</v>
      </c>
      <c r="BV170" s="192">
        <v>0</v>
      </c>
      <c r="BW170" s="192">
        <v>0</v>
      </c>
      <c r="BX170" s="192">
        <v>0</v>
      </c>
      <c r="BY170" s="192">
        <v>0</v>
      </c>
      <c r="BZ170" s="192">
        <v>0</v>
      </c>
      <c r="CA170" s="192">
        <v>0</v>
      </c>
      <c r="CB170" s="192">
        <v>0</v>
      </c>
      <c r="CC170" s="201">
        <f t="shared" ref="CC170:CC177" si="24">SUM(H170:CB170)</f>
        <v>0</v>
      </c>
    </row>
    <row r="171" spans="1:81" s="109" customFormat="1" ht="25.5" customHeight="1">
      <c r="A171" s="136" t="s">
        <v>1460</v>
      </c>
      <c r="B171" s="280" t="s">
        <v>1464</v>
      </c>
      <c r="C171" s="281" t="s">
        <v>1465</v>
      </c>
      <c r="D171" s="282"/>
      <c r="E171" s="281"/>
      <c r="F171" s="306" t="s">
        <v>1578</v>
      </c>
      <c r="G171" s="307" t="s">
        <v>1579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  <c r="N171" s="192">
        <v>0</v>
      </c>
      <c r="O171" s="192">
        <v>0</v>
      </c>
      <c r="P171" s="192">
        <v>0</v>
      </c>
      <c r="Q171" s="192">
        <v>0</v>
      </c>
      <c r="R171" s="192">
        <v>0</v>
      </c>
      <c r="S171" s="192">
        <v>0</v>
      </c>
      <c r="T171" s="192">
        <v>0</v>
      </c>
      <c r="U171" s="192">
        <v>0</v>
      </c>
      <c r="V171" s="192">
        <v>0</v>
      </c>
      <c r="W171" s="192">
        <v>0</v>
      </c>
      <c r="X171" s="192">
        <v>0</v>
      </c>
      <c r="Y171" s="192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  <c r="AJ171" s="192">
        <v>0</v>
      </c>
      <c r="AK171" s="192">
        <v>0</v>
      </c>
      <c r="AL171" s="192">
        <v>0</v>
      </c>
      <c r="AM171" s="192">
        <v>0</v>
      </c>
      <c r="AN171" s="192">
        <v>0</v>
      </c>
      <c r="AO171" s="192">
        <v>0</v>
      </c>
      <c r="AP171" s="192">
        <v>0</v>
      </c>
      <c r="AQ171" s="192">
        <v>0</v>
      </c>
      <c r="AR171" s="192">
        <v>0</v>
      </c>
      <c r="AS171" s="192">
        <v>0</v>
      </c>
      <c r="AT171" s="192">
        <v>0</v>
      </c>
      <c r="AU171" s="192">
        <v>0</v>
      </c>
      <c r="AV171" s="192">
        <v>0</v>
      </c>
      <c r="AW171" s="192">
        <v>0</v>
      </c>
      <c r="AX171" s="192">
        <v>0</v>
      </c>
      <c r="AY171" s="192">
        <v>0</v>
      </c>
      <c r="AZ171" s="192">
        <v>0</v>
      </c>
      <c r="BA171" s="192">
        <v>0</v>
      </c>
      <c r="BB171" s="192">
        <v>0</v>
      </c>
      <c r="BC171" s="192">
        <v>0</v>
      </c>
      <c r="BD171" s="192">
        <v>0</v>
      </c>
      <c r="BE171" s="192">
        <v>0</v>
      </c>
      <c r="BF171" s="192">
        <v>0</v>
      </c>
      <c r="BG171" s="192">
        <v>0</v>
      </c>
      <c r="BH171" s="192">
        <v>0</v>
      </c>
      <c r="BI171" s="192">
        <v>0</v>
      </c>
      <c r="BJ171" s="192">
        <v>0</v>
      </c>
      <c r="BK171" s="192">
        <v>0</v>
      </c>
      <c r="BL171" s="192">
        <v>0</v>
      </c>
      <c r="BM171" s="192">
        <v>0</v>
      </c>
      <c r="BN171" s="192">
        <v>0</v>
      </c>
      <c r="BO171" s="192">
        <v>0</v>
      </c>
      <c r="BP171" s="192">
        <v>0</v>
      </c>
      <c r="BQ171" s="192">
        <v>0</v>
      </c>
      <c r="BR171" s="192">
        <v>0</v>
      </c>
      <c r="BS171" s="192">
        <v>0</v>
      </c>
      <c r="BT171" s="192">
        <v>0</v>
      </c>
      <c r="BU171" s="192">
        <v>0</v>
      </c>
      <c r="BV171" s="192">
        <v>0</v>
      </c>
      <c r="BW171" s="192">
        <v>0</v>
      </c>
      <c r="BX171" s="192">
        <v>0</v>
      </c>
      <c r="BY171" s="192">
        <v>0</v>
      </c>
      <c r="BZ171" s="192">
        <v>0</v>
      </c>
      <c r="CA171" s="192">
        <v>0</v>
      </c>
      <c r="CB171" s="192">
        <v>0</v>
      </c>
      <c r="CC171" s="201">
        <f t="shared" si="24"/>
        <v>0</v>
      </c>
    </row>
    <row r="172" spans="1:81" s="109" customFormat="1" ht="25.5" customHeight="1">
      <c r="A172" s="136" t="s">
        <v>1460</v>
      </c>
      <c r="B172" s="280" t="s">
        <v>1464</v>
      </c>
      <c r="C172" s="281" t="s">
        <v>1465</v>
      </c>
      <c r="D172" s="282"/>
      <c r="E172" s="281"/>
      <c r="F172" s="283" t="s">
        <v>603</v>
      </c>
      <c r="G172" s="284" t="s">
        <v>604</v>
      </c>
      <c r="H172" s="192">
        <v>0</v>
      </c>
      <c r="I172" s="192">
        <v>0</v>
      </c>
      <c r="J172" s="192">
        <v>0</v>
      </c>
      <c r="K172" s="192">
        <v>0</v>
      </c>
      <c r="L172" s="192">
        <v>0</v>
      </c>
      <c r="M172" s="192">
        <v>0</v>
      </c>
      <c r="N172" s="192">
        <v>136310175.28999999</v>
      </c>
      <c r="O172" s="192">
        <v>0</v>
      </c>
      <c r="P172" s="192">
        <v>0</v>
      </c>
      <c r="Q172" s="192">
        <v>0</v>
      </c>
      <c r="R172" s="192">
        <v>0</v>
      </c>
      <c r="S172" s="192">
        <v>0</v>
      </c>
      <c r="T172" s="192">
        <v>0</v>
      </c>
      <c r="U172" s="192">
        <v>0</v>
      </c>
      <c r="V172" s="192">
        <v>0</v>
      </c>
      <c r="W172" s="192">
        <v>0</v>
      </c>
      <c r="X172" s="192">
        <v>0</v>
      </c>
      <c r="Y172" s="192">
        <v>0</v>
      </c>
      <c r="Z172" s="192">
        <v>0</v>
      </c>
      <c r="AA172" s="192">
        <v>21547.7</v>
      </c>
      <c r="AB172" s="192">
        <v>0</v>
      </c>
      <c r="AC172" s="192">
        <v>0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29239706.57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7010361.3200000003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2">
        <v>0</v>
      </c>
      <c r="BB172" s="192">
        <v>95914931.280000001</v>
      </c>
      <c r="BC172" s="192">
        <v>0</v>
      </c>
      <c r="BD172" s="192">
        <v>0</v>
      </c>
      <c r="BE172" s="192">
        <v>0</v>
      </c>
      <c r="BF172" s="192">
        <v>0</v>
      </c>
      <c r="BG172" s="192">
        <v>0</v>
      </c>
      <c r="BH172" s="192">
        <v>0</v>
      </c>
      <c r="BI172" s="192">
        <v>0</v>
      </c>
      <c r="BJ172" s="192">
        <v>0</v>
      </c>
      <c r="BK172" s="192">
        <v>0</v>
      </c>
      <c r="BL172" s="192">
        <v>0</v>
      </c>
      <c r="BM172" s="192">
        <v>81947114.650000006</v>
      </c>
      <c r="BN172" s="192">
        <v>0</v>
      </c>
      <c r="BO172" s="192">
        <v>0</v>
      </c>
      <c r="BP172" s="192">
        <v>0</v>
      </c>
      <c r="BQ172" s="192">
        <v>0</v>
      </c>
      <c r="BR172" s="192">
        <v>0</v>
      </c>
      <c r="BS172" s="192">
        <v>0</v>
      </c>
      <c r="BT172" s="192">
        <v>0</v>
      </c>
      <c r="BU172" s="192">
        <v>0</v>
      </c>
      <c r="BV172" s="192">
        <v>0</v>
      </c>
      <c r="BW172" s="192">
        <v>0</v>
      </c>
      <c r="BX172" s="192">
        <v>0</v>
      </c>
      <c r="BY172" s="192">
        <v>0</v>
      </c>
      <c r="BZ172" s="192">
        <v>0</v>
      </c>
      <c r="CA172" s="192">
        <v>0</v>
      </c>
      <c r="CB172" s="192">
        <v>0</v>
      </c>
      <c r="CC172" s="201">
        <f t="shared" si="24"/>
        <v>350443836.80999994</v>
      </c>
    </row>
    <row r="173" spans="1:81" s="109" customFormat="1" ht="25.5" customHeight="1">
      <c r="A173" s="136" t="s">
        <v>1460</v>
      </c>
      <c r="B173" s="280" t="s">
        <v>1464</v>
      </c>
      <c r="C173" s="281" t="s">
        <v>1465</v>
      </c>
      <c r="D173" s="282"/>
      <c r="E173" s="281"/>
      <c r="F173" s="283" t="s">
        <v>605</v>
      </c>
      <c r="G173" s="284" t="s">
        <v>606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2">
        <v>0</v>
      </c>
      <c r="N173" s="192">
        <v>0</v>
      </c>
      <c r="O173" s="192">
        <v>0</v>
      </c>
      <c r="P173" s="192">
        <v>0</v>
      </c>
      <c r="Q173" s="192">
        <v>0</v>
      </c>
      <c r="R173" s="192">
        <v>0</v>
      </c>
      <c r="S173" s="192">
        <v>0</v>
      </c>
      <c r="T173" s="192">
        <v>0</v>
      </c>
      <c r="U173" s="192">
        <v>0</v>
      </c>
      <c r="V173" s="192">
        <v>0</v>
      </c>
      <c r="W173" s="192">
        <v>0</v>
      </c>
      <c r="X173" s="192">
        <v>0</v>
      </c>
      <c r="Y173" s="192">
        <v>0</v>
      </c>
      <c r="Z173" s="192">
        <v>0</v>
      </c>
      <c r="AA173" s="192">
        <v>43853</v>
      </c>
      <c r="AB173" s="192">
        <v>0</v>
      </c>
      <c r="AC173" s="192">
        <v>31000</v>
      </c>
      <c r="AD173" s="192">
        <v>0</v>
      </c>
      <c r="AE173" s="192">
        <v>0</v>
      </c>
      <c r="AF173" s="192">
        <v>0</v>
      </c>
      <c r="AG173" s="192">
        <v>0</v>
      </c>
      <c r="AH173" s="192">
        <v>0</v>
      </c>
      <c r="AI173" s="192">
        <v>4405943.8600000003</v>
      </c>
      <c r="AJ173" s="192">
        <v>0</v>
      </c>
      <c r="AK173" s="192">
        <v>0</v>
      </c>
      <c r="AL173" s="192">
        <v>0</v>
      </c>
      <c r="AM173" s="192">
        <v>0</v>
      </c>
      <c r="AN173" s="192">
        <v>0</v>
      </c>
      <c r="AO173" s="192">
        <v>0</v>
      </c>
      <c r="AP173" s="192">
        <v>0</v>
      </c>
      <c r="AQ173" s="192">
        <v>0</v>
      </c>
      <c r="AR173" s="192">
        <v>0</v>
      </c>
      <c r="AS173" s="192">
        <v>0</v>
      </c>
      <c r="AT173" s="192">
        <v>0</v>
      </c>
      <c r="AU173" s="192">
        <v>0</v>
      </c>
      <c r="AV173" s="192">
        <v>0</v>
      </c>
      <c r="AW173" s="192">
        <v>0</v>
      </c>
      <c r="AX173" s="192">
        <v>0</v>
      </c>
      <c r="AY173" s="192">
        <v>0</v>
      </c>
      <c r="AZ173" s="192">
        <v>0</v>
      </c>
      <c r="BA173" s="192">
        <v>0</v>
      </c>
      <c r="BB173" s="192">
        <v>0</v>
      </c>
      <c r="BC173" s="192">
        <v>0</v>
      </c>
      <c r="BD173" s="192">
        <v>0</v>
      </c>
      <c r="BE173" s="192">
        <v>0</v>
      </c>
      <c r="BF173" s="192">
        <v>0</v>
      </c>
      <c r="BG173" s="192">
        <v>0</v>
      </c>
      <c r="BH173" s="192">
        <v>0</v>
      </c>
      <c r="BI173" s="192">
        <v>0</v>
      </c>
      <c r="BJ173" s="192">
        <v>0</v>
      </c>
      <c r="BK173" s="192">
        <v>0</v>
      </c>
      <c r="BL173" s="192">
        <v>0</v>
      </c>
      <c r="BM173" s="192">
        <v>97974241.450000003</v>
      </c>
      <c r="BN173" s="192">
        <v>0</v>
      </c>
      <c r="BO173" s="192">
        <v>0</v>
      </c>
      <c r="BP173" s="192">
        <v>0</v>
      </c>
      <c r="BQ173" s="192">
        <v>0</v>
      </c>
      <c r="BR173" s="192">
        <v>0</v>
      </c>
      <c r="BS173" s="192">
        <v>0</v>
      </c>
      <c r="BT173" s="192">
        <v>0</v>
      </c>
      <c r="BU173" s="192">
        <v>0</v>
      </c>
      <c r="BV173" s="192">
        <v>0</v>
      </c>
      <c r="BW173" s="192">
        <v>0</v>
      </c>
      <c r="BX173" s="192">
        <v>0</v>
      </c>
      <c r="BY173" s="192">
        <v>0</v>
      </c>
      <c r="BZ173" s="192">
        <v>0</v>
      </c>
      <c r="CA173" s="192">
        <v>0</v>
      </c>
      <c r="CB173" s="192">
        <v>0</v>
      </c>
      <c r="CC173" s="201">
        <f t="shared" si="24"/>
        <v>102455038.31</v>
      </c>
    </row>
    <row r="174" spans="1:81" s="109" customFormat="1" ht="25.5" customHeight="1">
      <c r="A174" s="136" t="s">
        <v>1460</v>
      </c>
      <c r="B174" s="280" t="s">
        <v>1464</v>
      </c>
      <c r="C174" s="281" t="s">
        <v>1465</v>
      </c>
      <c r="D174" s="282"/>
      <c r="E174" s="281"/>
      <c r="F174" s="283" t="s">
        <v>607</v>
      </c>
      <c r="G174" s="284" t="s">
        <v>608</v>
      </c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  <c r="M174" s="192">
        <v>0</v>
      </c>
      <c r="N174" s="192">
        <v>0</v>
      </c>
      <c r="O174" s="192">
        <v>0</v>
      </c>
      <c r="P174" s="192">
        <v>0</v>
      </c>
      <c r="Q174" s="192">
        <v>0</v>
      </c>
      <c r="R174" s="192">
        <v>0</v>
      </c>
      <c r="S174" s="192">
        <v>0</v>
      </c>
      <c r="T174" s="192">
        <v>0</v>
      </c>
      <c r="U174" s="192">
        <v>0</v>
      </c>
      <c r="V174" s="192">
        <v>0</v>
      </c>
      <c r="W174" s="192">
        <v>0</v>
      </c>
      <c r="X174" s="192">
        <v>0</v>
      </c>
      <c r="Y174" s="192">
        <v>0</v>
      </c>
      <c r="Z174" s="192">
        <v>0</v>
      </c>
      <c r="AA174" s="192">
        <v>0</v>
      </c>
      <c r="AB174" s="192">
        <v>0</v>
      </c>
      <c r="AC174" s="192">
        <v>0</v>
      </c>
      <c r="AD174" s="192">
        <v>0</v>
      </c>
      <c r="AE174" s="192">
        <v>0</v>
      </c>
      <c r="AF174" s="192">
        <v>0</v>
      </c>
      <c r="AG174" s="192">
        <v>0</v>
      </c>
      <c r="AH174" s="192">
        <v>0</v>
      </c>
      <c r="AI174" s="192">
        <v>0</v>
      </c>
      <c r="AJ174" s="192">
        <v>0</v>
      </c>
      <c r="AK174" s="192">
        <v>0</v>
      </c>
      <c r="AL174" s="192">
        <v>0</v>
      </c>
      <c r="AM174" s="192">
        <v>0</v>
      </c>
      <c r="AN174" s="192">
        <v>0</v>
      </c>
      <c r="AO174" s="192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192">
        <v>0</v>
      </c>
      <c r="BK174" s="192">
        <v>0</v>
      </c>
      <c r="BL174" s="192">
        <v>0</v>
      </c>
      <c r="BM174" s="192">
        <v>0</v>
      </c>
      <c r="BN174" s="192">
        <v>41440</v>
      </c>
      <c r="BO174" s="192">
        <v>0</v>
      </c>
      <c r="BP174" s="192">
        <v>0</v>
      </c>
      <c r="BQ174" s="192">
        <v>0</v>
      </c>
      <c r="BR174" s="192">
        <v>0</v>
      </c>
      <c r="BS174" s="192">
        <v>0</v>
      </c>
      <c r="BT174" s="192">
        <v>0</v>
      </c>
      <c r="BU174" s="192">
        <v>0</v>
      </c>
      <c r="BV174" s="192">
        <v>0</v>
      </c>
      <c r="BW174" s="192">
        <v>0</v>
      </c>
      <c r="BX174" s="192">
        <v>0</v>
      </c>
      <c r="BY174" s="192">
        <v>0</v>
      </c>
      <c r="BZ174" s="192">
        <v>0</v>
      </c>
      <c r="CA174" s="192">
        <v>0</v>
      </c>
      <c r="CB174" s="192">
        <v>0</v>
      </c>
      <c r="CC174" s="201">
        <f t="shared" si="24"/>
        <v>41440</v>
      </c>
    </row>
    <row r="175" spans="1:81" s="109" customFormat="1" ht="25.5" customHeight="1">
      <c r="A175" s="136" t="s">
        <v>1460</v>
      </c>
      <c r="B175" s="280" t="s">
        <v>1464</v>
      </c>
      <c r="C175" s="281" t="s">
        <v>1465</v>
      </c>
      <c r="D175" s="282">
        <v>45110</v>
      </c>
      <c r="E175" s="281" t="s">
        <v>25</v>
      </c>
      <c r="F175" s="283" t="s">
        <v>609</v>
      </c>
      <c r="G175" s="284" t="s">
        <v>610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2">
        <v>0</v>
      </c>
      <c r="N175" s="192">
        <v>0</v>
      </c>
      <c r="O175" s="192">
        <v>0</v>
      </c>
      <c r="P175" s="192">
        <v>0</v>
      </c>
      <c r="Q175" s="192">
        <v>0</v>
      </c>
      <c r="R175" s="192">
        <v>0</v>
      </c>
      <c r="S175" s="192">
        <v>0</v>
      </c>
      <c r="T175" s="192">
        <v>0</v>
      </c>
      <c r="U175" s="192">
        <v>0</v>
      </c>
      <c r="V175" s="192">
        <v>0</v>
      </c>
      <c r="W175" s="192">
        <v>0</v>
      </c>
      <c r="X175" s="192">
        <v>0</v>
      </c>
      <c r="Y175" s="192">
        <v>0</v>
      </c>
      <c r="Z175" s="192">
        <v>0</v>
      </c>
      <c r="AA175" s="192">
        <v>0</v>
      </c>
      <c r="AB175" s="192">
        <v>0</v>
      </c>
      <c r="AC175" s="192">
        <v>0</v>
      </c>
      <c r="AD175" s="192">
        <v>0</v>
      </c>
      <c r="AE175" s="192">
        <v>0</v>
      </c>
      <c r="AF175" s="192">
        <v>0</v>
      </c>
      <c r="AG175" s="192">
        <v>0</v>
      </c>
      <c r="AH175" s="192">
        <v>0</v>
      </c>
      <c r="AI175" s="192">
        <v>0</v>
      </c>
      <c r="AJ175" s="192">
        <v>0</v>
      </c>
      <c r="AK175" s="192">
        <v>0</v>
      </c>
      <c r="AL175" s="192">
        <v>0</v>
      </c>
      <c r="AM175" s="192">
        <v>0</v>
      </c>
      <c r="AN175" s="192">
        <v>0</v>
      </c>
      <c r="AO175" s="192">
        <v>0</v>
      </c>
      <c r="AP175" s="192">
        <v>0</v>
      </c>
      <c r="AQ175" s="192">
        <v>0</v>
      </c>
      <c r="AR175" s="192">
        <v>0</v>
      </c>
      <c r="AS175" s="192">
        <v>0</v>
      </c>
      <c r="AT175" s="192">
        <v>0</v>
      </c>
      <c r="AU175" s="192">
        <v>0</v>
      </c>
      <c r="AV175" s="192">
        <v>0</v>
      </c>
      <c r="AW175" s="192">
        <v>0</v>
      </c>
      <c r="AX175" s="192">
        <v>0</v>
      </c>
      <c r="AY175" s="192">
        <v>0</v>
      </c>
      <c r="AZ175" s="192">
        <v>0</v>
      </c>
      <c r="BA175" s="192">
        <v>0</v>
      </c>
      <c r="BB175" s="192">
        <v>0</v>
      </c>
      <c r="BC175" s="192">
        <v>0</v>
      </c>
      <c r="BD175" s="192">
        <v>0</v>
      </c>
      <c r="BE175" s="192">
        <v>0</v>
      </c>
      <c r="BF175" s="192">
        <v>0</v>
      </c>
      <c r="BG175" s="192">
        <v>0</v>
      </c>
      <c r="BH175" s="192">
        <v>0</v>
      </c>
      <c r="BI175" s="192">
        <v>0</v>
      </c>
      <c r="BJ175" s="192">
        <v>0</v>
      </c>
      <c r="BK175" s="192">
        <v>0</v>
      </c>
      <c r="BL175" s="192">
        <v>0</v>
      </c>
      <c r="BM175" s="192">
        <v>0</v>
      </c>
      <c r="BN175" s="192">
        <v>0</v>
      </c>
      <c r="BO175" s="192">
        <v>0</v>
      </c>
      <c r="BP175" s="192">
        <v>0</v>
      </c>
      <c r="BQ175" s="192">
        <v>0</v>
      </c>
      <c r="BR175" s="192">
        <v>0</v>
      </c>
      <c r="BS175" s="192">
        <v>0</v>
      </c>
      <c r="BT175" s="192">
        <v>0</v>
      </c>
      <c r="BU175" s="192">
        <v>0</v>
      </c>
      <c r="BV175" s="192">
        <v>0</v>
      </c>
      <c r="BW175" s="192">
        <v>0</v>
      </c>
      <c r="BX175" s="192">
        <v>0</v>
      </c>
      <c r="BY175" s="192">
        <v>0</v>
      </c>
      <c r="BZ175" s="192">
        <v>0</v>
      </c>
      <c r="CA175" s="192">
        <v>0</v>
      </c>
      <c r="CB175" s="192">
        <v>0</v>
      </c>
      <c r="CC175" s="201">
        <f t="shared" si="24"/>
        <v>0</v>
      </c>
    </row>
    <row r="176" spans="1:81" s="109" customFormat="1" ht="25.5" customHeight="1">
      <c r="A176" s="136" t="s">
        <v>1460</v>
      </c>
      <c r="B176" s="280" t="s">
        <v>1464</v>
      </c>
      <c r="C176" s="281" t="s">
        <v>1465</v>
      </c>
      <c r="D176" s="282"/>
      <c r="E176" s="281"/>
      <c r="F176" s="283" t="s">
        <v>611</v>
      </c>
      <c r="G176" s="284" t="s">
        <v>612</v>
      </c>
      <c r="H176" s="192">
        <v>0</v>
      </c>
      <c r="I176" s="192">
        <v>0</v>
      </c>
      <c r="J176" s="192">
        <v>0</v>
      </c>
      <c r="K176" s="192">
        <v>0</v>
      </c>
      <c r="L176" s="192">
        <v>0</v>
      </c>
      <c r="M176" s="192">
        <v>0</v>
      </c>
      <c r="N176" s="192">
        <v>0</v>
      </c>
      <c r="O176" s="192">
        <v>0</v>
      </c>
      <c r="P176" s="192">
        <v>0</v>
      </c>
      <c r="Q176" s="192">
        <v>0</v>
      </c>
      <c r="R176" s="192">
        <v>0</v>
      </c>
      <c r="S176" s="192">
        <v>0</v>
      </c>
      <c r="T176" s="192">
        <v>0</v>
      </c>
      <c r="U176" s="192">
        <v>0</v>
      </c>
      <c r="V176" s="192">
        <v>0</v>
      </c>
      <c r="W176" s="192">
        <v>0</v>
      </c>
      <c r="X176" s="192">
        <v>0</v>
      </c>
      <c r="Y176" s="192">
        <v>0</v>
      </c>
      <c r="Z176" s="192">
        <v>0</v>
      </c>
      <c r="AA176" s="192">
        <v>0</v>
      </c>
      <c r="AB176" s="192">
        <v>0</v>
      </c>
      <c r="AC176" s="192">
        <v>0</v>
      </c>
      <c r="AD176" s="192">
        <v>0</v>
      </c>
      <c r="AE176" s="192">
        <v>0</v>
      </c>
      <c r="AF176" s="192">
        <v>0</v>
      </c>
      <c r="AG176" s="192">
        <v>0</v>
      </c>
      <c r="AH176" s="192">
        <v>0</v>
      </c>
      <c r="AI176" s="192">
        <v>0</v>
      </c>
      <c r="AJ176" s="192">
        <v>0</v>
      </c>
      <c r="AK176" s="192">
        <v>0</v>
      </c>
      <c r="AL176" s="192">
        <v>0</v>
      </c>
      <c r="AM176" s="192">
        <v>0</v>
      </c>
      <c r="AN176" s="192">
        <v>0</v>
      </c>
      <c r="AO176" s="192">
        <v>0</v>
      </c>
      <c r="AP176" s="192">
        <v>0</v>
      </c>
      <c r="AQ176" s="192">
        <v>0</v>
      </c>
      <c r="AR176" s="192">
        <v>0</v>
      </c>
      <c r="AS176" s="192">
        <v>0</v>
      </c>
      <c r="AT176" s="192">
        <v>0</v>
      </c>
      <c r="AU176" s="192">
        <v>0</v>
      </c>
      <c r="AV176" s="192">
        <v>0</v>
      </c>
      <c r="AW176" s="192">
        <v>0</v>
      </c>
      <c r="AX176" s="192">
        <v>0</v>
      </c>
      <c r="AY176" s="192">
        <v>0</v>
      </c>
      <c r="AZ176" s="192">
        <v>0</v>
      </c>
      <c r="BA176" s="192">
        <v>0</v>
      </c>
      <c r="BB176" s="192">
        <v>0</v>
      </c>
      <c r="BC176" s="192">
        <v>0</v>
      </c>
      <c r="BD176" s="192">
        <v>0</v>
      </c>
      <c r="BE176" s="192">
        <v>0</v>
      </c>
      <c r="BF176" s="192">
        <v>0</v>
      </c>
      <c r="BG176" s="192">
        <v>0</v>
      </c>
      <c r="BH176" s="192">
        <v>0</v>
      </c>
      <c r="BI176" s="192">
        <v>0</v>
      </c>
      <c r="BJ176" s="192">
        <v>0</v>
      </c>
      <c r="BK176" s="192">
        <v>0</v>
      </c>
      <c r="BL176" s="192">
        <v>0</v>
      </c>
      <c r="BM176" s="192">
        <v>0</v>
      </c>
      <c r="BN176" s="192">
        <v>0</v>
      </c>
      <c r="BO176" s="192">
        <v>0</v>
      </c>
      <c r="BP176" s="192">
        <v>0</v>
      </c>
      <c r="BQ176" s="192">
        <v>0</v>
      </c>
      <c r="BR176" s="192">
        <v>0</v>
      </c>
      <c r="BS176" s="192">
        <v>0</v>
      </c>
      <c r="BT176" s="192">
        <v>0</v>
      </c>
      <c r="BU176" s="192">
        <v>0</v>
      </c>
      <c r="BV176" s="192">
        <v>0</v>
      </c>
      <c r="BW176" s="192">
        <v>0</v>
      </c>
      <c r="BX176" s="192">
        <v>0</v>
      </c>
      <c r="BY176" s="192">
        <v>0</v>
      </c>
      <c r="BZ176" s="192">
        <v>0</v>
      </c>
      <c r="CA176" s="192">
        <v>0</v>
      </c>
      <c r="CB176" s="192">
        <v>0</v>
      </c>
      <c r="CC176" s="201">
        <f t="shared" si="24"/>
        <v>0</v>
      </c>
    </row>
    <row r="177" spans="1:81" s="109" customFormat="1" ht="25.5" customHeight="1">
      <c r="A177" s="136" t="s">
        <v>1460</v>
      </c>
      <c r="B177" s="280" t="s">
        <v>1464</v>
      </c>
      <c r="C177" s="281" t="s">
        <v>1465</v>
      </c>
      <c r="D177" s="282">
        <v>45110</v>
      </c>
      <c r="E177" s="281" t="s">
        <v>25</v>
      </c>
      <c r="F177" s="283" t="s">
        <v>613</v>
      </c>
      <c r="G177" s="284" t="s">
        <v>614</v>
      </c>
      <c r="H177" s="192">
        <v>0</v>
      </c>
      <c r="I177" s="171">
        <v>0</v>
      </c>
      <c r="J177" s="171">
        <v>0</v>
      </c>
      <c r="K177" s="171">
        <v>0</v>
      </c>
      <c r="L177" s="171">
        <v>0</v>
      </c>
      <c r="M177" s="171">
        <v>0</v>
      </c>
      <c r="N177" s="171">
        <v>0</v>
      </c>
      <c r="O177" s="171">
        <v>0</v>
      </c>
      <c r="P177" s="171">
        <v>0</v>
      </c>
      <c r="Q177" s="171">
        <v>0</v>
      </c>
      <c r="R177" s="171">
        <v>0</v>
      </c>
      <c r="S177" s="171">
        <v>0</v>
      </c>
      <c r="T177" s="171">
        <v>0</v>
      </c>
      <c r="U177" s="171">
        <v>0</v>
      </c>
      <c r="V177" s="171">
        <v>0</v>
      </c>
      <c r="W177" s="171">
        <v>0</v>
      </c>
      <c r="X177" s="171">
        <v>0</v>
      </c>
      <c r="Y177" s="171">
        <v>0</v>
      </c>
      <c r="Z177" s="171">
        <v>74900</v>
      </c>
      <c r="AA177" s="171">
        <v>0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0</v>
      </c>
      <c r="AI177" s="171">
        <v>0</v>
      </c>
      <c r="AJ177" s="171">
        <v>0</v>
      </c>
      <c r="AK177" s="171">
        <v>0</v>
      </c>
      <c r="AL177" s="171">
        <v>0</v>
      </c>
      <c r="AM177" s="171">
        <v>0</v>
      </c>
      <c r="AN177" s="171">
        <v>0</v>
      </c>
      <c r="AO177" s="171">
        <v>0</v>
      </c>
      <c r="AP177" s="171">
        <v>0</v>
      </c>
      <c r="AQ177" s="171">
        <v>0</v>
      </c>
      <c r="AR177" s="171">
        <v>0</v>
      </c>
      <c r="AS177" s="171">
        <v>0</v>
      </c>
      <c r="AT177" s="171">
        <v>0</v>
      </c>
      <c r="AU177" s="171">
        <v>0</v>
      </c>
      <c r="AV177" s="171">
        <v>0</v>
      </c>
      <c r="AW177" s="171">
        <v>0</v>
      </c>
      <c r="AX177" s="171">
        <v>0</v>
      </c>
      <c r="AY177" s="171">
        <v>0</v>
      </c>
      <c r="AZ177" s="171">
        <v>0</v>
      </c>
      <c r="BA177" s="171">
        <v>0</v>
      </c>
      <c r="BB177" s="171">
        <v>0</v>
      </c>
      <c r="BC177" s="171">
        <v>0</v>
      </c>
      <c r="BD177" s="171">
        <v>0</v>
      </c>
      <c r="BE177" s="171">
        <v>0</v>
      </c>
      <c r="BF177" s="171">
        <v>0</v>
      </c>
      <c r="BG177" s="171">
        <v>0</v>
      </c>
      <c r="BH177" s="171">
        <v>0</v>
      </c>
      <c r="BI177" s="171">
        <v>0</v>
      </c>
      <c r="BJ177" s="171">
        <v>0</v>
      </c>
      <c r="BK177" s="171">
        <v>0</v>
      </c>
      <c r="BL177" s="171">
        <v>0</v>
      </c>
      <c r="BM177" s="171">
        <v>0</v>
      </c>
      <c r="BN177" s="171">
        <v>0</v>
      </c>
      <c r="BO177" s="171">
        <v>0</v>
      </c>
      <c r="BP177" s="171">
        <v>0</v>
      </c>
      <c r="BQ177" s="171">
        <v>0</v>
      </c>
      <c r="BR177" s="171">
        <v>0</v>
      </c>
      <c r="BS177" s="171">
        <v>0</v>
      </c>
      <c r="BT177" s="171">
        <v>159875</v>
      </c>
      <c r="BU177" s="171">
        <v>0</v>
      </c>
      <c r="BV177" s="171">
        <v>0</v>
      </c>
      <c r="BW177" s="171">
        <v>0</v>
      </c>
      <c r="BX177" s="171">
        <v>0</v>
      </c>
      <c r="BY177" s="171">
        <v>0</v>
      </c>
      <c r="BZ177" s="171">
        <v>0</v>
      </c>
      <c r="CA177" s="171">
        <v>0</v>
      </c>
      <c r="CB177" s="171">
        <v>0</v>
      </c>
      <c r="CC177" s="201">
        <f t="shared" si="24"/>
        <v>234775</v>
      </c>
    </row>
    <row r="178" spans="1:81" s="299" customFormat="1" ht="25.5" customHeight="1">
      <c r="A178" s="298"/>
      <c r="B178" s="519" t="s">
        <v>1472</v>
      </c>
      <c r="C178" s="520"/>
      <c r="D178" s="520"/>
      <c r="E178" s="520"/>
      <c r="F178" s="520"/>
      <c r="G178" s="521"/>
      <c r="H178" s="194">
        <f>SUM(H170:H177)</f>
        <v>0</v>
      </c>
      <c r="I178" s="194">
        <f>SUM(I170:I177)</f>
        <v>0</v>
      </c>
      <c r="J178" s="194">
        <f t="shared" ref="J178:BU178" si="25">SUM(J170:J177)</f>
        <v>0</v>
      </c>
      <c r="K178" s="194">
        <f t="shared" si="25"/>
        <v>0</v>
      </c>
      <c r="L178" s="194">
        <f t="shared" si="25"/>
        <v>0</v>
      </c>
      <c r="M178" s="194">
        <f t="shared" si="25"/>
        <v>0</v>
      </c>
      <c r="N178" s="194">
        <f t="shared" si="25"/>
        <v>136310175.28999999</v>
      </c>
      <c r="O178" s="194">
        <f t="shared" si="25"/>
        <v>0</v>
      </c>
      <c r="P178" s="194">
        <f t="shared" si="25"/>
        <v>0</v>
      </c>
      <c r="Q178" s="194">
        <f t="shared" si="25"/>
        <v>0</v>
      </c>
      <c r="R178" s="194">
        <f t="shared" si="25"/>
        <v>0</v>
      </c>
      <c r="S178" s="194">
        <f t="shared" si="25"/>
        <v>0</v>
      </c>
      <c r="T178" s="194">
        <f t="shared" si="25"/>
        <v>0</v>
      </c>
      <c r="U178" s="194">
        <f t="shared" si="25"/>
        <v>0</v>
      </c>
      <c r="V178" s="194">
        <f t="shared" si="25"/>
        <v>0</v>
      </c>
      <c r="W178" s="194">
        <f t="shared" si="25"/>
        <v>0</v>
      </c>
      <c r="X178" s="194">
        <f t="shared" si="25"/>
        <v>0</v>
      </c>
      <c r="Y178" s="194">
        <f t="shared" si="25"/>
        <v>0</v>
      </c>
      <c r="Z178" s="194">
        <f t="shared" si="25"/>
        <v>74900</v>
      </c>
      <c r="AA178" s="194">
        <f t="shared" si="25"/>
        <v>65400.7</v>
      </c>
      <c r="AB178" s="194">
        <f t="shared" si="25"/>
        <v>0</v>
      </c>
      <c r="AC178" s="194">
        <f t="shared" si="25"/>
        <v>31000</v>
      </c>
      <c r="AD178" s="194">
        <f t="shared" si="25"/>
        <v>0</v>
      </c>
      <c r="AE178" s="194">
        <f t="shared" si="25"/>
        <v>0</v>
      </c>
      <c r="AF178" s="194">
        <f t="shared" si="25"/>
        <v>0</v>
      </c>
      <c r="AG178" s="194">
        <f t="shared" si="25"/>
        <v>0</v>
      </c>
      <c r="AH178" s="194">
        <f t="shared" si="25"/>
        <v>0</v>
      </c>
      <c r="AI178" s="194">
        <f t="shared" si="25"/>
        <v>33645650.43</v>
      </c>
      <c r="AJ178" s="194">
        <f t="shared" si="25"/>
        <v>0</v>
      </c>
      <c r="AK178" s="194">
        <f t="shared" si="25"/>
        <v>0</v>
      </c>
      <c r="AL178" s="194">
        <f t="shared" si="25"/>
        <v>0</v>
      </c>
      <c r="AM178" s="194">
        <f t="shared" si="25"/>
        <v>0</v>
      </c>
      <c r="AN178" s="194">
        <f t="shared" si="25"/>
        <v>0</v>
      </c>
      <c r="AO178" s="194">
        <f t="shared" si="25"/>
        <v>0</v>
      </c>
      <c r="AP178" s="194">
        <f t="shared" si="25"/>
        <v>0</v>
      </c>
      <c r="AQ178" s="194">
        <f t="shared" si="25"/>
        <v>0</v>
      </c>
      <c r="AR178" s="194">
        <f t="shared" si="25"/>
        <v>0</v>
      </c>
      <c r="AS178" s="194">
        <f t="shared" si="25"/>
        <v>0</v>
      </c>
      <c r="AT178" s="194">
        <f t="shared" si="25"/>
        <v>0</v>
      </c>
      <c r="AU178" s="194">
        <f t="shared" si="25"/>
        <v>7010361.3200000003</v>
      </c>
      <c r="AV178" s="194">
        <f t="shared" si="25"/>
        <v>0</v>
      </c>
      <c r="AW178" s="194">
        <f t="shared" si="25"/>
        <v>0</v>
      </c>
      <c r="AX178" s="194">
        <f t="shared" si="25"/>
        <v>0</v>
      </c>
      <c r="AY178" s="194">
        <f t="shared" si="25"/>
        <v>0</v>
      </c>
      <c r="AZ178" s="194">
        <f t="shared" si="25"/>
        <v>0</v>
      </c>
      <c r="BA178" s="194">
        <f t="shared" si="25"/>
        <v>0</v>
      </c>
      <c r="BB178" s="194">
        <f t="shared" si="25"/>
        <v>95914931.280000001</v>
      </c>
      <c r="BC178" s="194">
        <f t="shared" si="25"/>
        <v>0</v>
      </c>
      <c r="BD178" s="194">
        <f t="shared" si="25"/>
        <v>0</v>
      </c>
      <c r="BE178" s="194">
        <f t="shared" si="25"/>
        <v>0</v>
      </c>
      <c r="BF178" s="194">
        <f t="shared" si="25"/>
        <v>0</v>
      </c>
      <c r="BG178" s="194">
        <f t="shared" si="25"/>
        <v>0</v>
      </c>
      <c r="BH178" s="194">
        <f t="shared" si="25"/>
        <v>0</v>
      </c>
      <c r="BI178" s="194">
        <f t="shared" si="25"/>
        <v>0</v>
      </c>
      <c r="BJ178" s="194">
        <f t="shared" si="25"/>
        <v>0</v>
      </c>
      <c r="BK178" s="194">
        <f t="shared" si="25"/>
        <v>0</v>
      </c>
      <c r="BL178" s="194">
        <f t="shared" si="25"/>
        <v>0</v>
      </c>
      <c r="BM178" s="194">
        <f>SUM(BM170:BM177)</f>
        <v>179921356.10000002</v>
      </c>
      <c r="BN178" s="194">
        <f t="shared" si="25"/>
        <v>41440</v>
      </c>
      <c r="BO178" s="194">
        <f t="shared" si="25"/>
        <v>0</v>
      </c>
      <c r="BP178" s="194">
        <f t="shared" si="25"/>
        <v>0</v>
      </c>
      <c r="BQ178" s="194">
        <f t="shared" si="25"/>
        <v>0</v>
      </c>
      <c r="BR178" s="194">
        <f t="shared" si="25"/>
        <v>0</v>
      </c>
      <c r="BS178" s="194">
        <f t="shared" si="25"/>
        <v>0</v>
      </c>
      <c r="BT178" s="194">
        <f t="shared" si="25"/>
        <v>159875</v>
      </c>
      <c r="BU178" s="194">
        <f t="shared" si="25"/>
        <v>0</v>
      </c>
      <c r="BV178" s="194">
        <f t="shared" ref="BV178:CB178" si="26">SUM(BV170:BV177)</f>
        <v>0</v>
      </c>
      <c r="BW178" s="194">
        <f t="shared" si="26"/>
        <v>0</v>
      </c>
      <c r="BX178" s="194">
        <f t="shared" si="26"/>
        <v>0</v>
      </c>
      <c r="BY178" s="194">
        <f t="shared" si="26"/>
        <v>0</v>
      </c>
      <c r="BZ178" s="194">
        <f t="shared" si="26"/>
        <v>0</v>
      </c>
      <c r="CA178" s="194">
        <f t="shared" si="26"/>
        <v>0</v>
      </c>
      <c r="CB178" s="194">
        <f t="shared" si="26"/>
        <v>0</v>
      </c>
      <c r="CC178" s="194">
        <f>SUM(CC170:CC177)</f>
        <v>453175090.11999995</v>
      </c>
    </row>
    <row r="179" spans="1:81" s="109" customFormat="1" ht="25.5" customHeight="1">
      <c r="A179" s="136" t="s">
        <v>1460</v>
      </c>
      <c r="B179" s="280" t="s">
        <v>26</v>
      </c>
      <c r="C179" s="281" t="s">
        <v>27</v>
      </c>
      <c r="D179" s="282">
        <v>46030</v>
      </c>
      <c r="E179" s="110" t="s">
        <v>642</v>
      </c>
      <c r="F179" s="283" t="s">
        <v>648</v>
      </c>
      <c r="G179" s="284" t="s">
        <v>649</v>
      </c>
      <c r="H179" s="192">
        <v>0</v>
      </c>
      <c r="I179" s="192">
        <v>0</v>
      </c>
      <c r="J179" s="192">
        <v>0</v>
      </c>
      <c r="K179" s="192">
        <v>0</v>
      </c>
      <c r="L179" s="192">
        <v>0</v>
      </c>
      <c r="M179" s="192">
        <v>0</v>
      </c>
      <c r="N179" s="192">
        <v>0</v>
      </c>
      <c r="O179" s="192">
        <v>0</v>
      </c>
      <c r="P179" s="192">
        <v>0</v>
      </c>
      <c r="Q179" s="192">
        <v>0</v>
      </c>
      <c r="R179" s="192">
        <v>0</v>
      </c>
      <c r="S179" s="192">
        <v>0</v>
      </c>
      <c r="T179" s="192">
        <v>0</v>
      </c>
      <c r="U179" s="192">
        <v>0</v>
      </c>
      <c r="V179" s="192">
        <v>0</v>
      </c>
      <c r="W179" s="192">
        <v>0</v>
      </c>
      <c r="X179" s="192">
        <v>0</v>
      </c>
      <c r="Y179" s="192">
        <v>0</v>
      </c>
      <c r="Z179" s="192">
        <v>0</v>
      </c>
      <c r="AA179" s="192">
        <v>0</v>
      </c>
      <c r="AB179" s="192">
        <v>0</v>
      </c>
      <c r="AC179" s="192">
        <v>0</v>
      </c>
      <c r="AD179" s="192">
        <v>0</v>
      </c>
      <c r="AE179" s="192">
        <v>0</v>
      </c>
      <c r="AF179" s="192">
        <v>0</v>
      </c>
      <c r="AG179" s="192">
        <v>0</v>
      </c>
      <c r="AH179" s="192">
        <v>0</v>
      </c>
      <c r="AI179" s="192">
        <v>0</v>
      </c>
      <c r="AJ179" s="192">
        <v>0</v>
      </c>
      <c r="AK179" s="192">
        <v>0</v>
      </c>
      <c r="AL179" s="192">
        <v>0</v>
      </c>
      <c r="AM179" s="192">
        <v>0</v>
      </c>
      <c r="AN179" s="192">
        <v>0</v>
      </c>
      <c r="AO179" s="192">
        <v>0</v>
      </c>
      <c r="AP179" s="192">
        <v>0</v>
      </c>
      <c r="AQ179" s="192">
        <v>0</v>
      </c>
      <c r="AR179" s="192">
        <v>0</v>
      </c>
      <c r="AS179" s="192">
        <v>0</v>
      </c>
      <c r="AT179" s="192">
        <v>0</v>
      </c>
      <c r="AU179" s="192">
        <v>0</v>
      </c>
      <c r="AV179" s="192">
        <v>0</v>
      </c>
      <c r="AW179" s="192">
        <v>0</v>
      </c>
      <c r="AX179" s="192">
        <v>0</v>
      </c>
      <c r="AY179" s="192">
        <v>0</v>
      </c>
      <c r="AZ179" s="192">
        <v>0</v>
      </c>
      <c r="BA179" s="192">
        <v>0</v>
      </c>
      <c r="BB179" s="192">
        <v>0</v>
      </c>
      <c r="BC179" s="192">
        <v>0</v>
      </c>
      <c r="BD179" s="192">
        <v>0</v>
      </c>
      <c r="BE179" s="192">
        <v>0</v>
      </c>
      <c r="BF179" s="192">
        <v>0</v>
      </c>
      <c r="BG179" s="192">
        <v>0</v>
      </c>
      <c r="BH179" s="192">
        <v>0</v>
      </c>
      <c r="BI179" s="192">
        <v>0</v>
      </c>
      <c r="BJ179" s="192">
        <v>0</v>
      </c>
      <c r="BK179" s="192">
        <v>0</v>
      </c>
      <c r="BL179" s="192">
        <v>0</v>
      </c>
      <c r="BM179" s="192">
        <v>737698</v>
      </c>
      <c r="BN179" s="192">
        <v>0</v>
      </c>
      <c r="BO179" s="192">
        <v>0</v>
      </c>
      <c r="BP179" s="192">
        <v>0</v>
      </c>
      <c r="BQ179" s="192">
        <v>0</v>
      </c>
      <c r="BR179" s="192">
        <v>0</v>
      </c>
      <c r="BS179" s="192">
        <v>0</v>
      </c>
      <c r="BT179" s="192">
        <v>0</v>
      </c>
      <c r="BU179" s="192">
        <v>0</v>
      </c>
      <c r="BV179" s="192">
        <v>0</v>
      </c>
      <c r="BW179" s="192">
        <v>0</v>
      </c>
      <c r="BX179" s="192">
        <v>0</v>
      </c>
      <c r="BY179" s="192">
        <v>0</v>
      </c>
      <c r="BZ179" s="192">
        <v>0</v>
      </c>
      <c r="CA179" s="192">
        <v>0</v>
      </c>
      <c r="CB179" s="192">
        <v>0</v>
      </c>
      <c r="CC179" s="201">
        <f t="shared" si="21"/>
        <v>737698</v>
      </c>
    </row>
    <row r="180" spans="1:81" s="109" customFormat="1" ht="25.5" customHeight="1">
      <c r="A180" s="136" t="s">
        <v>1460</v>
      </c>
      <c r="B180" s="280" t="s">
        <v>26</v>
      </c>
      <c r="C180" s="281" t="s">
        <v>27</v>
      </c>
      <c r="D180" s="282">
        <v>46030</v>
      </c>
      <c r="E180" s="110" t="s">
        <v>642</v>
      </c>
      <c r="F180" s="283" t="s">
        <v>643</v>
      </c>
      <c r="G180" s="284" t="s">
        <v>644</v>
      </c>
      <c r="H180" s="192">
        <v>0</v>
      </c>
      <c r="I180" s="192">
        <v>0</v>
      </c>
      <c r="J180" s="192">
        <v>0</v>
      </c>
      <c r="K180" s="192">
        <v>0</v>
      </c>
      <c r="L180" s="192">
        <v>0</v>
      </c>
      <c r="M180" s="192">
        <v>0</v>
      </c>
      <c r="N180" s="192">
        <v>0</v>
      </c>
      <c r="O180" s="192">
        <v>0</v>
      </c>
      <c r="P180" s="192">
        <v>676600</v>
      </c>
      <c r="Q180" s="192">
        <v>0</v>
      </c>
      <c r="R180" s="192">
        <v>0</v>
      </c>
      <c r="S180" s="192">
        <v>0</v>
      </c>
      <c r="T180" s="192">
        <v>1936700</v>
      </c>
      <c r="U180" s="192">
        <v>0</v>
      </c>
      <c r="V180" s="192">
        <v>0</v>
      </c>
      <c r="W180" s="192">
        <v>0</v>
      </c>
      <c r="X180" s="192">
        <v>4023000</v>
      </c>
      <c r="Y180" s="192">
        <v>0</v>
      </c>
      <c r="Z180" s="192">
        <v>0</v>
      </c>
      <c r="AA180" s="192">
        <v>0</v>
      </c>
      <c r="AB180" s="192">
        <v>0</v>
      </c>
      <c r="AC180" s="192">
        <v>0</v>
      </c>
      <c r="AD180" s="192">
        <v>0</v>
      </c>
      <c r="AE180" s="192">
        <v>0</v>
      </c>
      <c r="AF180" s="192">
        <v>0</v>
      </c>
      <c r="AG180" s="192">
        <v>0</v>
      </c>
      <c r="AH180" s="192">
        <v>0</v>
      </c>
      <c r="AI180" s="192">
        <v>0</v>
      </c>
      <c r="AJ180" s="192">
        <v>0</v>
      </c>
      <c r="AK180" s="192">
        <v>0</v>
      </c>
      <c r="AL180" s="192">
        <v>0</v>
      </c>
      <c r="AM180" s="192">
        <v>0</v>
      </c>
      <c r="AN180" s="192">
        <v>0</v>
      </c>
      <c r="AO180" s="192">
        <v>0</v>
      </c>
      <c r="AP180" s="192">
        <v>0</v>
      </c>
      <c r="AQ180" s="192">
        <v>882401.11</v>
      </c>
      <c r="AR180" s="192">
        <v>0</v>
      </c>
      <c r="AS180" s="192">
        <v>0</v>
      </c>
      <c r="AT180" s="192">
        <v>0</v>
      </c>
      <c r="AU180" s="192">
        <v>0</v>
      </c>
      <c r="AV180" s="192">
        <v>0</v>
      </c>
      <c r="AW180" s="192">
        <v>0</v>
      </c>
      <c r="AX180" s="192">
        <v>0</v>
      </c>
      <c r="AY180" s="192">
        <v>0</v>
      </c>
      <c r="AZ180" s="192">
        <v>0</v>
      </c>
      <c r="BA180" s="192">
        <v>0</v>
      </c>
      <c r="BB180" s="192">
        <v>0</v>
      </c>
      <c r="BC180" s="192">
        <v>0</v>
      </c>
      <c r="BD180" s="192">
        <v>0</v>
      </c>
      <c r="BE180" s="192">
        <v>0</v>
      </c>
      <c r="BF180" s="192">
        <v>0</v>
      </c>
      <c r="BG180" s="192">
        <v>0</v>
      </c>
      <c r="BH180" s="192">
        <v>0</v>
      </c>
      <c r="BI180" s="192">
        <v>0</v>
      </c>
      <c r="BJ180" s="192">
        <v>0</v>
      </c>
      <c r="BK180" s="192">
        <v>0</v>
      </c>
      <c r="BL180" s="192">
        <v>0</v>
      </c>
      <c r="BM180" s="192">
        <v>0</v>
      </c>
      <c r="BN180" s="192">
        <v>0</v>
      </c>
      <c r="BO180" s="192">
        <v>0</v>
      </c>
      <c r="BP180" s="192">
        <v>0</v>
      </c>
      <c r="BQ180" s="192">
        <v>0</v>
      </c>
      <c r="BR180" s="192">
        <v>0</v>
      </c>
      <c r="BS180" s="192">
        <v>0</v>
      </c>
      <c r="BT180" s="192">
        <v>0</v>
      </c>
      <c r="BU180" s="192">
        <v>0</v>
      </c>
      <c r="BV180" s="192">
        <v>0</v>
      </c>
      <c r="BW180" s="192">
        <v>0</v>
      </c>
      <c r="BX180" s="192">
        <v>0</v>
      </c>
      <c r="BY180" s="192">
        <v>0</v>
      </c>
      <c r="BZ180" s="192">
        <v>0</v>
      </c>
      <c r="CA180" s="192">
        <v>0</v>
      </c>
      <c r="CB180" s="192">
        <v>0</v>
      </c>
      <c r="CC180" s="201">
        <f t="shared" si="21"/>
        <v>7518701.1100000003</v>
      </c>
    </row>
    <row r="181" spans="1:81" s="109" customFormat="1" ht="25.5" customHeight="1">
      <c r="A181" s="136" t="s">
        <v>1460</v>
      </c>
      <c r="B181" s="280" t="s">
        <v>26</v>
      </c>
      <c r="C181" s="281" t="s">
        <v>27</v>
      </c>
      <c r="D181" s="282"/>
      <c r="E181" s="110"/>
      <c r="F181" s="283" t="s">
        <v>645</v>
      </c>
      <c r="G181" s="284" t="s">
        <v>646</v>
      </c>
      <c r="H181" s="192">
        <v>0</v>
      </c>
      <c r="I181" s="192">
        <v>0</v>
      </c>
      <c r="J181" s="192">
        <v>0</v>
      </c>
      <c r="K181" s="192">
        <v>0</v>
      </c>
      <c r="L181" s="192">
        <v>0</v>
      </c>
      <c r="M181" s="192">
        <v>0</v>
      </c>
      <c r="N181" s="192">
        <v>0</v>
      </c>
      <c r="O181" s="192">
        <v>0</v>
      </c>
      <c r="P181" s="192">
        <v>0</v>
      </c>
      <c r="Q181" s="192">
        <v>0</v>
      </c>
      <c r="R181" s="192">
        <v>0</v>
      </c>
      <c r="S181" s="192">
        <v>0</v>
      </c>
      <c r="T181" s="192">
        <v>0</v>
      </c>
      <c r="U181" s="192">
        <v>0</v>
      </c>
      <c r="V181" s="192">
        <v>0</v>
      </c>
      <c r="W181" s="192">
        <v>0</v>
      </c>
      <c r="X181" s="192">
        <v>0</v>
      </c>
      <c r="Y181" s="192">
        <v>0</v>
      </c>
      <c r="Z181" s="192">
        <v>0</v>
      </c>
      <c r="AA181" s="192">
        <v>0</v>
      </c>
      <c r="AB181" s="192">
        <v>0</v>
      </c>
      <c r="AC181" s="192">
        <v>0</v>
      </c>
      <c r="AD181" s="192">
        <v>0</v>
      </c>
      <c r="AE181" s="192">
        <v>0</v>
      </c>
      <c r="AF181" s="192">
        <v>0</v>
      </c>
      <c r="AG181" s="192">
        <v>0</v>
      </c>
      <c r="AH181" s="192">
        <v>0</v>
      </c>
      <c r="AI181" s="192">
        <v>0</v>
      </c>
      <c r="AJ181" s="192">
        <v>0</v>
      </c>
      <c r="AK181" s="192">
        <v>0</v>
      </c>
      <c r="AL181" s="192">
        <v>0</v>
      </c>
      <c r="AM181" s="192">
        <v>0</v>
      </c>
      <c r="AN181" s="192">
        <v>0</v>
      </c>
      <c r="AO181" s="192">
        <v>0</v>
      </c>
      <c r="AP181" s="192">
        <v>0</v>
      </c>
      <c r="AQ181" s="192">
        <v>0</v>
      </c>
      <c r="AR181" s="192">
        <v>0</v>
      </c>
      <c r="AS181" s="192">
        <v>0</v>
      </c>
      <c r="AT181" s="192">
        <v>875455</v>
      </c>
      <c r="AU181" s="192">
        <v>0</v>
      </c>
      <c r="AV181" s="192">
        <v>0</v>
      </c>
      <c r="AW181" s="192">
        <v>0</v>
      </c>
      <c r="AX181" s="192">
        <v>325108</v>
      </c>
      <c r="AY181" s="192">
        <v>0</v>
      </c>
      <c r="AZ181" s="192">
        <v>0</v>
      </c>
      <c r="BA181" s="192">
        <v>0</v>
      </c>
      <c r="BB181" s="192">
        <v>0</v>
      </c>
      <c r="BC181" s="192">
        <v>0</v>
      </c>
      <c r="BD181" s="192">
        <v>0</v>
      </c>
      <c r="BE181" s="192">
        <v>0</v>
      </c>
      <c r="BF181" s="192">
        <v>0</v>
      </c>
      <c r="BG181" s="192">
        <v>0</v>
      </c>
      <c r="BH181" s="192">
        <v>0</v>
      </c>
      <c r="BI181" s="192">
        <v>0</v>
      </c>
      <c r="BJ181" s="192">
        <v>0</v>
      </c>
      <c r="BK181" s="192">
        <v>0</v>
      </c>
      <c r="BL181" s="192">
        <v>0</v>
      </c>
      <c r="BM181" s="192">
        <v>0</v>
      </c>
      <c r="BN181" s="192">
        <v>0</v>
      </c>
      <c r="BO181" s="192">
        <v>0</v>
      </c>
      <c r="BP181" s="192">
        <v>0</v>
      </c>
      <c r="BQ181" s="192">
        <v>0</v>
      </c>
      <c r="BR181" s="192">
        <v>0</v>
      </c>
      <c r="BS181" s="192">
        <v>0</v>
      </c>
      <c r="BT181" s="192">
        <v>5751000</v>
      </c>
      <c r="BU181" s="192">
        <v>0</v>
      </c>
      <c r="BV181" s="192">
        <v>0</v>
      </c>
      <c r="BW181" s="192">
        <v>0</v>
      </c>
      <c r="BX181" s="192">
        <v>0</v>
      </c>
      <c r="BY181" s="192">
        <v>0</v>
      </c>
      <c r="BZ181" s="192">
        <v>0</v>
      </c>
      <c r="CA181" s="192">
        <v>0</v>
      </c>
      <c r="CB181" s="192">
        <v>0</v>
      </c>
      <c r="CC181" s="201">
        <f t="shared" si="21"/>
        <v>6951563</v>
      </c>
    </row>
    <row r="182" spans="1:81" s="109" customFormat="1" ht="25.5" customHeight="1">
      <c r="A182" s="136" t="s">
        <v>1460</v>
      </c>
      <c r="B182" s="280" t="s">
        <v>26</v>
      </c>
      <c r="C182" s="281" t="s">
        <v>27</v>
      </c>
      <c r="D182" s="282">
        <v>46020</v>
      </c>
      <c r="E182" s="110" t="s">
        <v>647</v>
      </c>
      <c r="F182" s="283" t="s">
        <v>651</v>
      </c>
      <c r="G182" s="284" t="s">
        <v>652</v>
      </c>
      <c r="H182" s="192">
        <v>4324000</v>
      </c>
      <c r="I182" s="192">
        <v>0</v>
      </c>
      <c r="J182" s="192">
        <v>0</v>
      </c>
      <c r="K182" s="192">
        <v>0</v>
      </c>
      <c r="L182" s="192">
        <v>0</v>
      </c>
      <c r="M182" s="192">
        <v>0</v>
      </c>
      <c r="N182" s="192">
        <v>4850000</v>
      </c>
      <c r="O182" s="192">
        <v>0</v>
      </c>
      <c r="P182" s="192">
        <v>0</v>
      </c>
      <c r="Q182" s="192">
        <v>0</v>
      </c>
      <c r="R182" s="192">
        <v>0</v>
      </c>
      <c r="S182" s="192">
        <v>0</v>
      </c>
      <c r="T182" s="192">
        <v>0</v>
      </c>
      <c r="U182" s="192">
        <v>0</v>
      </c>
      <c r="V182" s="192">
        <v>0</v>
      </c>
      <c r="W182" s="192">
        <v>0</v>
      </c>
      <c r="X182" s="192">
        <v>0</v>
      </c>
      <c r="Y182" s="192">
        <v>0</v>
      </c>
      <c r="Z182" s="192">
        <v>5373335.7699999996</v>
      </c>
      <c r="AA182" s="192">
        <v>0</v>
      </c>
      <c r="AB182" s="192">
        <v>0</v>
      </c>
      <c r="AC182" s="192">
        <v>0</v>
      </c>
      <c r="AD182" s="192">
        <v>0</v>
      </c>
      <c r="AE182" s="192">
        <v>0</v>
      </c>
      <c r="AF182" s="192">
        <v>0</v>
      </c>
      <c r="AG182" s="192">
        <v>0</v>
      </c>
      <c r="AH182" s="192">
        <v>0</v>
      </c>
      <c r="AI182" s="192">
        <v>0</v>
      </c>
      <c r="AJ182" s="192">
        <v>0</v>
      </c>
      <c r="AK182" s="192">
        <v>0</v>
      </c>
      <c r="AL182" s="192">
        <v>0</v>
      </c>
      <c r="AM182" s="192">
        <v>0</v>
      </c>
      <c r="AN182" s="192">
        <v>0</v>
      </c>
      <c r="AO182" s="192">
        <v>820000</v>
      </c>
      <c r="AP182" s="192">
        <v>0</v>
      </c>
      <c r="AQ182" s="192">
        <v>0</v>
      </c>
      <c r="AR182" s="192">
        <v>0</v>
      </c>
      <c r="AS182" s="192">
        <v>0</v>
      </c>
      <c r="AT182" s="192">
        <v>0</v>
      </c>
      <c r="AU182" s="192">
        <v>14094000</v>
      </c>
      <c r="AV182" s="192">
        <v>0</v>
      </c>
      <c r="AW182" s="192">
        <v>0</v>
      </c>
      <c r="AX182" s="192">
        <v>0</v>
      </c>
      <c r="AY182" s="192">
        <v>0</v>
      </c>
      <c r="AZ182" s="192">
        <v>0</v>
      </c>
      <c r="BA182" s="192">
        <v>0</v>
      </c>
      <c r="BB182" s="192">
        <v>0</v>
      </c>
      <c r="BC182" s="192">
        <v>0</v>
      </c>
      <c r="BD182" s="192">
        <v>0</v>
      </c>
      <c r="BE182" s="192">
        <v>0</v>
      </c>
      <c r="BF182" s="192">
        <v>0</v>
      </c>
      <c r="BG182" s="192">
        <v>0</v>
      </c>
      <c r="BH182" s="192">
        <v>0</v>
      </c>
      <c r="BI182" s="192">
        <v>0</v>
      </c>
      <c r="BJ182" s="192">
        <v>0</v>
      </c>
      <c r="BK182" s="192">
        <v>0</v>
      </c>
      <c r="BL182" s="192">
        <v>0</v>
      </c>
      <c r="BM182" s="192">
        <v>30602800</v>
      </c>
      <c r="BN182" s="192">
        <v>0</v>
      </c>
      <c r="BO182" s="192">
        <v>0</v>
      </c>
      <c r="BP182" s="192">
        <v>0</v>
      </c>
      <c r="BQ182" s="192">
        <v>0</v>
      </c>
      <c r="BR182" s="192">
        <v>0</v>
      </c>
      <c r="BS182" s="192">
        <v>0</v>
      </c>
      <c r="BT182" s="192">
        <v>12305998.869999999</v>
      </c>
      <c r="BU182" s="192">
        <v>0</v>
      </c>
      <c r="BV182" s="192">
        <v>0</v>
      </c>
      <c r="BW182" s="192">
        <v>0</v>
      </c>
      <c r="BX182" s="192">
        <v>0</v>
      </c>
      <c r="BY182" s="192">
        <v>0</v>
      </c>
      <c r="BZ182" s="192">
        <v>0</v>
      </c>
      <c r="CA182" s="192">
        <v>0</v>
      </c>
      <c r="CB182" s="192">
        <v>0</v>
      </c>
      <c r="CC182" s="201">
        <f t="shared" si="21"/>
        <v>72370134.640000001</v>
      </c>
    </row>
    <row r="183" spans="1:81" s="109" customFormat="1" ht="25.5" customHeight="1">
      <c r="A183" s="136" t="s">
        <v>1460</v>
      </c>
      <c r="B183" s="280" t="s">
        <v>26</v>
      </c>
      <c r="C183" s="281" t="s">
        <v>27</v>
      </c>
      <c r="D183" s="282">
        <v>46010</v>
      </c>
      <c r="E183" s="110" t="s">
        <v>650</v>
      </c>
      <c r="F183" s="283" t="s">
        <v>653</v>
      </c>
      <c r="G183" s="284" t="s">
        <v>1580</v>
      </c>
      <c r="H183" s="192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71">
        <v>0</v>
      </c>
      <c r="V183" s="171">
        <v>0</v>
      </c>
      <c r="W183" s="171">
        <v>0</v>
      </c>
      <c r="X183" s="17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  <c r="AD183" s="171">
        <v>0</v>
      </c>
      <c r="AE183" s="171">
        <v>0</v>
      </c>
      <c r="AF183" s="171">
        <v>0</v>
      </c>
      <c r="AG183" s="171">
        <v>0</v>
      </c>
      <c r="AH183" s="171">
        <v>0</v>
      </c>
      <c r="AI183" s="171">
        <v>0</v>
      </c>
      <c r="AJ183" s="171">
        <v>0</v>
      </c>
      <c r="AK183" s="171">
        <v>0</v>
      </c>
      <c r="AL183" s="171">
        <v>0</v>
      </c>
      <c r="AM183" s="171">
        <v>0</v>
      </c>
      <c r="AN183" s="171">
        <v>0</v>
      </c>
      <c r="AO183" s="171">
        <v>0</v>
      </c>
      <c r="AP183" s="171">
        <v>0</v>
      </c>
      <c r="AQ183" s="171">
        <v>98000</v>
      </c>
      <c r="AR183" s="171">
        <v>0</v>
      </c>
      <c r="AS183" s="171">
        <v>0</v>
      </c>
      <c r="AT183" s="171">
        <v>0</v>
      </c>
      <c r="AU183" s="171">
        <v>0</v>
      </c>
      <c r="AV183" s="171">
        <v>0</v>
      </c>
      <c r="AW183" s="171">
        <v>0</v>
      </c>
      <c r="AX183" s="171">
        <v>0</v>
      </c>
      <c r="AY183" s="171">
        <v>0</v>
      </c>
      <c r="AZ183" s="171">
        <v>0</v>
      </c>
      <c r="BA183" s="171">
        <v>0</v>
      </c>
      <c r="BB183" s="171">
        <v>0</v>
      </c>
      <c r="BC183" s="171">
        <v>0</v>
      </c>
      <c r="BD183" s="171">
        <v>0</v>
      </c>
      <c r="BE183" s="171">
        <v>0</v>
      </c>
      <c r="BF183" s="171">
        <v>0</v>
      </c>
      <c r="BG183" s="171">
        <v>0</v>
      </c>
      <c r="BH183" s="171">
        <v>0</v>
      </c>
      <c r="BI183" s="171">
        <v>0</v>
      </c>
      <c r="BJ183" s="171">
        <v>0</v>
      </c>
      <c r="BK183" s="171">
        <v>0</v>
      </c>
      <c r="BL183" s="171">
        <v>0</v>
      </c>
      <c r="BM183" s="171">
        <v>0</v>
      </c>
      <c r="BN183" s="171">
        <v>0</v>
      </c>
      <c r="BO183" s="171">
        <v>0</v>
      </c>
      <c r="BP183" s="171">
        <v>0</v>
      </c>
      <c r="BQ183" s="171">
        <v>0</v>
      </c>
      <c r="BR183" s="171">
        <v>0</v>
      </c>
      <c r="BS183" s="171">
        <v>0</v>
      </c>
      <c r="BT183" s="171">
        <v>0</v>
      </c>
      <c r="BU183" s="171">
        <v>0</v>
      </c>
      <c r="BV183" s="171">
        <v>0</v>
      </c>
      <c r="BW183" s="171">
        <v>0</v>
      </c>
      <c r="BX183" s="171">
        <v>0</v>
      </c>
      <c r="BY183" s="171">
        <v>0</v>
      </c>
      <c r="BZ183" s="171">
        <v>0</v>
      </c>
      <c r="CA183" s="171">
        <v>0</v>
      </c>
      <c r="CB183" s="171">
        <v>0</v>
      </c>
      <c r="CC183" s="201">
        <f t="shared" si="21"/>
        <v>98000</v>
      </c>
    </row>
    <row r="184" spans="1:81" s="299" customFormat="1" ht="25.5" customHeight="1">
      <c r="A184" s="298"/>
      <c r="B184" s="519" t="s">
        <v>654</v>
      </c>
      <c r="C184" s="520"/>
      <c r="D184" s="520"/>
      <c r="E184" s="520"/>
      <c r="F184" s="520"/>
      <c r="G184" s="521"/>
      <c r="H184" s="194">
        <f>SUM(H179:H183)</f>
        <v>4324000</v>
      </c>
      <c r="I184" s="194">
        <f t="shared" ref="I184:BT184" si="27">SUM(I179:I183)</f>
        <v>0</v>
      </c>
      <c r="J184" s="194">
        <f t="shared" si="27"/>
        <v>0</v>
      </c>
      <c r="K184" s="194">
        <f t="shared" si="27"/>
        <v>0</v>
      </c>
      <c r="L184" s="194">
        <f t="shared" si="27"/>
        <v>0</v>
      </c>
      <c r="M184" s="194">
        <f t="shared" si="27"/>
        <v>0</v>
      </c>
      <c r="N184" s="194">
        <f t="shared" si="27"/>
        <v>4850000</v>
      </c>
      <c r="O184" s="194">
        <f t="shared" si="27"/>
        <v>0</v>
      </c>
      <c r="P184" s="194">
        <f t="shared" si="27"/>
        <v>676600</v>
      </c>
      <c r="Q184" s="194">
        <f t="shared" si="27"/>
        <v>0</v>
      </c>
      <c r="R184" s="194">
        <f t="shared" si="27"/>
        <v>0</v>
      </c>
      <c r="S184" s="194">
        <f t="shared" si="27"/>
        <v>0</v>
      </c>
      <c r="T184" s="194">
        <f t="shared" si="27"/>
        <v>1936700</v>
      </c>
      <c r="U184" s="194">
        <f t="shared" si="27"/>
        <v>0</v>
      </c>
      <c r="V184" s="194">
        <f t="shared" si="27"/>
        <v>0</v>
      </c>
      <c r="W184" s="194">
        <f t="shared" si="27"/>
        <v>0</v>
      </c>
      <c r="X184" s="194">
        <f t="shared" si="27"/>
        <v>4023000</v>
      </c>
      <c r="Y184" s="194">
        <f t="shared" si="27"/>
        <v>0</v>
      </c>
      <c r="Z184" s="194">
        <f t="shared" si="27"/>
        <v>5373335.7699999996</v>
      </c>
      <c r="AA184" s="194">
        <f t="shared" si="27"/>
        <v>0</v>
      </c>
      <c r="AB184" s="194">
        <f t="shared" si="27"/>
        <v>0</v>
      </c>
      <c r="AC184" s="194">
        <f t="shared" si="27"/>
        <v>0</v>
      </c>
      <c r="AD184" s="194">
        <f t="shared" si="27"/>
        <v>0</v>
      </c>
      <c r="AE184" s="194">
        <f t="shared" si="27"/>
        <v>0</v>
      </c>
      <c r="AF184" s="194">
        <f t="shared" si="27"/>
        <v>0</v>
      </c>
      <c r="AG184" s="194">
        <f t="shared" si="27"/>
        <v>0</v>
      </c>
      <c r="AH184" s="194">
        <f t="shared" si="27"/>
        <v>0</v>
      </c>
      <c r="AI184" s="194">
        <f t="shared" si="27"/>
        <v>0</v>
      </c>
      <c r="AJ184" s="194">
        <f t="shared" si="27"/>
        <v>0</v>
      </c>
      <c r="AK184" s="194">
        <f t="shared" si="27"/>
        <v>0</v>
      </c>
      <c r="AL184" s="194">
        <f t="shared" si="27"/>
        <v>0</v>
      </c>
      <c r="AM184" s="194">
        <f t="shared" si="27"/>
        <v>0</v>
      </c>
      <c r="AN184" s="194">
        <f t="shared" si="27"/>
        <v>0</v>
      </c>
      <c r="AO184" s="194">
        <f t="shared" si="27"/>
        <v>820000</v>
      </c>
      <c r="AP184" s="194">
        <f t="shared" si="27"/>
        <v>0</v>
      </c>
      <c r="AQ184" s="194">
        <f t="shared" si="27"/>
        <v>980401.11</v>
      </c>
      <c r="AR184" s="194">
        <f t="shared" si="27"/>
        <v>0</v>
      </c>
      <c r="AS184" s="194">
        <f t="shared" si="27"/>
        <v>0</v>
      </c>
      <c r="AT184" s="194">
        <f t="shared" si="27"/>
        <v>875455</v>
      </c>
      <c r="AU184" s="194">
        <f t="shared" si="27"/>
        <v>14094000</v>
      </c>
      <c r="AV184" s="194">
        <f t="shared" si="27"/>
        <v>0</v>
      </c>
      <c r="AW184" s="194">
        <f t="shared" si="27"/>
        <v>0</v>
      </c>
      <c r="AX184" s="194">
        <f t="shared" si="27"/>
        <v>325108</v>
      </c>
      <c r="AY184" s="194">
        <f t="shared" si="27"/>
        <v>0</v>
      </c>
      <c r="AZ184" s="194">
        <f t="shared" si="27"/>
        <v>0</v>
      </c>
      <c r="BA184" s="194">
        <f t="shared" si="27"/>
        <v>0</v>
      </c>
      <c r="BB184" s="194">
        <f t="shared" si="27"/>
        <v>0</v>
      </c>
      <c r="BC184" s="194">
        <f t="shared" si="27"/>
        <v>0</v>
      </c>
      <c r="BD184" s="194">
        <f t="shared" si="27"/>
        <v>0</v>
      </c>
      <c r="BE184" s="194">
        <f t="shared" si="27"/>
        <v>0</v>
      </c>
      <c r="BF184" s="194">
        <f t="shared" si="27"/>
        <v>0</v>
      </c>
      <c r="BG184" s="194">
        <f t="shared" si="27"/>
        <v>0</v>
      </c>
      <c r="BH184" s="194">
        <f t="shared" si="27"/>
        <v>0</v>
      </c>
      <c r="BI184" s="194">
        <f t="shared" si="27"/>
        <v>0</v>
      </c>
      <c r="BJ184" s="194">
        <f t="shared" si="27"/>
        <v>0</v>
      </c>
      <c r="BK184" s="194">
        <f t="shared" si="27"/>
        <v>0</v>
      </c>
      <c r="BL184" s="194">
        <f t="shared" si="27"/>
        <v>0</v>
      </c>
      <c r="BM184" s="194">
        <f t="shared" si="27"/>
        <v>31340498</v>
      </c>
      <c r="BN184" s="194">
        <f t="shared" si="27"/>
        <v>0</v>
      </c>
      <c r="BO184" s="194">
        <f t="shared" si="27"/>
        <v>0</v>
      </c>
      <c r="BP184" s="194">
        <f t="shared" si="27"/>
        <v>0</v>
      </c>
      <c r="BQ184" s="194">
        <f t="shared" si="27"/>
        <v>0</v>
      </c>
      <c r="BR184" s="194">
        <f t="shared" si="27"/>
        <v>0</v>
      </c>
      <c r="BS184" s="194">
        <f t="shared" si="27"/>
        <v>0</v>
      </c>
      <c r="BT184" s="194">
        <f t="shared" si="27"/>
        <v>18056998.869999997</v>
      </c>
      <c r="BU184" s="194">
        <f t="shared" ref="BU184:CB184" si="28">SUM(BU179:BU183)</f>
        <v>0</v>
      </c>
      <c r="BV184" s="194">
        <f t="shared" si="28"/>
        <v>0</v>
      </c>
      <c r="BW184" s="194">
        <f t="shared" si="28"/>
        <v>0</v>
      </c>
      <c r="BX184" s="194">
        <f t="shared" si="28"/>
        <v>0</v>
      </c>
      <c r="BY184" s="194">
        <f t="shared" si="28"/>
        <v>0</v>
      </c>
      <c r="BZ184" s="194">
        <f t="shared" si="28"/>
        <v>0</v>
      </c>
      <c r="CA184" s="194">
        <f t="shared" si="28"/>
        <v>0</v>
      </c>
      <c r="CB184" s="194">
        <f t="shared" si="28"/>
        <v>0</v>
      </c>
      <c r="CC184" s="194">
        <f>SUM(CC179:CC183)</f>
        <v>87676096.75</v>
      </c>
    </row>
    <row r="185" spans="1:81" s="299" customFormat="1" ht="25.5" customHeight="1">
      <c r="A185" s="298"/>
      <c r="B185" s="519" t="s">
        <v>655</v>
      </c>
      <c r="C185" s="520"/>
      <c r="D185" s="520"/>
      <c r="E185" s="520"/>
      <c r="F185" s="520"/>
      <c r="G185" s="521"/>
      <c r="H185" s="194">
        <f>SUM(H178+H184,H169,H125,H123,H99,H82,H64,H58,H49,H42,H40)</f>
        <v>460232934.13999999</v>
      </c>
      <c r="I185" s="194">
        <f t="shared" ref="I185:BT185" si="29">SUM(I178+I184,I169,I125,I123,I99,I82,I64,I58,I49,I42,I40)</f>
        <v>72591650.299999997</v>
      </c>
      <c r="J185" s="194">
        <f t="shared" si="29"/>
        <v>153428187.13</v>
      </c>
      <c r="K185" s="194">
        <f t="shared" si="29"/>
        <v>64811615.350000001</v>
      </c>
      <c r="L185" s="194">
        <f t="shared" si="29"/>
        <v>50247790.570000008</v>
      </c>
      <c r="M185" s="194">
        <f t="shared" si="29"/>
        <v>11920352.629999995</v>
      </c>
      <c r="N185" s="194">
        <f t="shared" si="29"/>
        <v>705772656.84000003</v>
      </c>
      <c r="O185" s="194">
        <f t="shared" si="29"/>
        <v>93850104.010000005</v>
      </c>
      <c r="P185" s="194">
        <f t="shared" si="29"/>
        <v>21324371.210000001</v>
      </c>
      <c r="Q185" s="194">
        <f t="shared" si="29"/>
        <v>212349307.99999997</v>
      </c>
      <c r="R185" s="194">
        <f t="shared" si="29"/>
        <v>19617783.679999992</v>
      </c>
      <c r="S185" s="194">
        <f t="shared" si="29"/>
        <v>61674107.600000009</v>
      </c>
      <c r="T185" s="194">
        <f t="shared" si="29"/>
        <v>124426714.21999998</v>
      </c>
      <c r="U185" s="194">
        <f t="shared" si="29"/>
        <v>108059775.58000001</v>
      </c>
      <c r="V185" s="194">
        <f t="shared" si="29"/>
        <v>13846983.559999999</v>
      </c>
      <c r="W185" s="194">
        <f t="shared" si="29"/>
        <v>53127295.359999992</v>
      </c>
      <c r="X185" s="194">
        <f t="shared" si="29"/>
        <v>53385465.409999996</v>
      </c>
      <c r="Y185" s="194">
        <f t="shared" si="29"/>
        <v>29223512.030000001</v>
      </c>
      <c r="Z185" s="194">
        <f t="shared" si="29"/>
        <v>343540759.35999995</v>
      </c>
      <c r="AA185" s="194">
        <f t="shared" si="29"/>
        <v>72955743.99000001</v>
      </c>
      <c r="AB185" s="194">
        <f t="shared" si="29"/>
        <v>33170690.970000006</v>
      </c>
      <c r="AC185" s="194">
        <f t="shared" si="29"/>
        <v>86236702.379999995</v>
      </c>
      <c r="AD185" s="194">
        <f t="shared" si="29"/>
        <v>26417979.710000001</v>
      </c>
      <c r="AE185" s="194">
        <f t="shared" si="29"/>
        <v>40564936.409999996</v>
      </c>
      <c r="AF185" s="194">
        <f t="shared" si="29"/>
        <v>21801173.479999997</v>
      </c>
      <c r="AG185" s="194">
        <f t="shared" si="29"/>
        <v>16627487.25</v>
      </c>
      <c r="AH185" s="194">
        <f t="shared" si="29"/>
        <v>7220705.0600000024</v>
      </c>
      <c r="AI185" s="194">
        <f t="shared" si="29"/>
        <v>505066491.47000003</v>
      </c>
      <c r="AJ185" s="194">
        <f t="shared" si="29"/>
        <v>31368998.449999992</v>
      </c>
      <c r="AK185" s="194">
        <f t="shared" si="29"/>
        <v>22646702.840000004</v>
      </c>
      <c r="AL185" s="194">
        <f t="shared" si="29"/>
        <v>19361833.629999995</v>
      </c>
      <c r="AM185" s="194">
        <f t="shared" si="29"/>
        <v>17805956.050000001</v>
      </c>
      <c r="AN185" s="194">
        <f t="shared" si="29"/>
        <v>28279978.670000002</v>
      </c>
      <c r="AO185" s="194">
        <f t="shared" si="29"/>
        <v>21424057.810000002</v>
      </c>
      <c r="AP185" s="194">
        <f t="shared" si="29"/>
        <v>22242435.239999998</v>
      </c>
      <c r="AQ185" s="194">
        <f t="shared" si="29"/>
        <v>43332525.790000007</v>
      </c>
      <c r="AR185" s="194">
        <f t="shared" si="29"/>
        <v>28063017.140000001</v>
      </c>
      <c r="AS185" s="194">
        <f t="shared" si="29"/>
        <v>21403920.57</v>
      </c>
      <c r="AT185" s="194">
        <f t="shared" si="29"/>
        <v>21468218.419999994</v>
      </c>
      <c r="AU185" s="194">
        <f t="shared" si="29"/>
        <v>182712862.21000004</v>
      </c>
      <c r="AV185" s="194">
        <f t="shared" si="29"/>
        <v>19074164.849999998</v>
      </c>
      <c r="AW185" s="194">
        <f t="shared" si="29"/>
        <v>24187461.770000003</v>
      </c>
      <c r="AX185" s="194">
        <f t="shared" si="29"/>
        <v>25038142.089999996</v>
      </c>
      <c r="AY185" s="194">
        <f t="shared" si="29"/>
        <v>17972678.560000002</v>
      </c>
      <c r="AZ185" s="194">
        <f t="shared" si="29"/>
        <v>2895569.3099999987</v>
      </c>
      <c r="BA185" s="194">
        <f t="shared" si="29"/>
        <v>16382610.65</v>
      </c>
      <c r="BB185" s="194">
        <f t="shared" si="29"/>
        <v>431085553.14999998</v>
      </c>
      <c r="BC185" s="194">
        <f t="shared" si="29"/>
        <v>36952230.249999993</v>
      </c>
      <c r="BD185" s="194">
        <f t="shared" si="29"/>
        <v>30889754.180000007</v>
      </c>
      <c r="BE185" s="194">
        <f t="shared" si="29"/>
        <v>62264837.920000017</v>
      </c>
      <c r="BF185" s="194">
        <f t="shared" si="29"/>
        <v>50603039.149999999</v>
      </c>
      <c r="BG185" s="194">
        <f t="shared" si="29"/>
        <v>43722054.560000002</v>
      </c>
      <c r="BH185" s="194">
        <f t="shared" si="29"/>
        <v>62226846.580000013</v>
      </c>
      <c r="BI185" s="194">
        <f t="shared" si="29"/>
        <v>59819247.410000026</v>
      </c>
      <c r="BJ185" s="194">
        <f t="shared" si="29"/>
        <v>9164119.0200000033</v>
      </c>
      <c r="BK185" s="194">
        <f t="shared" si="29"/>
        <v>14100136.470000003</v>
      </c>
      <c r="BL185" s="194">
        <f t="shared" si="29"/>
        <v>16457507.060000002</v>
      </c>
      <c r="BM185" s="194">
        <f t="shared" si="29"/>
        <v>618766147.71000004</v>
      </c>
      <c r="BN185" s="194">
        <f t="shared" si="29"/>
        <v>104975901.15000001</v>
      </c>
      <c r="BO185" s="194">
        <f t="shared" si="29"/>
        <v>30465715.030000001</v>
      </c>
      <c r="BP185" s="194">
        <f t="shared" si="29"/>
        <v>17514412.810000002</v>
      </c>
      <c r="BQ185" s="194">
        <f t="shared" si="29"/>
        <v>29177888.370000005</v>
      </c>
      <c r="BR185" s="194">
        <f t="shared" si="29"/>
        <v>20566100.919999998</v>
      </c>
      <c r="BS185" s="194">
        <f t="shared" si="29"/>
        <v>17043186.82</v>
      </c>
      <c r="BT185" s="194">
        <f t="shared" si="29"/>
        <v>251400648.62</v>
      </c>
      <c r="BU185" s="194">
        <f t="shared" ref="BU185:CC185" si="30">SUM(BU178+BU184,BU169,BU125,BU123,BU99,BU82,BU64,BU58,BU49,BU42,BU40)</f>
        <v>19585403.959999997</v>
      </c>
      <c r="BV185" s="194">
        <f t="shared" si="30"/>
        <v>25706399.530000001</v>
      </c>
      <c r="BW185" s="194">
        <f t="shared" si="30"/>
        <v>48110608.509999998</v>
      </c>
      <c r="BX185" s="194">
        <f t="shared" si="30"/>
        <v>37921785.690000005</v>
      </c>
      <c r="BY185" s="194">
        <f t="shared" si="30"/>
        <v>175015579.59000003</v>
      </c>
      <c r="BZ185" s="194">
        <f t="shared" si="30"/>
        <v>28008330.159999996</v>
      </c>
      <c r="CA185" s="194">
        <f t="shared" si="30"/>
        <v>27870857.630000003</v>
      </c>
      <c r="CB185" s="194">
        <f t="shared" si="30"/>
        <v>26149050.170000009</v>
      </c>
      <c r="CC185" s="194">
        <f t="shared" si="30"/>
        <v>6324717754.1700001</v>
      </c>
    </row>
    <row r="186" spans="1:81" s="109" customFormat="1" ht="25.5" customHeight="1">
      <c r="A186" s="136" t="s">
        <v>1461</v>
      </c>
      <c r="B186" s="280" t="s">
        <v>31</v>
      </c>
      <c r="C186" s="281" t="s">
        <v>32</v>
      </c>
      <c r="D186" s="282">
        <v>51010</v>
      </c>
      <c r="E186" s="110" t="s">
        <v>656</v>
      </c>
      <c r="F186" s="283" t="s">
        <v>657</v>
      </c>
      <c r="G186" s="284" t="s">
        <v>658</v>
      </c>
      <c r="H186" s="192">
        <v>49753894.289999999</v>
      </c>
      <c r="I186" s="171">
        <v>6475422.0800000001</v>
      </c>
      <c r="J186" s="171">
        <v>10810161.5</v>
      </c>
      <c r="K186" s="171">
        <v>4041500.22</v>
      </c>
      <c r="L186" s="171">
        <v>1753359.57</v>
      </c>
      <c r="M186" s="171">
        <v>634147.14</v>
      </c>
      <c r="N186" s="171">
        <v>113526824.36</v>
      </c>
      <c r="O186" s="171">
        <v>2752001.35</v>
      </c>
      <c r="P186" s="171">
        <v>851597.49</v>
      </c>
      <c r="Q186" s="171">
        <v>26633780.329999998</v>
      </c>
      <c r="R186" s="171">
        <v>1122210.52</v>
      </c>
      <c r="S186" s="171">
        <v>2562056.34</v>
      </c>
      <c r="T186" s="171">
        <v>10803108.77</v>
      </c>
      <c r="U186" s="171">
        <v>6766370.8200000003</v>
      </c>
      <c r="V186" s="171">
        <v>240326.17</v>
      </c>
      <c r="W186" s="171">
        <v>2765468.83</v>
      </c>
      <c r="X186" s="171">
        <v>893964.1</v>
      </c>
      <c r="Y186" s="171">
        <v>1102020.04</v>
      </c>
      <c r="Z186" s="171">
        <v>71734157.780000001</v>
      </c>
      <c r="AA186" s="171">
        <v>5705011.9699999997</v>
      </c>
      <c r="AB186" s="171">
        <v>3306125.22</v>
      </c>
      <c r="AC186" s="171">
        <v>12327113.98</v>
      </c>
      <c r="AD186" s="171">
        <v>1685350.18</v>
      </c>
      <c r="AE186" s="171">
        <v>2156810.2400000002</v>
      </c>
      <c r="AF186" s="171">
        <v>2945327.97</v>
      </c>
      <c r="AG186" s="171">
        <v>936545.23</v>
      </c>
      <c r="AH186" s="171">
        <v>166217.68</v>
      </c>
      <c r="AI186" s="171">
        <v>51617845.049999997</v>
      </c>
      <c r="AJ186" s="171">
        <v>2216333.5099999998</v>
      </c>
      <c r="AK186" s="171">
        <v>538917.1</v>
      </c>
      <c r="AL186" s="171">
        <v>1268370.94</v>
      </c>
      <c r="AM186" s="171">
        <v>1099374.74</v>
      </c>
      <c r="AN186" s="171">
        <v>1818141.11</v>
      </c>
      <c r="AO186" s="171">
        <v>884314.39</v>
      </c>
      <c r="AP186" s="171">
        <v>1578748.54</v>
      </c>
      <c r="AQ186" s="171">
        <v>2027600.44</v>
      </c>
      <c r="AR186" s="171">
        <v>905405.68</v>
      </c>
      <c r="AS186" s="171">
        <v>583664.06999999995</v>
      </c>
      <c r="AT186" s="171">
        <v>1300694.3500000001</v>
      </c>
      <c r="AU186" s="171">
        <v>15982184.890000001</v>
      </c>
      <c r="AV186" s="171">
        <v>1157404.1599999999</v>
      </c>
      <c r="AW186" s="171">
        <v>880350.37</v>
      </c>
      <c r="AX186" s="171">
        <v>1298633.6399999999</v>
      </c>
      <c r="AY186" s="171">
        <v>1027121.26</v>
      </c>
      <c r="AZ186" s="171">
        <v>143291.29</v>
      </c>
      <c r="BA186" s="171">
        <v>319789.64</v>
      </c>
      <c r="BB186" s="171">
        <v>46913568.700000003</v>
      </c>
      <c r="BC186" s="171">
        <v>1393138.21</v>
      </c>
      <c r="BD186" s="171">
        <v>1734732.63</v>
      </c>
      <c r="BE186" s="171">
        <v>2168376.7400000002</v>
      </c>
      <c r="BF186" s="171">
        <v>2835820.89</v>
      </c>
      <c r="BG186" s="171">
        <v>1807744.31</v>
      </c>
      <c r="BH186" s="171">
        <v>3533063.42</v>
      </c>
      <c r="BI186" s="171">
        <v>2441788.16</v>
      </c>
      <c r="BJ186" s="171">
        <v>1070230.58</v>
      </c>
      <c r="BK186" s="171">
        <v>787944.86</v>
      </c>
      <c r="BL186" s="171">
        <v>364610.25</v>
      </c>
      <c r="BM186" s="171">
        <v>37022234.93</v>
      </c>
      <c r="BN186" s="171">
        <v>9359405.3699999992</v>
      </c>
      <c r="BO186" s="171">
        <v>1117489.1599999999</v>
      </c>
      <c r="BP186" s="171">
        <v>490566.46</v>
      </c>
      <c r="BQ186" s="171">
        <v>904535.99</v>
      </c>
      <c r="BR186" s="171">
        <v>1663545.87</v>
      </c>
      <c r="BS186" s="171">
        <v>477937.59</v>
      </c>
      <c r="BT186" s="171">
        <v>23405047.969999999</v>
      </c>
      <c r="BU186" s="171">
        <v>998644.48</v>
      </c>
      <c r="BV186" s="171">
        <v>1289135.8899999999</v>
      </c>
      <c r="BW186" s="171">
        <v>1786715.77</v>
      </c>
      <c r="BX186" s="171">
        <v>1523831.37</v>
      </c>
      <c r="BY186" s="171">
        <v>8843311.0099999998</v>
      </c>
      <c r="BZ186" s="171">
        <v>557248.13</v>
      </c>
      <c r="CA186" s="171">
        <v>559337.75</v>
      </c>
      <c r="CB186" s="171">
        <v>558215.15</v>
      </c>
      <c r="CC186" s="201">
        <f>SUM(H186:CB186)</f>
        <v>586707280.98000026</v>
      </c>
    </row>
    <row r="187" spans="1:81" s="299" customFormat="1" ht="25.5" customHeight="1">
      <c r="A187" s="298"/>
      <c r="B187" s="519" t="s">
        <v>659</v>
      </c>
      <c r="C187" s="520"/>
      <c r="D187" s="520"/>
      <c r="E187" s="520"/>
      <c r="F187" s="520"/>
      <c r="G187" s="521"/>
      <c r="H187" s="194">
        <f>SUM(H186)</f>
        <v>49753894.289999999</v>
      </c>
      <c r="I187" s="194">
        <f t="shared" ref="I187:BT187" si="31">SUM(I186)</f>
        <v>6475422.0800000001</v>
      </c>
      <c r="J187" s="194">
        <f t="shared" si="31"/>
        <v>10810161.5</v>
      </c>
      <c r="K187" s="194">
        <f t="shared" si="31"/>
        <v>4041500.22</v>
      </c>
      <c r="L187" s="194">
        <f t="shared" si="31"/>
        <v>1753359.57</v>
      </c>
      <c r="M187" s="194">
        <f t="shared" si="31"/>
        <v>634147.14</v>
      </c>
      <c r="N187" s="194">
        <f t="shared" si="31"/>
        <v>113526824.36</v>
      </c>
      <c r="O187" s="194">
        <f t="shared" si="31"/>
        <v>2752001.35</v>
      </c>
      <c r="P187" s="194">
        <f t="shared" si="31"/>
        <v>851597.49</v>
      </c>
      <c r="Q187" s="194">
        <f t="shared" si="31"/>
        <v>26633780.329999998</v>
      </c>
      <c r="R187" s="194">
        <f t="shared" si="31"/>
        <v>1122210.52</v>
      </c>
      <c r="S187" s="194">
        <f t="shared" si="31"/>
        <v>2562056.34</v>
      </c>
      <c r="T187" s="194">
        <f t="shared" si="31"/>
        <v>10803108.77</v>
      </c>
      <c r="U187" s="194">
        <f t="shared" si="31"/>
        <v>6766370.8200000003</v>
      </c>
      <c r="V187" s="194">
        <f t="shared" si="31"/>
        <v>240326.17</v>
      </c>
      <c r="W187" s="194">
        <f t="shared" si="31"/>
        <v>2765468.83</v>
      </c>
      <c r="X187" s="194">
        <f t="shared" si="31"/>
        <v>893964.1</v>
      </c>
      <c r="Y187" s="194">
        <f t="shared" si="31"/>
        <v>1102020.04</v>
      </c>
      <c r="Z187" s="194">
        <f t="shared" si="31"/>
        <v>71734157.780000001</v>
      </c>
      <c r="AA187" s="194">
        <f t="shared" si="31"/>
        <v>5705011.9699999997</v>
      </c>
      <c r="AB187" s="194">
        <f t="shared" si="31"/>
        <v>3306125.22</v>
      </c>
      <c r="AC187" s="194">
        <f t="shared" si="31"/>
        <v>12327113.98</v>
      </c>
      <c r="AD187" s="194">
        <f t="shared" si="31"/>
        <v>1685350.18</v>
      </c>
      <c r="AE187" s="194">
        <f t="shared" si="31"/>
        <v>2156810.2400000002</v>
      </c>
      <c r="AF187" s="194">
        <f t="shared" si="31"/>
        <v>2945327.97</v>
      </c>
      <c r="AG187" s="194">
        <f t="shared" si="31"/>
        <v>936545.23</v>
      </c>
      <c r="AH187" s="194">
        <f t="shared" si="31"/>
        <v>166217.68</v>
      </c>
      <c r="AI187" s="194">
        <f t="shared" si="31"/>
        <v>51617845.049999997</v>
      </c>
      <c r="AJ187" s="194">
        <f t="shared" si="31"/>
        <v>2216333.5099999998</v>
      </c>
      <c r="AK187" s="194">
        <f t="shared" si="31"/>
        <v>538917.1</v>
      </c>
      <c r="AL187" s="194">
        <f t="shared" si="31"/>
        <v>1268370.94</v>
      </c>
      <c r="AM187" s="194">
        <f t="shared" si="31"/>
        <v>1099374.74</v>
      </c>
      <c r="AN187" s="194">
        <f t="shared" si="31"/>
        <v>1818141.11</v>
      </c>
      <c r="AO187" s="194">
        <f t="shared" si="31"/>
        <v>884314.39</v>
      </c>
      <c r="AP187" s="194">
        <f t="shared" si="31"/>
        <v>1578748.54</v>
      </c>
      <c r="AQ187" s="194">
        <f t="shared" si="31"/>
        <v>2027600.44</v>
      </c>
      <c r="AR187" s="194">
        <f t="shared" si="31"/>
        <v>905405.68</v>
      </c>
      <c r="AS187" s="194">
        <f t="shared" si="31"/>
        <v>583664.06999999995</v>
      </c>
      <c r="AT187" s="194">
        <f t="shared" si="31"/>
        <v>1300694.3500000001</v>
      </c>
      <c r="AU187" s="194">
        <f t="shared" si="31"/>
        <v>15982184.890000001</v>
      </c>
      <c r="AV187" s="194">
        <f t="shared" si="31"/>
        <v>1157404.1599999999</v>
      </c>
      <c r="AW187" s="194">
        <f t="shared" si="31"/>
        <v>880350.37</v>
      </c>
      <c r="AX187" s="194">
        <f t="shared" si="31"/>
        <v>1298633.6399999999</v>
      </c>
      <c r="AY187" s="194">
        <f t="shared" si="31"/>
        <v>1027121.26</v>
      </c>
      <c r="AZ187" s="194">
        <f t="shared" si="31"/>
        <v>143291.29</v>
      </c>
      <c r="BA187" s="194">
        <f t="shared" si="31"/>
        <v>319789.64</v>
      </c>
      <c r="BB187" s="194">
        <f t="shared" si="31"/>
        <v>46913568.700000003</v>
      </c>
      <c r="BC187" s="194">
        <f t="shared" si="31"/>
        <v>1393138.21</v>
      </c>
      <c r="BD187" s="194">
        <f t="shared" si="31"/>
        <v>1734732.63</v>
      </c>
      <c r="BE187" s="194">
        <f t="shared" si="31"/>
        <v>2168376.7400000002</v>
      </c>
      <c r="BF187" s="194">
        <f t="shared" si="31"/>
        <v>2835820.89</v>
      </c>
      <c r="BG187" s="194">
        <f t="shared" si="31"/>
        <v>1807744.31</v>
      </c>
      <c r="BH187" s="194">
        <f t="shared" si="31"/>
        <v>3533063.42</v>
      </c>
      <c r="BI187" s="194">
        <f t="shared" si="31"/>
        <v>2441788.16</v>
      </c>
      <c r="BJ187" s="194">
        <f t="shared" si="31"/>
        <v>1070230.58</v>
      </c>
      <c r="BK187" s="194">
        <f t="shared" si="31"/>
        <v>787944.86</v>
      </c>
      <c r="BL187" s="194">
        <f t="shared" si="31"/>
        <v>364610.25</v>
      </c>
      <c r="BM187" s="194">
        <f t="shared" si="31"/>
        <v>37022234.93</v>
      </c>
      <c r="BN187" s="194">
        <f t="shared" si="31"/>
        <v>9359405.3699999992</v>
      </c>
      <c r="BO187" s="194">
        <f t="shared" si="31"/>
        <v>1117489.1599999999</v>
      </c>
      <c r="BP187" s="194">
        <f t="shared" si="31"/>
        <v>490566.46</v>
      </c>
      <c r="BQ187" s="194">
        <f t="shared" si="31"/>
        <v>904535.99</v>
      </c>
      <c r="BR187" s="194">
        <f t="shared" si="31"/>
        <v>1663545.87</v>
      </c>
      <c r="BS187" s="194">
        <f t="shared" si="31"/>
        <v>477937.59</v>
      </c>
      <c r="BT187" s="194">
        <f t="shared" si="31"/>
        <v>23405047.969999999</v>
      </c>
      <c r="BU187" s="194">
        <f t="shared" ref="BU187:CB187" si="32">SUM(BU186)</f>
        <v>998644.48</v>
      </c>
      <c r="BV187" s="194">
        <f t="shared" si="32"/>
        <v>1289135.8899999999</v>
      </c>
      <c r="BW187" s="194">
        <f t="shared" si="32"/>
        <v>1786715.77</v>
      </c>
      <c r="BX187" s="194">
        <f t="shared" si="32"/>
        <v>1523831.37</v>
      </c>
      <c r="BY187" s="194">
        <f t="shared" si="32"/>
        <v>8843311.0099999998</v>
      </c>
      <c r="BZ187" s="194">
        <f t="shared" si="32"/>
        <v>557248.13</v>
      </c>
      <c r="CA187" s="194">
        <f t="shared" si="32"/>
        <v>559337.75</v>
      </c>
      <c r="CB187" s="194">
        <f t="shared" si="32"/>
        <v>558215.15</v>
      </c>
      <c r="CC187" s="194">
        <f>SUM(CC186)</f>
        <v>586707280.98000026</v>
      </c>
    </row>
    <row r="188" spans="1:81" s="109" customFormat="1" ht="25.5" customHeight="1">
      <c r="A188" s="136" t="s">
        <v>1461</v>
      </c>
      <c r="B188" s="280" t="s">
        <v>33</v>
      </c>
      <c r="C188" s="281" t="s">
        <v>34</v>
      </c>
      <c r="D188" s="282">
        <v>51020</v>
      </c>
      <c r="E188" s="291" t="s">
        <v>660</v>
      </c>
      <c r="F188" s="283" t="s">
        <v>661</v>
      </c>
      <c r="G188" s="284" t="s">
        <v>662</v>
      </c>
      <c r="H188" s="192">
        <v>5022683.63</v>
      </c>
      <c r="I188" s="171">
        <v>94356.14</v>
      </c>
      <c r="J188" s="171">
        <v>3137421.82</v>
      </c>
      <c r="K188" s="171">
        <v>0</v>
      </c>
      <c r="L188" s="171">
        <v>0</v>
      </c>
      <c r="M188" s="171">
        <v>0</v>
      </c>
      <c r="N188" s="171">
        <v>1534003.95</v>
      </c>
      <c r="O188" s="171">
        <v>1418107.16</v>
      </c>
      <c r="P188" s="171">
        <v>95975.63</v>
      </c>
      <c r="Q188" s="171">
        <v>116049.98</v>
      </c>
      <c r="R188" s="171">
        <v>0</v>
      </c>
      <c r="S188" s="171">
        <v>18608.830000000002</v>
      </c>
      <c r="T188" s="171">
        <v>673565.35</v>
      </c>
      <c r="U188" s="171">
        <v>26207.99</v>
      </c>
      <c r="V188" s="171">
        <v>65974.570000000007</v>
      </c>
      <c r="W188" s="171">
        <v>158758.04</v>
      </c>
      <c r="X188" s="171">
        <v>287567.15000000002</v>
      </c>
      <c r="Y188" s="171">
        <v>293507.08</v>
      </c>
      <c r="Z188" s="171">
        <v>310331.73</v>
      </c>
      <c r="AA188" s="171">
        <v>13760.2</v>
      </c>
      <c r="AB188" s="171">
        <v>229280.92</v>
      </c>
      <c r="AC188" s="171">
        <v>0</v>
      </c>
      <c r="AD188" s="171">
        <v>360</v>
      </c>
      <c r="AE188" s="171">
        <v>27885.200000000001</v>
      </c>
      <c r="AF188" s="171">
        <v>0</v>
      </c>
      <c r="AG188" s="171">
        <v>0</v>
      </c>
      <c r="AH188" s="171">
        <v>0</v>
      </c>
      <c r="AI188" s="171">
        <v>476195.7</v>
      </c>
      <c r="AJ188" s="171">
        <v>12012</v>
      </c>
      <c r="AK188" s="171">
        <v>129980.76</v>
      </c>
      <c r="AL188" s="171">
        <v>0</v>
      </c>
      <c r="AM188" s="171">
        <v>118884.9</v>
      </c>
      <c r="AN188" s="171">
        <v>21325.5</v>
      </c>
      <c r="AO188" s="171">
        <v>17280</v>
      </c>
      <c r="AP188" s="171">
        <v>415</v>
      </c>
      <c r="AQ188" s="171">
        <v>1629.6</v>
      </c>
      <c r="AR188" s="171">
        <v>20385</v>
      </c>
      <c r="AS188" s="171">
        <v>204989.68</v>
      </c>
      <c r="AT188" s="171">
        <v>311294.99</v>
      </c>
      <c r="AU188" s="171">
        <v>2415964.58</v>
      </c>
      <c r="AV188" s="171">
        <v>0</v>
      </c>
      <c r="AW188" s="171">
        <v>0</v>
      </c>
      <c r="AX188" s="171">
        <v>0</v>
      </c>
      <c r="AY188" s="171">
        <v>0</v>
      </c>
      <c r="AZ188" s="171">
        <v>0</v>
      </c>
      <c r="BA188" s="171">
        <v>0</v>
      </c>
      <c r="BB188" s="171">
        <v>0</v>
      </c>
      <c r="BC188" s="171">
        <v>0</v>
      </c>
      <c r="BD188" s="171">
        <v>10170</v>
      </c>
      <c r="BE188" s="171">
        <v>0</v>
      </c>
      <c r="BF188" s="171">
        <v>0</v>
      </c>
      <c r="BG188" s="171">
        <v>0</v>
      </c>
      <c r="BH188" s="171">
        <v>637578.26</v>
      </c>
      <c r="BI188" s="171">
        <v>16743.5</v>
      </c>
      <c r="BJ188" s="171">
        <v>22992.04</v>
      </c>
      <c r="BK188" s="171">
        <v>15270</v>
      </c>
      <c r="BL188" s="171">
        <v>0</v>
      </c>
      <c r="BM188" s="171">
        <v>10814679.279999999</v>
      </c>
      <c r="BN188" s="171">
        <v>2766287.08</v>
      </c>
      <c r="BO188" s="171">
        <v>232859.4</v>
      </c>
      <c r="BP188" s="171">
        <v>0</v>
      </c>
      <c r="BQ188" s="171">
        <v>30795</v>
      </c>
      <c r="BR188" s="171">
        <v>0</v>
      </c>
      <c r="BS188" s="171">
        <v>0</v>
      </c>
      <c r="BT188" s="171">
        <v>306371.40000000002</v>
      </c>
      <c r="BU188" s="171">
        <v>0</v>
      </c>
      <c r="BV188" s="171">
        <v>12075.88</v>
      </c>
      <c r="BW188" s="171">
        <v>1170</v>
      </c>
      <c r="BX188" s="171">
        <v>28630.6</v>
      </c>
      <c r="BY188" s="171">
        <v>119190</v>
      </c>
      <c r="BZ188" s="171">
        <v>9920</v>
      </c>
      <c r="CA188" s="171">
        <v>0</v>
      </c>
      <c r="CB188" s="171">
        <v>126883.58</v>
      </c>
      <c r="CC188" s="201">
        <f t="shared" ref="CC188:CC190" si="33">SUM(H188:CB188)</f>
        <v>32406379.09999999</v>
      </c>
    </row>
    <row r="189" spans="1:81" s="109" customFormat="1" ht="25.5" customHeight="1">
      <c r="A189" s="136" t="s">
        <v>1461</v>
      </c>
      <c r="B189" s="280" t="s">
        <v>33</v>
      </c>
      <c r="C189" s="281" t="s">
        <v>34</v>
      </c>
      <c r="D189" s="282">
        <v>51030</v>
      </c>
      <c r="E189" s="291" t="s">
        <v>663</v>
      </c>
      <c r="F189" s="283" t="s">
        <v>664</v>
      </c>
      <c r="G189" s="284" t="s">
        <v>665</v>
      </c>
      <c r="H189" s="192">
        <v>16893420.030000001</v>
      </c>
      <c r="I189" s="171">
        <v>2559018.16</v>
      </c>
      <c r="J189" s="171">
        <v>5002045.58</v>
      </c>
      <c r="K189" s="171">
        <v>1039570.85</v>
      </c>
      <c r="L189" s="171">
        <v>245844.72</v>
      </c>
      <c r="M189" s="171">
        <v>326628.18</v>
      </c>
      <c r="N189" s="171">
        <v>57649516.479999997</v>
      </c>
      <c r="O189" s="171">
        <v>311444.44</v>
      </c>
      <c r="P189" s="171">
        <v>284990.59999999998</v>
      </c>
      <c r="Q189" s="171">
        <v>13346291.35</v>
      </c>
      <c r="R189" s="171">
        <v>304066.02</v>
      </c>
      <c r="S189" s="171">
        <v>841010.41</v>
      </c>
      <c r="T189" s="171">
        <v>5163398.18</v>
      </c>
      <c r="U189" s="171">
        <v>1870341.58</v>
      </c>
      <c r="V189" s="171">
        <v>15812</v>
      </c>
      <c r="W189" s="171">
        <v>0</v>
      </c>
      <c r="X189" s="171">
        <v>85250</v>
      </c>
      <c r="Y189" s="171">
        <v>109488.25</v>
      </c>
      <c r="Z189" s="171">
        <v>24387405.73</v>
      </c>
      <c r="AA189" s="171">
        <v>849446.74</v>
      </c>
      <c r="AB189" s="171">
        <v>224079.56</v>
      </c>
      <c r="AC189" s="171">
        <v>2719488.8</v>
      </c>
      <c r="AD189" s="171">
        <v>356194.36</v>
      </c>
      <c r="AE189" s="171">
        <v>617376.61</v>
      </c>
      <c r="AF189" s="171">
        <v>1026865.72</v>
      </c>
      <c r="AG189" s="171">
        <v>245347.29</v>
      </c>
      <c r="AH189" s="171">
        <v>489657.06</v>
      </c>
      <c r="AI189" s="171">
        <v>28072056.77</v>
      </c>
      <c r="AJ189" s="171">
        <v>439315.11</v>
      </c>
      <c r="AK189" s="171">
        <v>153903.10999999999</v>
      </c>
      <c r="AL189" s="171">
        <v>255853.28</v>
      </c>
      <c r="AM189" s="171">
        <v>85798.85</v>
      </c>
      <c r="AN189" s="171">
        <v>293200.05</v>
      </c>
      <c r="AO189" s="171">
        <v>196139.83</v>
      </c>
      <c r="AP189" s="171">
        <v>325119.52</v>
      </c>
      <c r="AQ189" s="171">
        <v>688371.73</v>
      </c>
      <c r="AR189" s="171">
        <v>215303.6</v>
      </c>
      <c r="AS189" s="171">
        <v>62622.8</v>
      </c>
      <c r="AT189" s="171">
        <v>26870</v>
      </c>
      <c r="AU189" s="171">
        <v>3997329.07</v>
      </c>
      <c r="AV189" s="171">
        <v>76430.460000000006</v>
      </c>
      <c r="AW189" s="171">
        <v>177216.62</v>
      </c>
      <c r="AX189" s="171">
        <v>266037.59000000003</v>
      </c>
      <c r="AY189" s="171">
        <v>156928.49</v>
      </c>
      <c r="AZ189" s="171">
        <v>32290.93</v>
      </c>
      <c r="BA189" s="171">
        <v>95672</v>
      </c>
      <c r="BB189" s="171">
        <v>9136778.3399999999</v>
      </c>
      <c r="BC189" s="171">
        <v>283504.19</v>
      </c>
      <c r="BD189" s="171">
        <v>302993.52</v>
      </c>
      <c r="BE189" s="171">
        <v>577780.59</v>
      </c>
      <c r="BF189" s="171">
        <v>856726.31</v>
      </c>
      <c r="BG189" s="171">
        <v>313919.42</v>
      </c>
      <c r="BH189" s="171">
        <v>1069568.93</v>
      </c>
      <c r="BI189" s="171">
        <v>2055005.18</v>
      </c>
      <c r="BJ189" s="171">
        <v>126515.71</v>
      </c>
      <c r="BK189" s="171">
        <v>148062.72</v>
      </c>
      <c r="BL189" s="171">
        <v>116850.01</v>
      </c>
      <c r="BM189" s="171">
        <v>2326323.7000000002</v>
      </c>
      <c r="BN189" s="171">
        <v>827703.61</v>
      </c>
      <c r="BO189" s="171">
        <v>141469.70000000001</v>
      </c>
      <c r="BP189" s="171">
        <v>248305.75</v>
      </c>
      <c r="BQ189" s="171">
        <v>229587.05</v>
      </c>
      <c r="BR189" s="171">
        <v>287515.88</v>
      </c>
      <c r="BS189" s="171">
        <v>128017.98</v>
      </c>
      <c r="BT189" s="171">
        <v>8545140.5800000001</v>
      </c>
      <c r="BU189" s="171">
        <v>257776.66</v>
      </c>
      <c r="BV189" s="171">
        <v>394495.33</v>
      </c>
      <c r="BW189" s="171">
        <v>361475.05</v>
      </c>
      <c r="BX189" s="171">
        <v>412960.35</v>
      </c>
      <c r="BY189" s="171">
        <v>3087649.64</v>
      </c>
      <c r="BZ189" s="171">
        <v>328272.33</v>
      </c>
      <c r="CA189" s="171">
        <v>198446.99</v>
      </c>
      <c r="CB189" s="171">
        <v>25280</v>
      </c>
      <c r="CC189" s="201">
        <f t="shared" si="33"/>
        <v>205368584.03000012</v>
      </c>
    </row>
    <row r="190" spans="1:81" s="109" customFormat="1" ht="25.5" customHeight="1">
      <c r="A190" s="136" t="s">
        <v>1461</v>
      </c>
      <c r="B190" s="280" t="s">
        <v>33</v>
      </c>
      <c r="C190" s="281" t="s">
        <v>34</v>
      </c>
      <c r="D190" s="282"/>
      <c r="E190" s="291"/>
      <c r="F190" s="283" t="s">
        <v>667</v>
      </c>
      <c r="G190" s="284" t="s">
        <v>668</v>
      </c>
      <c r="H190" s="192">
        <v>0</v>
      </c>
      <c r="I190" s="171">
        <v>0</v>
      </c>
      <c r="J190" s="171">
        <v>0</v>
      </c>
      <c r="K190" s="171">
        <v>0</v>
      </c>
      <c r="L190" s="171">
        <v>0</v>
      </c>
      <c r="M190" s="171">
        <v>0</v>
      </c>
      <c r="N190" s="171">
        <v>0</v>
      </c>
      <c r="O190" s="171">
        <v>0</v>
      </c>
      <c r="P190" s="171">
        <v>0</v>
      </c>
      <c r="Q190" s="171">
        <v>0</v>
      </c>
      <c r="R190" s="171">
        <v>0</v>
      </c>
      <c r="S190" s="171">
        <v>0</v>
      </c>
      <c r="T190" s="171">
        <v>0</v>
      </c>
      <c r="U190" s="171">
        <v>0</v>
      </c>
      <c r="V190" s="171">
        <v>0</v>
      </c>
      <c r="W190" s="171">
        <v>0</v>
      </c>
      <c r="X190" s="171">
        <v>0</v>
      </c>
      <c r="Y190" s="171">
        <v>0</v>
      </c>
      <c r="Z190" s="171">
        <v>0</v>
      </c>
      <c r="AA190" s="171">
        <v>0</v>
      </c>
      <c r="AB190" s="171">
        <v>0</v>
      </c>
      <c r="AC190" s="171">
        <v>0</v>
      </c>
      <c r="AD190" s="171">
        <v>0</v>
      </c>
      <c r="AE190" s="171">
        <v>0</v>
      </c>
      <c r="AF190" s="171">
        <v>0</v>
      </c>
      <c r="AG190" s="171">
        <v>0</v>
      </c>
      <c r="AH190" s="171">
        <v>2850</v>
      </c>
      <c r="AI190" s="171">
        <v>0</v>
      </c>
      <c r="AJ190" s="171">
        <v>0</v>
      </c>
      <c r="AK190" s="171">
        <v>0</v>
      </c>
      <c r="AL190" s="171">
        <v>0</v>
      </c>
      <c r="AM190" s="171">
        <v>0</v>
      </c>
      <c r="AN190" s="171">
        <v>0</v>
      </c>
      <c r="AO190" s="171">
        <v>0</v>
      </c>
      <c r="AP190" s="171">
        <v>0</v>
      </c>
      <c r="AQ190" s="171">
        <v>0</v>
      </c>
      <c r="AR190" s="171">
        <v>0</v>
      </c>
      <c r="AS190" s="171">
        <v>0</v>
      </c>
      <c r="AT190" s="171">
        <v>0</v>
      </c>
      <c r="AU190" s="171">
        <v>0</v>
      </c>
      <c r="AV190" s="171">
        <v>0</v>
      </c>
      <c r="AW190" s="171">
        <v>0</v>
      </c>
      <c r="AX190" s="171">
        <v>0</v>
      </c>
      <c r="AY190" s="171">
        <v>0</v>
      </c>
      <c r="AZ190" s="171">
        <v>0</v>
      </c>
      <c r="BA190" s="171">
        <v>0</v>
      </c>
      <c r="BB190" s="171">
        <v>0</v>
      </c>
      <c r="BC190" s="171">
        <v>0</v>
      </c>
      <c r="BD190" s="171">
        <v>0</v>
      </c>
      <c r="BE190" s="171">
        <v>0</v>
      </c>
      <c r="BF190" s="171">
        <v>1575</v>
      </c>
      <c r="BG190" s="171">
        <v>0</v>
      </c>
      <c r="BH190" s="171">
        <v>0</v>
      </c>
      <c r="BI190" s="171">
        <v>0</v>
      </c>
      <c r="BJ190" s="171">
        <v>0</v>
      </c>
      <c r="BK190" s="171">
        <v>0</v>
      </c>
      <c r="BL190" s="171">
        <v>0</v>
      </c>
      <c r="BM190" s="171">
        <v>0</v>
      </c>
      <c r="BN190" s="171">
        <v>0</v>
      </c>
      <c r="BO190" s="171">
        <v>0</v>
      </c>
      <c r="BP190" s="171">
        <v>0</v>
      </c>
      <c r="BQ190" s="171">
        <v>0</v>
      </c>
      <c r="BR190" s="171">
        <v>0</v>
      </c>
      <c r="BS190" s="171">
        <v>0</v>
      </c>
      <c r="BT190" s="171">
        <v>7850</v>
      </c>
      <c r="BU190" s="171">
        <v>1880</v>
      </c>
      <c r="BV190" s="171">
        <v>0</v>
      </c>
      <c r="BW190" s="171">
        <v>0</v>
      </c>
      <c r="BX190" s="171">
        <v>0</v>
      </c>
      <c r="BY190" s="171">
        <v>0</v>
      </c>
      <c r="BZ190" s="171">
        <v>0</v>
      </c>
      <c r="CA190" s="171">
        <v>410</v>
      </c>
      <c r="CB190" s="171">
        <v>0</v>
      </c>
      <c r="CC190" s="201">
        <f t="shared" si="33"/>
        <v>14565</v>
      </c>
    </row>
    <row r="191" spans="1:81" s="299" customFormat="1" ht="25.5" customHeight="1">
      <c r="A191" s="298"/>
      <c r="B191" s="519" t="s">
        <v>669</v>
      </c>
      <c r="C191" s="520"/>
      <c r="D191" s="520"/>
      <c r="E191" s="520"/>
      <c r="F191" s="520"/>
      <c r="G191" s="521"/>
      <c r="H191" s="194">
        <f>SUM(H188:H190)</f>
        <v>21916103.66</v>
      </c>
      <c r="I191" s="194">
        <f t="shared" ref="I191:BT191" si="34">SUM(I188:I190)</f>
        <v>2653374.3000000003</v>
      </c>
      <c r="J191" s="194">
        <f t="shared" si="34"/>
        <v>8139467.4000000004</v>
      </c>
      <c r="K191" s="194">
        <f t="shared" si="34"/>
        <v>1039570.85</v>
      </c>
      <c r="L191" s="194">
        <f t="shared" si="34"/>
        <v>245844.72</v>
      </c>
      <c r="M191" s="194">
        <f t="shared" si="34"/>
        <v>326628.18</v>
      </c>
      <c r="N191" s="194">
        <f t="shared" si="34"/>
        <v>59183520.43</v>
      </c>
      <c r="O191" s="194">
        <f t="shared" si="34"/>
        <v>1729551.5999999999</v>
      </c>
      <c r="P191" s="194">
        <f t="shared" si="34"/>
        <v>380966.23</v>
      </c>
      <c r="Q191" s="194">
        <f t="shared" si="34"/>
        <v>13462341.33</v>
      </c>
      <c r="R191" s="194">
        <f t="shared" si="34"/>
        <v>304066.02</v>
      </c>
      <c r="S191" s="194">
        <f t="shared" si="34"/>
        <v>859619.24</v>
      </c>
      <c r="T191" s="194">
        <f t="shared" si="34"/>
        <v>5836963.5299999993</v>
      </c>
      <c r="U191" s="194">
        <f t="shared" si="34"/>
        <v>1896549.57</v>
      </c>
      <c r="V191" s="194">
        <f t="shared" si="34"/>
        <v>81786.570000000007</v>
      </c>
      <c r="W191" s="194">
        <f t="shared" si="34"/>
        <v>158758.04</v>
      </c>
      <c r="X191" s="194">
        <f t="shared" si="34"/>
        <v>372817.15</v>
      </c>
      <c r="Y191" s="194">
        <f t="shared" si="34"/>
        <v>402995.33</v>
      </c>
      <c r="Z191" s="194">
        <f t="shared" si="34"/>
        <v>24697737.460000001</v>
      </c>
      <c r="AA191" s="194">
        <f t="shared" si="34"/>
        <v>863206.94</v>
      </c>
      <c r="AB191" s="194">
        <f t="shared" si="34"/>
        <v>453360.48</v>
      </c>
      <c r="AC191" s="194">
        <f t="shared" si="34"/>
        <v>2719488.8</v>
      </c>
      <c r="AD191" s="194">
        <f t="shared" si="34"/>
        <v>356554.36</v>
      </c>
      <c r="AE191" s="194">
        <f t="shared" si="34"/>
        <v>645261.80999999994</v>
      </c>
      <c r="AF191" s="194">
        <f t="shared" si="34"/>
        <v>1026865.72</v>
      </c>
      <c r="AG191" s="194">
        <f t="shared" si="34"/>
        <v>245347.29</v>
      </c>
      <c r="AH191" s="194">
        <f t="shared" si="34"/>
        <v>492507.06</v>
      </c>
      <c r="AI191" s="194">
        <f t="shared" si="34"/>
        <v>28548252.469999999</v>
      </c>
      <c r="AJ191" s="194">
        <f t="shared" si="34"/>
        <v>451327.11</v>
      </c>
      <c r="AK191" s="194">
        <f t="shared" si="34"/>
        <v>283883.87</v>
      </c>
      <c r="AL191" s="194">
        <f t="shared" si="34"/>
        <v>255853.28</v>
      </c>
      <c r="AM191" s="194">
        <f t="shared" si="34"/>
        <v>204683.75</v>
      </c>
      <c r="AN191" s="194">
        <f t="shared" si="34"/>
        <v>314525.55</v>
      </c>
      <c r="AO191" s="194">
        <f t="shared" si="34"/>
        <v>213419.83</v>
      </c>
      <c r="AP191" s="194">
        <f t="shared" si="34"/>
        <v>325534.52</v>
      </c>
      <c r="AQ191" s="194">
        <f t="shared" si="34"/>
        <v>690001.33</v>
      </c>
      <c r="AR191" s="194">
        <f t="shared" si="34"/>
        <v>235688.6</v>
      </c>
      <c r="AS191" s="194">
        <f t="shared" si="34"/>
        <v>267612.48</v>
      </c>
      <c r="AT191" s="194">
        <f t="shared" si="34"/>
        <v>338164.99</v>
      </c>
      <c r="AU191" s="194">
        <f t="shared" si="34"/>
        <v>6413293.6500000004</v>
      </c>
      <c r="AV191" s="194">
        <f t="shared" si="34"/>
        <v>76430.460000000006</v>
      </c>
      <c r="AW191" s="194">
        <f t="shared" si="34"/>
        <v>177216.62</v>
      </c>
      <c r="AX191" s="194">
        <f t="shared" si="34"/>
        <v>266037.59000000003</v>
      </c>
      <c r="AY191" s="194">
        <f t="shared" si="34"/>
        <v>156928.49</v>
      </c>
      <c r="AZ191" s="194">
        <f t="shared" si="34"/>
        <v>32290.93</v>
      </c>
      <c r="BA191" s="194">
        <f t="shared" si="34"/>
        <v>95672</v>
      </c>
      <c r="BB191" s="194">
        <f t="shared" si="34"/>
        <v>9136778.3399999999</v>
      </c>
      <c r="BC191" s="194">
        <f t="shared" si="34"/>
        <v>283504.19</v>
      </c>
      <c r="BD191" s="194">
        <f t="shared" si="34"/>
        <v>313163.52000000002</v>
      </c>
      <c r="BE191" s="194">
        <f t="shared" si="34"/>
        <v>577780.59</v>
      </c>
      <c r="BF191" s="194">
        <f t="shared" si="34"/>
        <v>858301.31</v>
      </c>
      <c r="BG191" s="194">
        <f t="shared" si="34"/>
        <v>313919.42</v>
      </c>
      <c r="BH191" s="194">
        <f t="shared" si="34"/>
        <v>1707147.19</v>
      </c>
      <c r="BI191" s="194">
        <f t="shared" si="34"/>
        <v>2071748.68</v>
      </c>
      <c r="BJ191" s="194">
        <f t="shared" si="34"/>
        <v>149507.75</v>
      </c>
      <c r="BK191" s="194">
        <f t="shared" si="34"/>
        <v>163332.72</v>
      </c>
      <c r="BL191" s="194">
        <f t="shared" si="34"/>
        <v>116850.01</v>
      </c>
      <c r="BM191" s="194">
        <f t="shared" si="34"/>
        <v>13141002.98</v>
      </c>
      <c r="BN191" s="194">
        <f t="shared" si="34"/>
        <v>3593990.69</v>
      </c>
      <c r="BO191" s="194">
        <f t="shared" si="34"/>
        <v>374329.1</v>
      </c>
      <c r="BP191" s="194">
        <f t="shared" si="34"/>
        <v>248305.75</v>
      </c>
      <c r="BQ191" s="194">
        <f t="shared" si="34"/>
        <v>260382.05</v>
      </c>
      <c r="BR191" s="194">
        <f t="shared" si="34"/>
        <v>287515.88</v>
      </c>
      <c r="BS191" s="194">
        <f t="shared" si="34"/>
        <v>128017.98</v>
      </c>
      <c r="BT191" s="194">
        <f t="shared" si="34"/>
        <v>8859361.9800000004</v>
      </c>
      <c r="BU191" s="194">
        <f t="shared" ref="BU191:CB191" si="35">SUM(BU188:BU190)</f>
        <v>259656.66</v>
      </c>
      <c r="BV191" s="194">
        <f t="shared" si="35"/>
        <v>406571.21</v>
      </c>
      <c r="BW191" s="194">
        <f t="shared" si="35"/>
        <v>362645.05</v>
      </c>
      <c r="BX191" s="194">
        <f t="shared" si="35"/>
        <v>441590.94999999995</v>
      </c>
      <c r="BY191" s="194">
        <f t="shared" si="35"/>
        <v>3206839.64</v>
      </c>
      <c r="BZ191" s="194">
        <f t="shared" si="35"/>
        <v>338192.33</v>
      </c>
      <c r="CA191" s="194">
        <f t="shared" si="35"/>
        <v>198856.99</v>
      </c>
      <c r="CB191" s="194">
        <f t="shared" si="35"/>
        <v>152163.58000000002</v>
      </c>
      <c r="CC191" s="194">
        <f>SUM(CC188:CC190)</f>
        <v>237789528.13000011</v>
      </c>
    </row>
    <row r="192" spans="1:81" s="109" customFormat="1" ht="25.5" customHeight="1">
      <c r="A192" s="136" t="s">
        <v>1461</v>
      </c>
      <c r="B192" s="280" t="s">
        <v>35</v>
      </c>
      <c r="C192" s="281" t="s">
        <v>36</v>
      </c>
      <c r="D192" s="282">
        <v>51050</v>
      </c>
      <c r="E192" s="110" t="s">
        <v>670</v>
      </c>
      <c r="F192" s="283" t="s">
        <v>671</v>
      </c>
      <c r="G192" s="284" t="s">
        <v>672</v>
      </c>
      <c r="H192" s="192">
        <v>162428.97</v>
      </c>
      <c r="I192" s="171">
        <v>12700</v>
      </c>
      <c r="J192" s="171">
        <v>568708.62</v>
      </c>
      <c r="K192" s="171">
        <v>84103.58</v>
      </c>
      <c r="L192" s="171">
        <v>43551.86</v>
      </c>
      <c r="M192" s="171">
        <v>15001.08</v>
      </c>
      <c r="N192" s="171">
        <v>308029.01</v>
      </c>
      <c r="O192" s="171">
        <v>110317.39</v>
      </c>
      <c r="P192" s="171">
        <v>11621.91</v>
      </c>
      <c r="Q192" s="171">
        <v>154364.54999999999</v>
      </c>
      <c r="R192" s="171">
        <v>26808.9</v>
      </c>
      <c r="S192" s="171">
        <v>59491.69</v>
      </c>
      <c r="T192" s="171">
        <v>114658.7</v>
      </c>
      <c r="U192" s="171">
        <v>149393.22</v>
      </c>
      <c r="V192" s="171">
        <v>0</v>
      </c>
      <c r="W192" s="171">
        <v>61769</v>
      </c>
      <c r="X192" s="171">
        <v>43021</v>
      </c>
      <c r="Y192" s="171">
        <v>47535.26</v>
      </c>
      <c r="Z192" s="171">
        <v>1475184.3</v>
      </c>
      <c r="AA192" s="171">
        <v>129617.94</v>
      </c>
      <c r="AB192" s="171">
        <v>113592.33</v>
      </c>
      <c r="AC192" s="171">
        <v>0</v>
      </c>
      <c r="AD192" s="171">
        <v>42139</v>
      </c>
      <c r="AE192" s="171">
        <v>18734.3</v>
      </c>
      <c r="AF192" s="171">
        <v>10467.75</v>
      </c>
      <c r="AG192" s="171">
        <v>8409</v>
      </c>
      <c r="AH192" s="171">
        <v>34348.080000000002</v>
      </c>
      <c r="AI192" s="171">
        <v>163618.15</v>
      </c>
      <c r="AJ192" s="171">
        <v>75077.67</v>
      </c>
      <c r="AK192" s="171">
        <v>48282.85</v>
      </c>
      <c r="AL192" s="171">
        <v>42776.32</v>
      </c>
      <c r="AM192" s="171">
        <v>55154.58</v>
      </c>
      <c r="AN192" s="171">
        <v>80569.89</v>
      </c>
      <c r="AO192" s="171">
        <v>28857.24</v>
      </c>
      <c r="AP192" s="171">
        <v>71586.36</v>
      </c>
      <c r="AQ192" s="171">
        <v>79998</v>
      </c>
      <c r="AR192" s="171">
        <v>55960.14</v>
      </c>
      <c r="AS192" s="171">
        <v>43102.92</v>
      </c>
      <c r="AT192" s="171">
        <v>14790.24</v>
      </c>
      <c r="AU192" s="171">
        <v>658114.63</v>
      </c>
      <c r="AV192" s="171">
        <v>9865</v>
      </c>
      <c r="AW192" s="171">
        <v>28541.5</v>
      </c>
      <c r="AX192" s="171">
        <v>71656.12</v>
      </c>
      <c r="AY192" s="171">
        <v>59074.7</v>
      </c>
      <c r="AZ192" s="171">
        <v>10810</v>
      </c>
      <c r="BA192" s="171">
        <v>10227</v>
      </c>
      <c r="BB192" s="171">
        <v>37427.1</v>
      </c>
      <c r="BC192" s="171">
        <v>80466.95</v>
      </c>
      <c r="BD192" s="171">
        <v>8210</v>
      </c>
      <c r="BE192" s="171">
        <v>31812</v>
      </c>
      <c r="BF192" s="171">
        <v>73799.61</v>
      </c>
      <c r="BG192" s="171">
        <v>55625.31</v>
      </c>
      <c r="BH192" s="171">
        <v>49336.800000000003</v>
      </c>
      <c r="BI192" s="171">
        <v>119046.45</v>
      </c>
      <c r="BJ192" s="171">
        <v>11776.14</v>
      </c>
      <c r="BK192" s="171">
        <v>25366.9</v>
      </c>
      <c r="BL192" s="171">
        <v>4012</v>
      </c>
      <c r="BM192" s="171">
        <v>606087.73</v>
      </c>
      <c r="BN192" s="171">
        <v>156729.60999999999</v>
      </c>
      <c r="BO192" s="171">
        <v>153268.17000000001</v>
      </c>
      <c r="BP192" s="171">
        <v>49666.42</v>
      </c>
      <c r="BQ192" s="171">
        <v>250324.88</v>
      </c>
      <c r="BR192" s="171">
        <v>32951.279999999999</v>
      </c>
      <c r="BS192" s="171">
        <v>28914</v>
      </c>
      <c r="BT192" s="171">
        <v>170214.16</v>
      </c>
      <c r="BU192" s="171">
        <v>16794.490000000002</v>
      </c>
      <c r="BV192" s="171">
        <v>27167.599999999999</v>
      </c>
      <c r="BW192" s="171">
        <v>88904.05</v>
      </c>
      <c r="BX192" s="171">
        <v>19758.96</v>
      </c>
      <c r="BY192" s="171">
        <v>56460</v>
      </c>
      <c r="BZ192" s="171">
        <v>28113.439999999999</v>
      </c>
      <c r="CA192" s="171">
        <v>72725.22</v>
      </c>
      <c r="CB192" s="171">
        <v>23906.95</v>
      </c>
      <c r="CC192" s="201">
        <f>SUM(H192:CB192)</f>
        <v>7692926.9700000007</v>
      </c>
    </row>
    <row r="193" spans="1:81" s="299" customFormat="1" ht="25.5" customHeight="1">
      <c r="A193" s="298"/>
      <c r="B193" s="519" t="s">
        <v>673</v>
      </c>
      <c r="C193" s="520"/>
      <c r="D193" s="520"/>
      <c r="E193" s="520"/>
      <c r="F193" s="520"/>
      <c r="G193" s="521"/>
      <c r="H193" s="194">
        <f>SUM(H192)</f>
        <v>162428.97</v>
      </c>
      <c r="I193" s="194">
        <f t="shared" ref="I193:BT193" si="36">SUM(I192)</f>
        <v>12700</v>
      </c>
      <c r="J193" s="194">
        <f t="shared" si="36"/>
        <v>568708.62</v>
      </c>
      <c r="K193" s="194">
        <f t="shared" si="36"/>
        <v>84103.58</v>
      </c>
      <c r="L193" s="194">
        <f t="shared" si="36"/>
        <v>43551.86</v>
      </c>
      <c r="M193" s="194">
        <f t="shared" si="36"/>
        <v>15001.08</v>
      </c>
      <c r="N193" s="194">
        <f t="shared" si="36"/>
        <v>308029.01</v>
      </c>
      <c r="O193" s="194">
        <f t="shared" si="36"/>
        <v>110317.39</v>
      </c>
      <c r="P193" s="194">
        <f t="shared" si="36"/>
        <v>11621.91</v>
      </c>
      <c r="Q193" s="194">
        <f t="shared" si="36"/>
        <v>154364.54999999999</v>
      </c>
      <c r="R193" s="194">
        <f t="shared" si="36"/>
        <v>26808.9</v>
      </c>
      <c r="S193" s="194">
        <f t="shared" si="36"/>
        <v>59491.69</v>
      </c>
      <c r="T193" s="194">
        <f t="shared" si="36"/>
        <v>114658.7</v>
      </c>
      <c r="U193" s="194">
        <f t="shared" si="36"/>
        <v>149393.22</v>
      </c>
      <c r="V193" s="194">
        <f t="shared" si="36"/>
        <v>0</v>
      </c>
      <c r="W193" s="194">
        <f t="shared" si="36"/>
        <v>61769</v>
      </c>
      <c r="X193" s="194">
        <f t="shared" si="36"/>
        <v>43021</v>
      </c>
      <c r="Y193" s="194">
        <f t="shared" si="36"/>
        <v>47535.26</v>
      </c>
      <c r="Z193" s="194">
        <f t="shared" si="36"/>
        <v>1475184.3</v>
      </c>
      <c r="AA193" s="194">
        <f t="shared" si="36"/>
        <v>129617.94</v>
      </c>
      <c r="AB193" s="194">
        <f t="shared" si="36"/>
        <v>113592.33</v>
      </c>
      <c r="AC193" s="194">
        <f t="shared" si="36"/>
        <v>0</v>
      </c>
      <c r="AD193" s="194">
        <f t="shared" si="36"/>
        <v>42139</v>
      </c>
      <c r="AE193" s="194">
        <f t="shared" si="36"/>
        <v>18734.3</v>
      </c>
      <c r="AF193" s="194">
        <f t="shared" si="36"/>
        <v>10467.75</v>
      </c>
      <c r="AG193" s="194">
        <f t="shared" si="36"/>
        <v>8409</v>
      </c>
      <c r="AH193" s="194">
        <f t="shared" si="36"/>
        <v>34348.080000000002</v>
      </c>
      <c r="AI193" s="194">
        <f t="shared" si="36"/>
        <v>163618.15</v>
      </c>
      <c r="AJ193" s="194">
        <f t="shared" si="36"/>
        <v>75077.67</v>
      </c>
      <c r="AK193" s="194">
        <f t="shared" si="36"/>
        <v>48282.85</v>
      </c>
      <c r="AL193" s="194">
        <f t="shared" si="36"/>
        <v>42776.32</v>
      </c>
      <c r="AM193" s="194">
        <f t="shared" si="36"/>
        <v>55154.58</v>
      </c>
      <c r="AN193" s="194">
        <f t="shared" si="36"/>
        <v>80569.89</v>
      </c>
      <c r="AO193" s="194">
        <f t="shared" si="36"/>
        <v>28857.24</v>
      </c>
      <c r="AP193" s="194">
        <f t="shared" si="36"/>
        <v>71586.36</v>
      </c>
      <c r="AQ193" s="194">
        <f t="shared" si="36"/>
        <v>79998</v>
      </c>
      <c r="AR193" s="194">
        <f t="shared" si="36"/>
        <v>55960.14</v>
      </c>
      <c r="AS193" s="194">
        <f t="shared" si="36"/>
        <v>43102.92</v>
      </c>
      <c r="AT193" s="194">
        <f t="shared" si="36"/>
        <v>14790.24</v>
      </c>
      <c r="AU193" s="194">
        <f t="shared" si="36"/>
        <v>658114.63</v>
      </c>
      <c r="AV193" s="194">
        <f t="shared" si="36"/>
        <v>9865</v>
      </c>
      <c r="AW193" s="194">
        <f t="shared" si="36"/>
        <v>28541.5</v>
      </c>
      <c r="AX193" s="194">
        <f t="shared" si="36"/>
        <v>71656.12</v>
      </c>
      <c r="AY193" s="194">
        <f t="shared" si="36"/>
        <v>59074.7</v>
      </c>
      <c r="AZ193" s="194">
        <f t="shared" si="36"/>
        <v>10810</v>
      </c>
      <c r="BA193" s="194">
        <f t="shared" si="36"/>
        <v>10227</v>
      </c>
      <c r="BB193" s="194">
        <f t="shared" si="36"/>
        <v>37427.1</v>
      </c>
      <c r="BC193" s="194">
        <f t="shared" si="36"/>
        <v>80466.95</v>
      </c>
      <c r="BD193" s="194">
        <f t="shared" si="36"/>
        <v>8210</v>
      </c>
      <c r="BE193" s="194">
        <f t="shared" si="36"/>
        <v>31812</v>
      </c>
      <c r="BF193" s="194">
        <f t="shared" si="36"/>
        <v>73799.61</v>
      </c>
      <c r="BG193" s="194">
        <f t="shared" si="36"/>
        <v>55625.31</v>
      </c>
      <c r="BH193" s="194">
        <f t="shared" si="36"/>
        <v>49336.800000000003</v>
      </c>
      <c r="BI193" s="194">
        <f t="shared" si="36"/>
        <v>119046.45</v>
      </c>
      <c r="BJ193" s="194">
        <f t="shared" si="36"/>
        <v>11776.14</v>
      </c>
      <c r="BK193" s="194">
        <f t="shared" si="36"/>
        <v>25366.9</v>
      </c>
      <c r="BL193" s="194">
        <f t="shared" si="36"/>
        <v>4012</v>
      </c>
      <c r="BM193" s="194">
        <f t="shared" si="36"/>
        <v>606087.73</v>
      </c>
      <c r="BN193" s="194">
        <f t="shared" si="36"/>
        <v>156729.60999999999</v>
      </c>
      <c r="BO193" s="194">
        <f t="shared" si="36"/>
        <v>153268.17000000001</v>
      </c>
      <c r="BP193" s="194">
        <f t="shared" si="36"/>
        <v>49666.42</v>
      </c>
      <c r="BQ193" s="194">
        <f t="shared" si="36"/>
        <v>250324.88</v>
      </c>
      <c r="BR193" s="194">
        <f t="shared" si="36"/>
        <v>32951.279999999999</v>
      </c>
      <c r="BS193" s="194">
        <f t="shared" si="36"/>
        <v>28914</v>
      </c>
      <c r="BT193" s="194">
        <f t="shared" si="36"/>
        <v>170214.16</v>
      </c>
      <c r="BU193" s="194">
        <f t="shared" ref="BU193:CB193" si="37">SUM(BU192)</f>
        <v>16794.490000000002</v>
      </c>
      <c r="BV193" s="194">
        <f t="shared" si="37"/>
        <v>27167.599999999999</v>
      </c>
      <c r="BW193" s="194">
        <f t="shared" si="37"/>
        <v>88904.05</v>
      </c>
      <c r="BX193" s="194">
        <f t="shared" si="37"/>
        <v>19758.96</v>
      </c>
      <c r="BY193" s="194">
        <f t="shared" si="37"/>
        <v>56460</v>
      </c>
      <c r="BZ193" s="194">
        <f t="shared" si="37"/>
        <v>28113.439999999999</v>
      </c>
      <c r="CA193" s="194">
        <f t="shared" si="37"/>
        <v>72725.22</v>
      </c>
      <c r="CB193" s="194">
        <f t="shared" si="37"/>
        <v>23906.95</v>
      </c>
      <c r="CC193" s="194">
        <f>SUM(CC192)</f>
        <v>7692926.9700000007</v>
      </c>
    </row>
    <row r="194" spans="1:81" s="109" customFormat="1" ht="25.5" customHeight="1">
      <c r="A194" s="136" t="s">
        <v>1461</v>
      </c>
      <c r="B194" s="280" t="s">
        <v>37</v>
      </c>
      <c r="C194" s="281" t="s">
        <v>38</v>
      </c>
      <c r="D194" s="282">
        <v>51040</v>
      </c>
      <c r="E194" s="291" t="s">
        <v>674</v>
      </c>
      <c r="F194" s="283" t="s">
        <v>675</v>
      </c>
      <c r="G194" s="284" t="s">
        <v>676</v>
      </c>
      <c r="H194" s="192">
        <v>17415330.969999999</v>
      </c>
      <c r="I194" s="171">
        <v>1865096.38</v>
      </c>
      <c r="J194" s="171">
        <v>2290042.4700000002</v>
      </c>
      <c r="K194" s="171">
        <v>1631272.72</v>
      </c>
      <c r="L194" s="171">
        <v>1144942.31</v>
      </c>
      <c r="M194" s="171">
        <v>490359.3</v>
      </c>
      <c r="N194" s="171">
        <v>30974233.73</v>
      </c>
      <c r="O194" s="171">
        <v>117502.74</v>
      </c>
      <c r="P194" s="171">
        <v>349199</v>
      </c>
      <c r="Q194" s="171">
        <v>3560105.26</v>
      </c>
      <c r="R194" s="171">
        <v>483206.51</v>
      </c>
      <c r="S194" s="171">
        <v>534580</v>
      </c>
      <c r="T194" s="171">
        <v>2212764.1</v>
      </c>
      <c r="U194" s="171">
        <v>2712955.49</v>
      </c>
      <c r="V194" s="171">
        <v>189407</v>
      </c>
      <c r="W194" s="171">
        <v>892000</v>
      </c>
      <c r="X194" s="171">
        <v>490235.4</v>
      </c>
      <c r="Y194" s="171">
        <v>187965.5</v>
      </c>
      <c r="Z194" s="171">
        <v>8348475.7699999996</v>
      </c>
      <c r="AA194" s="171">
        <v>570328</v>
      </c>
      <c r="AB194" s="171">
        <v>668902.5</v>
      </c>
      <c r="AC194" s="171">
        <v>1016174.1</v>
      </c>
      <c r="AD194" s="171">
        <v>395029</v>
      </c>
      <c r="AE194" s="171">
        <v>482465</v>
      </c>
      <c r="AF194" s="171">
        <v>715199</v>
      </c>
      <c r="AG194" s="171">
        <v>180726.07</v>
      </c>
      <c r="AH194" s="171">
        <v>940597</v>
      </c>
      <c r="AI194" s="171">
        <v>16586280.1</v>
      </c>
      <c r="AJ194" s="171">
        <v>894622.36</v>
      </c>
      <c r="AK194" s="171">
        <v>481544.5</v>
      </c>
      <c r="AL194" s="171">
        <v>681666</v>
      </c>
      <c r="AM194" s="171">
        <v>443262.5</v>
      </c>
      <c r="AN194" s="171">
        <v>1076998.72</v>
      </c>
      <c r="AO194" s="171">
        <v>793600.1</v>
      </c>
      <c r="AP194" s="171">
        <v>410221.28</v>
      </c>
      <c r="AQ194" s="171">
        <v>523956.6</v>
      </c>
      <c r="AR194" s="171">
        <v>379945</v>
      </c>
      <c r="AS194" s="171">
        <v>313784.8</v>
      </c>
      <c r="AT194" s="171">
        <v>595202.55000000005</v>
      </c>
      <c r="AU194" s="171">
        <v>6098949.9400000004</v>
      </c>
      <c r="AV194" s="171">
        <v>546818.14</v>
      </c>
      <c r="AW194" s="171">
        <v>109748.06</v>
      </c>
      <c r="AX194" s="171">
        <v>36253.5</v>
      </c>
      <c r="AY194" s="171">
        <v>305474.5</v>
      </c>
      <c r="AZ194" s="171">
        <v>126106.4</v>
      </c>
      <c r="BA194" s="171">
        <v>263067.59999999998</v>
      </c>
      <c r="BB194" s="171">
        <v>9263549.0199999996</v>
      </c>
      <c r="BC194" s="171">
        <v>1003596</v>
      </c>
      <c r="BD194" s="171">
        <v>6420</v>
      </c>
      <c r="BE194" s="171">
        <v>604553</v>
      </c>
      <c r="BF194" s="171">
        <v>929930</v>
      </c>
      <c r="BG194" s="171">
        <v>783021.2</v>
      </c>
      <c r="BH194" s="171">
        <v>477162</v>
      </c>
      <c r="BI194" s="171">
        <v>832862.1</v>
      </c>
      <c r="BJ194" s="171">
        <v>314662.5</v>
      </c>
      <c r="BK194" s="171">
        <v>237997.8</v>
      </c>
      <c r="BL194" s="171">
        <v>244253</v>
      </c>
      <c r="BM194" s="171">
        <v>7897319.1600000001</v>
      </c>
      <c r="BN194" s="171">
        <v>921795</v>
      </c>
      <c r="BO194" s="171">
        <v>495514.7</v>
      </c>
      <c r="BP194" s="171">
        <v>547415.69999999995</v>
      </c>
      <c r="BQ194" s="171">
        <v>559874.5</v>
      </c>
      <c r="BR194" s="171">
        <v>595376.29</v>
      </c>
      <c r="BS194" s="171">
        <v>353301.9</v>
      </c>
      <c r="BT194" s="171">
        <v>4737517.28</v>
      </c>
      <c r="BU194" s="171">
        <v>132302.15</v>
      </c>
      <c r="BV194" s="171">
        <v>195863.2</v>
      </c>
      <c r="BW194" s="171">
        <v>840966.88</v>
      </c>
      <c r="BX194" s="171">
        <v>612901.47</v>
      </c>
      <c r="BY194" s="171">
        <v>1719243.9</v>
      </c>
      <c r="BZ194" s="171">
        <v>382900.72</v>
      </c>
      <c r="CA194" s="171">
        <v>189769.2</v>
      </c>
      <c r="CB194" s="171">
        <v>539130.92000000004</v>
      </c>
      <c r="CC194" s="201">
        <f>SUM(H194:CB194)</f>
        <v>146945797.55999988</v>
      </c>
    </row>
    <row r="195" spans="1:81" s="299" customFormat="1" ht="25.5" customHeight="1">
      <c r="A195" s="298"/>
      <c r="B195" s="519" t="s">
        <v>677</v>
      </c>
      <c r="C195" s="520"/>
      <c r="D195" s="520"/>
      <c r="E195" s="520"/>
      <c r="F195" s="520"/>
      <c r="G195" s="521"/>
      <c r="H195" s="194">
        <f>SUM(H194)</f>
        <v>17415330.969999999</v>
      </c>
      <c r="I195" s="194">
        <f t="shared" ref="I195:BT195" si="38">SUM(I194)</f>
        <v>1865096.38</v>
      </c>
      <c r="J195" s="194">
        <f t="shared" si="38"/>
        <v>2290042.4700000002</v>
      </c>
      <c r="K195" s="194">
        <f t="shared" si="38"/>
        <v>1631272.72</v>
      </c>
      <c r="L195" s="194">
        <f t="shared" si="38"/>
        <v>1144942.31</v>
      </c>
      <c r="M195" s="194">
        <f t="shared" si="38"/>
        <v>490359.3</v>
      </c>
      <c r="N195" s="194">
        <f t="shared" si="38"/>
        <v>30974233.73</v>
      </c>
      <c r="O195" s="194">
        <f t="shared" si="38"/>
        <v>117502.74</v>
      </c>
      <c r="P195" s="194">
        <f t="shared" si="38"/>
        <v>349199</v>
      </c>
      <c r="Q195" s="194">
        <f t="shared" si="38"/>
        <v>3560105.26</v>
      </c>
      <c r="R195" s="194">
        <f t="shared" si="38"/>
        <v>483206.51</v>
      </c>
      <c r="S195" s="194">
        <f t="shared" si="38"/>
        <v>534580</v>
      </c>
      <c r="T195" s="194">
        <f t="shared" si="38"/>
        <v>2212764.1</v>
      </c>
      <c r="U195" s="194">
        <f t="shared" si="38"/>
        <v>2712955.49</v>
      </c>
      <c r="V195" s="194">
        <f t="shared" si="38"/>
        <v>189407</v>
      </c>
      <c r="W195" s="194">
        <f t="shared" si="38"/>
        <v>892000</v>
      </c>
      <c r="X195" s="194">
        <f t="shared" si="38"/>
        <v>490235.4</v>
      </c>
      <c r="Y195" s="194">
        <f t="shared" si="38"/>
        <v>187965.5</v>
      </c>
      <c r="Z195" s="194">
        <f t="shared" si="38"/>
        <v>8348475.7699999996</v>
      </c>
      <c r="AA195" s="194">
        <f t="shared" si="38"/>
        <v>570328</v>
      </c>
      <c r="AB195" s="194">
        <f t="shared" si="38"/>
        <v>668902.5</v>
      </c>
      <c r="AC195" s="194">
        <f t="shared" si="38"/>
        <v>1016174.1</v>
      </c>
      <c r="AD195" s="194">
        <f t="shared" si="38"/>
        <v>395029</v>
      </c>
      <c r="AE195" s="194">
        <f t="shared" si="38"/>
        <v>482465</v>
      </c>
      <c r="AF195" s="194">
        <f t="shared" si="38"/>
        <v>715199</v>
      </c>
      <c r="AG195" s="194">
        <f t="shared" si="38"/>
        <v>180726.07</v>
      </c>
      <c r="AH195" s="194">
        <f t="shared" si="38"/>
        <v>940597</v>
      </c>
      <c r="AI195" s="194">
        <f t="shared" si="38"/>
        <v>16586280.1</v>
      </c>
      <c r="AJ195" s="194">
        <f t="shared" si="38"/>
        <v>894622.36</v>
      </c>
      <c r="AK195" s="194">
        <f t="shared" si="38"/>
        <v>481544.5</v>
      </c>
      <c r="AL195" s="194">
        <f t="shared" si="38"/>
        <v>681666</v>
      </c>
      <c r="AM195" s="194">
        <f t="shared" si="38"/>
        <v>443262.5</v>
      </c>
      <c r="AN195" s="194">
        <f t="shared" si="38"/>
        <v>1076998.72</v>
      </c>
      <c r="AO195" s="194">
        <f t="shared" si="38"/>
        <v>793600.1</v>
      </c>
      <c r="AP195" s="194">
        <f t="shared" si="38"/>
        <v>410221.28</v>
      </c>
      <c r="AQ195" s="194">
        <f t="shared" si="38"/>
        <v>523956.6</v>
      </c>
      <c r="AR195" s="194">
        <f t="shared" si="38"/>
        <v>379945</v>
      </c>
      <c r="AS195" s="194">
        <f t="shared" si="38"/>
        <v>313784.8</v>
      </c>
      <c r="AT195" s="194">
        <f t="shared" si="38"/>
        <v>595202.55000000005</v>
      </c>
      <c r="AU195" s="194">
        <f t="shared" si="38"/>
        <v>6098949.9400000004</v>
      </c>
      <c r="AV195" s="194">
        <f t="shared" si="38"/>
        <v>546818.14</v>
      </c>
      <c r="AW195" s="194">
        <f t="shared" si="38"/>
        <v>109748.06</v>
      </c>
      <c r="AX195" s="194">
        <f t="shared" si="38"/>
        <v>36253.5</v>
      </c>
      <c r="AY195" s="194">
        <f t="shared" si="38"/>
        <v>305474.5</v>
      </c>
      <c r="AZ195" s="194">
        <f t="shared" si="38"/>
        <v>126106.4</v>
      </c>
      <c r="BA195" s="194">
        <f t="shared" si="38"/>
        <v>263067.59999999998</v>
      </c>
      <c r="BB195" s="194">
        <f t="shared" si="38"/>
        <v>9263549.0199999996</v>
      </c>
      <c r="BC195" s="194">
        <f t="shared" si="38"/>
        <v>1003596</v>
      </c>
      <c r="BD195" s="194">
        <f t="shared" si="38"/>
        <v>6420</v>
      </c>
      <c r="BE195" s="194">
        <f t="shared" si="38"/>
        <v>604553</v>
      </c>
      <c r="BF195" s="194">
        <f t="shared" si="38"/>
        <v>929930</v>
      </c>
      <c r="BG195" s="194">
        <f t="shared" si="38"/>
        <v>783021.2</v>
      </c>
      <c r="BH195" s="194">
        <f t="shared" si="38"/>
        <v>477162</v>
      </c>
      <c r="BI195" s="194">
        <f t="shared" si="38"/>
        <v>832862.1</v>
      </c>
      <c r="BJ195" s="194">
        <f t="shared" si="38"/>
        <v>314662.5</v>
      </c>
      <c r="BK195" s="194">
        <f t="shared" si="38"/>
        <v>237997.8</v>
      </c>
      <c r="BL195" s="194">
        <f t="shared" si="38"/>
        <v>244253</v>
      </c>
      <c r="BM195" s="194">
        <f t="shared" si="38"/>
        <v>7897319.1600000001</v>
      </c>
      <c r="BN195" s="194">
        <f t="shared" si="38"/>
        <v>921795</v>
      </c>
      <c r="BO195" s="194">
        <f t="shared" si="38"/>
        <v>495514.7</v>
      </c>
      <c r="BP195" s="194">
        <f t="shared" si="38"/>
        <v>547415.69999999995</v>
      </c>
      <c r="BQ195" s="194">
        <f t="shared" si="38"/>
        <v>559874.5</v>
      </c>
      <c r="BR195" s="194">
        <f t="shared" si="38"/>
        <v>595376.29</v>
      </c>
      <c r="BS195" s="194">
        <f t="shared" si="38"/>
        <v>353301.9</v>
      </c>
      <c r="BT195" s="194">
        <f t="shared" si="38"/>
        <v>4737517.28</v>
      </c>
      <c r="BU195" s="194">
        <f t="shared" ref="BU195:CB195" si="39">SUM(BU194)</f>
        <v>132302.15</v>
      </c>
      <c r="BV195" s="194">
        <f t="shared" si="39"/>
        <v>195863.2</v>
      </c>
      <c r="BW195" s="194">
        <f t="shared" si="39"/>
        <v>840966.88</v>
      </c>
      <c r="BX195" s="194">
        <f t="shared" si="39"/>
        <v>612901.47</v>
      </c>
      <c r="BY195" s="194">
        <f t="shared" si="39"/>
        <v>1719243.9</v>
      </c>
      <c r="BZ195" s="194">
        <f t="shared" si="39"/>
        <v>382900.72</v>
      </c>
      <c r="CA195" s="194">
        <f t="shared" si="39"/>
        <v>189769.2</v>
      </c>
      <c r="CB195" s="194">
        <f t="shared" si="39"/>
        <v>539130.92000000004</v>
      </c>
      <c r="CC195" s="194">
        <f>SUM(CC194)</f>
        <v>146945797.55999988</v>
      </c>
    </row>
    <row r="196" spans="1:81" s="109" customFormat="1" ht="25.5" customHeight="1">
      <c r="A196" s="136" t="s">
        <v>1462</v>
      </c>
      <c r="B196" s="280" t="s">
        <v>39</v>
      </c>
      <c r="C196" s="281" t="s">
        <v>40</v>
      </c>
      <c r="D196" s="282">
        <v>52010</v>
      </c>
      <c r="E196" s="110" t="s">
        <v>678</v>
      </c>
      <c r="F196" s="283" t="s">
        <v>679</v>
      </c>
      <c r="G196" s="284" t="s">
        <v>680</v>
      </c>
      <c r="H196" s="192">
        <v>48735723.229999997</v>
      </c>
      <c r="I196" s="171">
        <v>14912273.67</v>
      </c>
      <c r="J196" s="171">
        <v>17095926.800000001</v>
      </c>
      <c r="K196" s="171">
        <v>9328885.4800000004</v>
      </c>
      <c r="L196" s="171">
        <v>6637522.5800000001</v>
      </c>
      <c r="M196" s="171">
        <v>2803094.19</v>
      </c>
      <c r="N196" s="171">
        <v>94210635.769999996</v>
      </c>
      <c r="O196" s="171">
        <v>11946492.58</v>
      </c>
      <c r="P196" s="171">
        <v>4761940</v>
      </c>
      <c r="Q196" s="171">
        <v>29279383.699999999</v>
      </c>
      <c r="R196" s="171">
        <v>4300660</v>
      </c>
      <c r="S196" s="171">
        <v>9943170</v>
      </c>
      <c r="T196" s="171">
        <v>20036102.129999999</v>
      </c>
      <c r="U196" s="171">
        <v>16905529.390000001</v>
      </c>
      <c r="V196" s="171">
        <v>2177520</v>
      </c>
      <c r="W196" s="171">
        <v>8549182.9399999995</v>
      </c>
      <c r="X196" s="171">
        <v>6832170.9699999997</v>
      </c>
      <c r="Y196" s="171">
        <v>2739800</v>
      </c>
      <c r="Z196" s="171">
        <v>60311176.259999998</v>
      </c>
      <c r="AA196" s="171">
        <v>9374520</v>
      </c>
      <c r="AB196" s="171">
        <v>8415912.9000000004</v>
      </c>
      <c r="AC196" s="171">
        <v>0</v>
      </c>
      <c r="AD196" s="171">
        <v>5696020</v>
      </c>
      <c r="AE196" s="171">
        <v>10971253.49</v>
      </c>
      <c r="AF196" s="171">
        <v>6269140</v>
      </c>
      <c r="AG196" s="171">
        <v>3217100</v>
      </c>
      <c r="AH196" s="171">
        <v>2589720</v>
      </c>
      <c r="AI196" s="171">
        <v>75398160</v>
      </c>
      <c r="AJ196" s="171">
        <v>4801815.92</v>
      </c>
      <c r="AK196" s="171">
        <v>3886031.94</v>
      </c>
      <c r="AL196" s="171">
        <v>4183120.97</v>
      </c>
      <c r="AM196" s="171">
        <v>4015109.68</v>
      </c>
      <c r="AN196" s="171">
        <v>5841650</v>
      </c>
      <c r="AO196" s="171">
        <v>4820481.9400000004</v>
      </c>
      <c r="AP196" s="171">
        <v>4345100</v>
      </c>
      <c r="AQ196" s="171">
        <v>7050180</v>
      </c>
      <c r="AR196" s="171">
        <v>3501323.87</v>
      </c>
      <c r="AS196" s="171">
        <v>4398811.9400000004</v>
      </c>
      <c r="AT196" s="171">
        <v>4157731.94</v>
      </c>
      <c r="AU196" s="171">
        <v>31473394.84</v>
      </c>
      <c r="AV196" s="171">
        <v>3527817.42</v>
      </c>
      <c r="AW196" s="171">
        <v>5027229.03</v>
      </c>
      <c r="AX196" s="171">
        <v>4644730.32</v>
      </c>
      <c r="AY196" s="171">
        <v>4788836</v>
      </c>
      <c r="AZ196" s="171">
        <v>1326872.26</v>
      </c>
      <c r="BA196" s="171">
        <v>2149281.61</v>
      </c>
      <c r="BB196" s="171">
        <v>62042757.100000001</v>
      </c>
      <c r="BC196" s="171">
        <v>4860000.97</v>
      </c>
      <c r="BD196" s="171">
        <v>6691707.7400000002</v>
      </c>
      <c r="BE196" s="171">
        <v>9950380.6500000004</v>
      </c>
      <c r="BF196" s="171">
        <v>10949566.859999999</v>
      </c>
      <c r="BG196" s="171">
        <v>7439187.8600000003</v>
      </c>
      <c r="BH196" s="171">
        <v>11063588.189999999</v>
      </c>
      <c r="BI196" s="171">
        <v>11430104.300000001</v>
      </c>
      <c r="BJ196" s="171">
        <v>3102250</v>
      </c>
      <c r="BK196" s="171">
        <v>2462997.2999999998</v>
      </c>
      <c r="BL196" s="171">
        <v>1900064.84</v>
      </c>
      <c r="BM196" s="171">
        <v>48941259.039999999</v>
      </c>
      <c r="BN196" s="171">
        <v>0</v>
      </c>
      <c r="BO196" s="171">
        <v>5718533.2300000004</v>
      </c>
      <c r="BP196" s="171">
        <v>4332064.68</v>
      </c>
      <c r="BQ196" s="171">
        <v>6539704.5199999996</v>
      </c>
      <c r="BR196" s="171">
        <v>7875159.3499999996</v>
      </c>
      <c r="BS196" s="171">
        <v>4030399.35</v>
      </c>
      <c r="BT196" s="171">
        <v>31451269.899999999</v>
      </c>
      <c r="BU196" s="171">
        <v>3840100</v>
      </c>
      <c r="BV196" s="171">
        <v>4184329.68</v>
      </c>
      <c r="BW196" s="171">
        <v>7627102.5700000003</v>
      </c>
      <c r="BX196" s="171">
        <v>7738217.4199999999</v>
      </c>
      <c r="BY196" s="171">
        <v>13953562.26</v>
      </c>
      <c r="BZ196" s="171">
        <v>4816540</v>
      </c>
      <c r="CA196" s="171">
        <v>2036260</v>
      </c>
      <c r="CB196" s="171">
        <v>2258040</v>
      </c>
      <c r="CC196" s="201">
        <f t="shared" ref="CC196:CC260" si="40">SUM(H196:CB196)</f>
        <v>884613683.57000005</v>
      </c>
    </row>
    <row r="197" spans="1:81" s="109" customFormat="1" ht="25.5" customHeight="1">
      <c r="A197" s="136" t="s">
        <v>1462</v>
      </c>
      <c r="B197" s="280" t="s">
        <v>39</v>
      </c>
      <c r="C197" s="281" t="s">
        <v>40</v>
      </c>
      <c r="D197" s="282">
        <v>52010</v>
      </c>
      <c r="E197" s="110" t="s">
        <v>678</v>
      </c>
      <c r="F197" s="283" t="s">
        <v>681</v>
      </c>
      <c r="G197" s="284" t="s">
        <v>682</v>
      </c>
      <c r="H197" s="192">
        <v>4160620</v>
      </c>
      <c r="I197" s="171">
        <v>92220</v>
      </c>
      <c r="J197" s="171">
        <v>267602.33</v>
      </c>
      <c r="K197" s="171">
        <v>202840</v>
      </c>
      <c r="L197" s="171">
        <v>334900</v>
      </c>
      <c r="M197" s="171">
        <v>127680</v>
      </c>
      <c r="N197" s="171">
        <v>4209366.6100000003</v>
      </c>
      <c r="O197" s="171">
        <v>1585924.42</v>
      </c>
      <c r="P197" s="171">
        <v>197960</v>
      </c>
      <c r="Q197" s="171">
        <v>676800</v>
      </c>
      <c r="R197" s="171">
        <v>715186.66</v>
      </c>
      <c r="S197" s="171">
        <v>768200</v>
      </c>
      <c r="T197" s="171">
        <v>853360</v>
      </c>
      <c r="U197" s="171">
        <v>1557860</v>
      </c>
      <c r="V197" s="171">
        <v>30900</v>
      </c>
      <c r="W197" s="171">
        <v>910260</v>
      </c>
      <c r="X197" s="171">
        <v>290580</v>
      </c>
      <c r="Y197" s="171">
        <v>51880</v>
      </c>
      <c r="Z197" s="171">
        <v>3493474</v>
      </c>
      <c r="AA197" s="171">
        <v>481190</v>
      </c>
      <c r="AB197" s="171">
        <v>360180</v>
      </c>
      <c r="AC197" s="171">
        <v>0</v>
      </c>
      <c r="AD197" s="171">
        <v>258780</v>
      </c>
      <c r="AE197" s="171">
        <v>524050</v>
      </c>
      <c r="AF197" s="171">
        <v>257500</v>
      </c>
      <c r="AG197" s="171">
        <v>27480</v>
      </c>
      <c r="AH197" s="171">
        <v>0</v>
      </c>
      <c r="AI197" s="171">
        <v>5081980</v>
      </c>
      <c r="AJ197" s="171">
        <v>1550456</v>
      </c>
      <c r="AK197" s="171">
        <v>328180</v>
      </c>
      <c r="AL197" s="171">
        <v>195060</v>
      </c>
      <c r="AM197" s="171">
        <v>230600</v>
      </c>
      <c r="AN197" s="171">
        <v>349170</v>
      </c>
      <c r="AO197" s="171">
        <v>256740</v>
      </c>
      <c r="AP197" s="171">
        <v>304420</v>
      </c>
      <c r="AQ197" s="171">
        <v>202520</v>
      </c>
      <c r="AR197" s="171">
        <v>211420</v>
      </c>
      <c r="AS197" s="171">
        <v>121280</v>
      </c>
      <c r="AT197" s="171">
        <v>306660</v>
      </c>
      <c r="AU197" s="171">
        <v>3596157.1</v>
      </c>
      <c r="AV197" s="171">
        <v>2060024.84</v>
      </c>
      <c r="AW197" s="171">
        <v>243270</v>
      </c>
      <c r="AX197" s="171">
        <v>161740</v>
      </c>
      <c r="AY197" s="171">
        <v>151860</v>
      </c>
      <c r="AZ197" s="171">
        <v>98110</v>
      </c>
      <c r="BA197" s="171">
        <v>223320</v>
      </c>
      <c r="BB197" s="171">
        <v>0</v>
      </c>
      <c r="BC197" s="171">
        <v>0</v>
      </c>
      <c r="BD197" s="171">
        <v>192840</v>
      </c>
      <c r="BE197" s="171">
        <v>71670</v>
      </c>
      <c r="BF197" s="171">
        <v>371700</v>
      </c>
      <c r="BG197" s="171">
        <v>0</v>
      </c>
      <c r="BH197" s="171">
        <v>552320</v>
      </c>
      <c r="BI197" s="171">
        <v>0</v>
      </c>
      <c r="BJ197" s="171">
        <v>49140</v>
      </c>
      <c r="BK197" s="171">
        <v>147041</v>
      </c>
      <c r="BL197" s="171">
        <v>0</v>
      </c>
      <c r="BM197" s="171">
        <v>4870360</v>
      </c>
      <c r="BN197" s="171">
        <v>0</v>
      </c>
      <c r="BO197" s="171">
        <v>220160</v>
      </c>
      <c r="BP197" s="171">
        <v>0</v>
      </c>
      <c r="BQ197" s="171">
        <v>0</v>
      </c>
      <c r="BR197" s="171">
        <v>132720</v>
      </c>
      <c r="BS197" s="171">
        <v>0</v>
      </c>
      <c r="BT197" s="171">
        <v>2019420.97</v>
      </c>
      <c r="BU197" s="171">
        <v>381500.97</v>
      </c>
      <c r="BV197" s="171">
        <v>207460</v>
      </c>
      <c r="BW197" s="171">
        <v>57840</v>
      </c>
      <c r="BX197" s="171">
        <v>307840</v>
      </c>
      <c r="BY197" s="171">
        <v>825080</v>
      </c>
      <c r="BZ197" s="171">
        <v>122460</v>
      </c>
      <c r="CA197" s="171">
        <v>44020</v>
      </c>
      <c r="CB197" s="171">
        <v>0</v>
      </c>
      <c r="CC197" s="201">
        <f t="shared" si="40"/>
        <v>48683334.900000006</v>
      </c>
    </row>
    <row r="198" spans="1:81" s="109" customFormat="1" ht="25.5" customHeight="1">
      <c r="A198" s="136" t="s">
        <v>1462</v>
      </c>
      <c r="B198" s="280" t="s">
        <v>39</v>
      </c>
      <c r="C198" s="281" t="s">
        <v>40</v>
      </c>
      <c r="D198" s="282">
        <v>52010</v>
      </c>
      <c r="E198" s="110" t="s">
        <v>678</v>
      </c>
      <c r="F198" s="283" t="s">
        <v>683</v>
      </c>
      <c r="G198" s="284" t="s">
        <v>1581</v>
      </c>
      <c r="H198" s="192">
        <v>20000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10000</v>
      </c>
      <c r="O198" s="171">
        <v>0</v>
      </c>
      <c r="P198" s="171">
        <v>0</v>
      </c>
      <c r="Q198" s="171">
        <v>20000</v>
      </c>
      <c r="R198" s="171">
        <v>0</v>
      </c>
      <c r="S198" s="171">
        <v>7000</v>
      </c>
      <c r="T198" s="171">
        <v>250560</v>
      </c>
      <c r="U198" s="171">
        <v>0</v>
      </c>
      <c r="V198" s="171">
        <v>0</v>
      </c>
      <c r="W198" s="171">
        <v>0</v>
      </c>
      <c r="X198" s="171">
        <v>0</v>
      </c>
      <c r="Y198" s="171">
        <v>33600</v>
      </c>
      <c r="Z198" s="171">
        <v>58000</v>
      </c>
      <c r="AA198" s="171">
        <v>0</v>
      </c>
      <c r="AB198" s="171">
        <v>0</v>
      </c>
      <c r="AC198" s="171">
        <v>0</v>
      </c>
      <c r="AD198" s="171">
        <v>44800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20000</v>
      </c>
      <c r="AJ198" s="171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  <c r="AT198" s="171">
        <v>0</v>
      </c>
      <c r="AU198" s="171">
        <v>20000</v>
      </c>
      <c r="AV198" s="171">
        <v>0</v>
      </c>
      <c r="AW198" s="171">
        <v>0</v>
      </c>
      <c r="AX198" s="171">
        <v>0</v>
      </c>
      <c r="AY198" s="171">
        <v>0</v>
      </c>
      <c r="AZ198" s="171">
        <v>0</v>
      </c>
      <c r="BA198" s="171">
        <v>0</v>
      </c>
      <c r="BB198" s="171">
        <v>20000</v>
      </c>
      <c r="BC198" s="171">
        <v>0</v>
      </c>
      <c r="BD198" s="171">
        <v>0</v>
      </c>
      <c r="BE198" s="171">
        <v>0</v>
      </c>
      <c r="BF198" s="171">
        <v>0</v>
      </c>
      <c r="BG198" s="171">
        <v>0</v>
      </c>
      <c r="BH198" s="171">
        <v>0</v>
      </c>
      <c r="BI198" s="171">
        <v>0</v>
      </c>
      <c r="BJ198" s="171">
        <v>0</v>
      </c>
      <c r="BK198" s="171">
        <v>0</v>
      </c>
      <c r="BL198" s="171">
        <v>0</v>
      </c>
      <c r="BM198" s="171">
        <v>20000</v>
      </c>
      <c r="BN198" s="171">
        <v>0</v>
      </c>
      <c r="BO198" s="171">
        <v>0</v>
      </c>
      <c r="BP198" s="171">
        <v>0</v>
      </c>
      <c r="BQ198" s="171">
        <v>0</v>
      </c>
      <c r="BR198" s="171">
        <v>0</v>
      </c>
      <c r="BS198" s="171">
        <v>0</v>
      </c>
      <c r="BT198" s="171">
        <v>20000</v>
      </c>
      <c r="BU198" s="171">
        <v>0</v>
      </c>
      <c r="BV198" s="171">
        <v>0</v>
      </c>
      <c r="BW198" s="171">
        <v>0</v>
      </c>
      <c r="BX198" s="171">
        <v>0</v>
      </c>
      <c r="BY198" s="171">
        <v>0</v>
      </c>
      <c r="BZ198" s="171">
        <v>0</v>
      </c>
      <c r="CA198" s="171">
        <v>0</v>
      </c>
      <c r="CB198" s="171">
        <v>0</v>
      </c>
      <c r="CC198" s="201">
        <f t="shared" si="40"/>
        <v>543960</v>
      </c>
    </row>
    <row r="199" spans="1:81" s="109" customFormat="1" ht="25.5" customHeight="1">
      <c r="A199" s="136" t="s">
        <v>1462</v>
      </c>
      <c r="B199" s="280" t="s">
        <v>39</v>
      </c>
      <c r="C199" s="281" t="s">
        <v>40</v>
      </c>
      <c r="D199" s="282">
        <v>52010</v>
      </c>
      <c r="E199" s="110" t="s">
        <v>678</v>
      </c>
      <c r="F199" s="283" t="s">
        <v>684</v>
      </c>
      <c r="G199" s="284" t="s">
        <v>685</v>
      </c>
      <c r="H199" s="192">
        <v>2680166.0299999998</v>
      </c>
      <c r="I199" s="171">
        <v>610400</v>
      </c>
      <c r="J199" s="171">
        <v>664530.31999999995</v>
      </c>
      <c r="K199" s="171">
        <v>0</v>
      </c>
      <c r="L199" s="171">
        <v>263200</v>
      </c>
      <c r="M199" s="171">
        <v>32200</v>
      </c>
      <c r="N199" s="171">
        <v>3251974.19</v>
      </c>
      <c r="O199" s="171">
        <v>498600</v>
      </c>
      <c r="P199" s="171">
        <v>172200</v>
      </c>
      <c r="Q199" s="171">
        <v>826583.33</v>
      </c>
      <c r="R199" s="171">
        <v>190400</v>
      </c>
      <c r="S199" s="171">
        <v>356300</v>
      </c>
      <c r="T199" s="171">
        <v>750537.86</v>
      </c>
      <c r="U199" s="171">
        <v>665000</v>
      </c>
      <c r="V199" s="171">
        <v>0</v>
      </c>
      <c r="W199" s="171">
        <v>505800</v>
      </c>
      <c r="X199" s="171">
        <v>226800</v>
      </c>
      <c r="Y199" s="171">
        <v>47600</v>
      </c>
      <c r="Z199" s="171">
        <v>2937977.42</v>
      </c>
      <c r="AA199" s="171">
        <v>309400</v>
      </c>
      <c r="AB199" s="171">
        <v>455112.9</v>
      </c>
      <c r="AC199" s="171">
        <v>0</v>
      </c>
      <c r="AD199" s="171">
        <v>414283.33</v>
      </c>
      <c r="AE199" s="171">
        <v>427700</v>
      </c>
      <c r="AF199" s="171">
        <v>204400</v>
      </c>
      <c r="AG199" s="171">
        <v>22400</v>
      </c>
      <c r="AH199" s="171">
        <v>46200</v>
      </c>
      <c r="AI199" s="171">
        <v>3311700</v>
      </c>
      <c r="AJ199" s="171">
        <v>183183.87</v>
      </c>
      <c r="AK199" s="171">
        <v>179200</v>
      </c>
      <c r="AL199" s="171">
        <v>201600</v>
      </c>
      <c r="AM199" s="171">
        <v>210700</v>
      </c>
      <c r="AN199" s="171">
        <v>250600</v>
      </c>
      <c r="AO199" s="171">
        <v>0</v>
      </c>
      <c r="AP199" s="171">
        <v>179200</v>
      </c>
      <c r="AQ199" s="171">
        <v>292600</v>
      </c>
      <c r="AR199" s="171">
        <v>106400</v>
      </c>
      <c r="AS199" s="171">
        <v>33600</v>
      </c>
      <c r="AT199" s="171">
        <v>183400</v>
      </c>
      <c r="AU199" s="171">
        <v>1865364.51</v>
      </c>
      <c r="AV199" s="171">
        <v>205212.9</v>
      </c>
      <c r="AW199" s="171">
        <v>206500</v>
      </c>
      <c r="AX199" s="171">
        <v>221200</v>
      </c>
      <c r="AY199" s="171">
        <v>207200</v>
      </c>
      <c r="AZ199" s="171">
        <v>39200</v>
      </c>
      <c r="BA199" s="171">
        <v>88900</v>
      </c>
      <c r="BB199" s="171">
        <v>2750720</v>
      </c>
      <c r="BC199" s="171">
        <v>106400</v>
      </c>
      <c r="BD199" s="171">
        <v>324800</v>
      </c>
      <c r="BE199" s="171">
        <v>140400</v>
      </c>
      <c r="BF199" s="171">
        <v>449400</v>
      </c>
      <c r="BG199" s="171">
        <v>376600</v>
      </c>
      <c r="BH199" s="171">
        <v>446100</v>
      </c>
      <c r="BI199" s="171">
        <v>432645.16</v>
      </c>
      <c r="BJ199" s="171">
        <v>139300</v>
      </c>
      <c r="BK199" s="171">
        <v>128100</v>
      </c>
      <c r="BL199" s="171">
        <v>39200</v>
      </c>
      <c r="BM199" s="171">
        <v>2510900</v>
      </c>
      <c r="BN199" s="171">
        <v>0</v>
      </c>
      <c r="BO199" s="171">
        <v>251000</v>
      </c>
      <c r="BP199" s="171">
        <v>368316.67</v>
      </c>
      <c r="BQ199" s="171">
        <v>355600</v>
      </c>
      <c r="BR199" s="171">
        <v>373800</v>
      </c>
      <c r="BS199" s="171">
        <v>169400</v>
      </c>
      <c r="BT199" s="171">
        <v>1500916.67</v>
      </c>
      <c r="BU199" s="171">
        <v>207200</v>
      </c>
      <c r="BV199" s="171">
        <v>176400</v>
      </c>
      <c r="BW199" s="171">
        <v>221200</v>
      </c>
      <c r="BX199" s="171">
        <v>250600</v>
      </c>
      <c r="BY199" s="171">
        <v>474600</v>
      </c>
      <c r="BZ199" s="171">
        <v>207200</v>
      </c>
      <c r="CA199" s="171">
        <v>32200</v>
      </c>
      <c r="CB199" s="171">
        <v>25200</v>
      </c>
      <c r="CC199" s="201">
        <f t="shared" si="40"/>
        <v>36983725.160000004</v>
      </c>
    </row>
    <row r="200" spans="1:81" s="109" customFormat="1" ht="25.5" customHeight="1">
      <c r="A200" s="136" t="s">
        <v>1462</v>
      </c>
      <c r="B200" s="280" t="s">
        <v>39</v>
      </c>
      <c r="C200" s="281" t="s">
        <v>40</v>
      </c>
      <c r="D200" s="282">
        <v>52010</v>
      </c>
      <c r="E200" s="110" t="s">
        <v>678</v>
      </c>
      <c r="F200" s="283" t="s">
        <v>686</v>
      </c>
      <c r="G200" s="284" t="s">
        <v>687</v>
      </c>
      <c r="H200" s="192">
        <v>297000</v>
      </c>
      <c r="I200" s="171">
        <v>39600</v>
      </c>
      <c r="J200" s="171">
        <v>20000</v>
      </c>
      <c r="K200" s="171">
        <v>489000</v>
      </c>
      <c r="L200" s="171">
        <v>39600</v>
      </c>
      <c r="M200" s="171">
        <v>19800</v>
      </c>
      <c r="N200" s="171">
        <v>712800</v>
      </c>
      <c r="O200" s="171">
        <v>0</v>
      </c>
      <c r="P200" s="171">
        <v>0</v>
      </c>
      <c r="Q200" s="171">
        <v>39600</v>
      </c>
      <c r="R200" s="171">
        <v>22400</v>
      </c>
      <c r="S200" s="171">
        <v>84400</v>
      </c>
      <c r="T200" s="171">
        <v>0</v>
      </c>
      <c r="U200" s="171">
        <v>99000</v>
      </c>
      <c r="V200" s="171">
        <v>72800</v>
      </c>
      <c r="W200" s="171">
        <v>0</v>
      </c>
      <c r="X200" s="171">
        <v>0</v>
      </c>
      <c r="Y200" s="171">
        <v>0</v>
      </c>
      <c r="Z200" s="171">
        <v>751800</v>
      </c>
      <c r="AA200" s="171">
        <v>29700</v>
      </c>
      <c r="AB200" s="171">
        <v>39600</v>
      </c>
      <c r="AC200" s="171">
        <v>0</v>
      </c>
      <c r="AD200" s="171">
        <v>0</v>
      </c>
      <c r="AE200" s="171">
        <v>29700</v>
      </c>
      <c r="AF200" s="171">
        <v>0</v>
      </c>
      <c r="AG200" s="171">
        <v>0</v>
      </c>
      <c r="AH200" s="171">
        <v>0</v>
      </c>
      <c r="AI200" s="171">
        <v>306900</v>
      </c>
      <c r="AJ200" s="171">
        <v>0</v>
      </c>
      <c r="AK200" s="171">
        <v>11200</v>
      </c>
      <c r="AL200" s="171">
        <v>0</v>
      </c>
      <c r="AM200" s="171">
        <v>0</v>
      </c>
      <c r="AN200" s="171">
        <v>0</v>
      </c>
      <c r="AO200" s="171">
        <v>212212.9</v>
      </c>
      <c r="AP200" s="171">
        <v>19800</v>
      </c>
      <c r="AQ200" s="171">
        <v>19800</v>
      </c>
      <c r="AR200" s="171">
        <v>0</v>
      </c>
      <c r="AS200" s="171">
        <v>0</v>
      </c>
      <c r="AT200" s="171">
        <v>0</v>
      </c>
      <c r="AU200" s="171">
        <v>39600</v>
      </c>
      <c r="AV200" s="171">
        <v>0</v>
      </c>
      <c r="AW200" s="171">
        <v>0</v>
      </c>
      <c r="AX200" s="171">
        <v>0</v>
      </c>
      <c r="AY200" s="171">
        <v>0</v>
      </c>
      <c r="AZ200" s="171">
        <v>0</v>
      </c>
      <c r="BA200" s="171">
        <v>0</v>
      </c>
      <c r="BB200" s="171">
        <v>351650</v>
      </c>
      <c r="BC200" s="171">
        <v>22400</v>
      </c>
      <c r="BD200" s="171">
        <v>19800</v>
      </c>
      <c r="BE200" s="171">
        <v>467170.97</v>
      </c>
      <c r="BF200" s="171">
        <v>157600</v>
      </c>
      <c r="BG200" s="171">
        <v>0</v>
      </c>
      <c r="BH200" s="171">
        <v>53400</v>
      </c>
      <c r="BI200" s="171">
        <v>19800</v>
      </c>
      <c r="BJ200" s="171">
        <v>9900</v>
      </c>
      <c r="BK200" s="171">
        <v>19800</v>
      </c>
      <c r="BL200" s="171">
        <v>19800</v>
      </c>
      <c r="BM200" s="171">
        <v>217800</v>
      </c>
      <c r="BN200" s="171">
        <v>0</v>
      </c>
      <c r="BO200" s="171">
        <v>0</v>
      </c>
      <c r="BP200" s="171">
        <v>0</v>
      </c>
      <c r="BQ200" s="171">
        <v>33600</v>
      </c>
      <c r="BR200" s="171">
        <v>0</v>
      </c>
      <c r="BS200" s="171">
        <v>22400</v>
      </c>
      <c r="BT200" s="171">
        <v>59400</v>
      </c>
      <c r="BU200" s="171">
        <v>0</v>
      </c>
      <c r="BV200" s="171">
        <v>0</v>
      </c>
      <c r="BW200" s="171">
        <v>19800</v>
      </c>
      <c r="BX200" s="171">
        <v>0</v>
      </c>
      <c r="BY200" s="171">
        <v>39600</v>
      </c>
      <c r="BZ200" s="171">
        <v>0</v>
      </c>
      <c r="CA200" s="171">
        <v>0</v>
      </c>
      <c r="CB200" s="171">
        <v>0</v>
      </c>
      <c r="CC200" s="201">
        <f t="shared" si="40"/>
        <v>4930233.87</v>
      </c>
    </row>
    <row r="201" spans="1:81" s="109" customFormat="1" ht="25.5" customHeight="1">
      <c r="A201" s="136" t="s">
        <v>1462</v>
      </c>
      <c r="B201" s="280" t="s">
        <v>39</v>
      </c>
      <c r="C201" s="281" t="s">
        <v>40</v>
      </c>
      <c r="D201" s="282">
        <v>52010</v>
      </c>
      <c r="E201" s="110" t="s">
        <v>678</v>
      </c>
      <c r="F201" s="283" t="s">
        <v>688</v>
      </c>
      <c r="G201" s="284" t="s">
        <v>689</v>
      </c>
      <c r="H201" s="192">
        <v>0</v>
      </c>
      <c r="I201" s="192">
        <v>0</v>
      </c>
      <c r="J201" s="192">
        <v>14864.5</v>
      </c>
      <c r="K201" s="192">
        <v>0</v>
      </c>
      <c r="L201" s="192">
        <v>0</v>
      </c>
      <c r="M201" s="192">
        <v>0</v>
      </c>
      <c r="N201" s="192">
        <v>104034.54</v>
      </c>
      <c r="O201" s="192">
        <v>120600</v>
      </c>
      <c r="P201" s="192">
        <v>0</v>
      </c>
      <c r="Q201" s="192">
        <v>287.16000000000003</v>
      </c>
      <c r="R201" s="192">
        <v>0</v>
      </c>
      <c r="S201" s="192">
        <v>12164.52</v>
      </c>
      <c r="T201" s="192">
        <v>0</v>
      </c>
      <c r="U201" s="192">
        <v>0</v>
      </c>
      <c r="V201" s="192">
        <v>0</v>
      </c>
      <c r="W201" s="192">
        <v>0</v>
      </c>
      <c r="X201" s="192">
        <v>0</v>
      </c>
      <c r="Y201" s="192">
        <v>0</v>
      </c>
      <c r="Z201" s="192">
        <v>37490.620000000003</v>
      </c>
      <c r="AA201" s="192">
        <v>0</v>
      </c>
      <c r="AB201" s="192">
        <v>0</v>
      </c>
      <c r="AC201" s="192">
        <v>0</v>
      </c>
      <c r="AD201" s="192">
        <v>0</v>
      </c>
      <c r="AE201" s="192">
        <v>0</v>
      </c>
      <c r="AF201" s="192">
        <v>0</v>
      </c>
      <c r="AG201" s="192">
        <v>0</v>
      </c>
      <c r="AH201" s="192">
        <v>0</v>
      </c>
      <c r="AI201" s="192">
        <v>0</v>
      </c>
      <c r="AJ201" s="192">
        <v>0</v>
      </c>
      <c r="AK201" s="192">
        <v>0</v>
      </c>
      <c r="AL201" s="192">
        <v>0</v>
      </c>
      <c r="AM201" s="192">
        <v>0</v>
      </c>
      <c r="AN201" s="192">
        <v>0</v>
      </c>
      <c r="AO201" s="192">
        <v>0</v>
      </c>
      <c r="AP201" s="192">
        <v>0</v>
      </c>
      <c r="AQ201" s="192">
        <v>2521.1999999999998</v>
      </c>
      <c r="AR201" s="192">
        <v>0</v>
      </c>
      <c r="AS201" s="192">
        <v>0</v>
      </c>
      <c r="AT201" s="192">
        <v>0</v>
      </c>
      <c r="AU201" s="192">
        <v>12036.52</v>
      </c>
      <c r="AV201" s="192">
        <v>0</v>
      </c>
      <c r="AW201" s="192">
        <v>0</v>
      </c>
      <c r="AX201" s="192">
        <v>0</v>
      </c>
      <c r="AY201" s="192">
        <v>11200</v>
      </c>
      <c r="AZ201" s="192">
        <v>0</v>
      </c>
      <c r="BA201" s="192">
        <v>0</v>
      </c>
      <c r="BB201" s="192">
        <v>47067.18</v>
      </c>
      <c r="BC201" s="192">
        <v>0</v>
      </c>
      <c r="BD201" s="192">
        <v>0</v>
      </c>
      <c r="BE201" s="192">
        <v>13409.52</v>
      </c>
      <c r="BF201" s="192">
        <v>0</v>
      </c>
      <c r="BG201" s="192">
        <v>0</v>
      </c>
      <c r="BH201" s="192">
        <v>0</v>
      </c>
      <c r="BI201" s="192">
        <v>274.18</v>
      </c>
      <c r="BJ201" s="192">
        <v>0</v>
      </c>
      <c r="BK201" s="192">
        <v>0</v>
      </c>
      <c r="BL201" s="192">
        <v>0</v>
      </c>
      <c r="BM201" s="192">
        <v>88.8</v>
      </c>
      <c r="BN201" s="192">
        <v>0</v>
      </c>
      <c r="BO201" s="192">
        <v>0</v>
      </c>
      <c r="BP201" s="192">
        <v>0</v>
      </c>
      <c r="BQ201" s="192">
        <v>0</v>
      </c>
      <c r="BR201" s="192">
        <v>0</v>
      </c>
      <c r="BS201" s="192">
        <v>0</v>
      </c>
      <c r="BT201" s="192">
        <v>19252</v>
      </c>
      <c r="BU201" s="192">
        <v>0</v>
      </c>
      <c r="BV201" s="192">
        <v>0</v>
      </c>
      <c r="BW201" s="192">
        <v>588.96</v>
      </c>
      <c r="BX201" s="192">
        <v>591.96</v>
      </c>
      <c r="BY201" s="192">
        <v>0</v>
      </c>
      <c r="BZ201" s="192">
        <v>0</v>
      </c>
      <c r="CA201" s="192">
        <v>0</v>
      </c>
      <c r="CB201" s="192">
        <v>11200</v>
      </c>
      <c r="CC201" s="201">
        <f t="shared" si="40"/>
        <v>407671.66000000003</v>
      </c>
    </row>
    <row r="202" spans="1:81" s="109" customFormat="1" ht="25.5" customHeight="1">
      <c r="A202" s="136" t="s">
        <v>1462</v>
      </c>
      <c r="B202" s="280" t="s">
        <v>39</v>
      </c>
      <c r="C202" s="281" t="s">
        <v>40</v>
      </c>
      <c r="D202" s="282">
        <v>52010</v>
      </c>
      <c r="E202" s="110" t="s">
        <v>678</v>
      </c>
      <c r="F202" s="283" t="s">
        <v>690</v>
      </c>
      <c r="G202" s="284" t="s">
        <v>691</v>
      </c>
      <c r="H202" s="192">
        <v>0</v>
      </c>
      <c r="I202" s="171">
        <v>0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1">
        <v>0</v>
      </c>
      <c r="S202" s="171">
        <v>0</v>
      </c>
      <c r="T202" s="171">
        <v>0</v>
      </c>
      <c r="U202" s="171">
        <v>0</v>
      </c>
      <c r="V202" s="171">
        <v>0</v>
      </c>
      <c r="W202" s="171">
        <v>0</v>
      </c>
      <c r="X202" s="171">
        <v>0</v>
      </c>
      <c r="Y202" s="171">
        <v>0</v>
      </c>
      <c r="Z202" s="171">
        <v>12040.1</v>
      </c>
      <c r="AA202" s="171">
        <v>0</v>
      </c>
      <c r="AB202" s="171">
        <v>0</v>
      </c>
      <c r="AC202" s="171">
        <v>0</v>
      </c>
      <c r="AD202" s="171">
        <v>0</v>
      </c>
      <c r="AE202" s="171">
        <v>0</v>
      </c>
      <c r="AF202" s="171">
        <v>0</v>
      </c>
      <c r="AG202" s="171">
        <v>0</v>
      </c>
      <c r="AH202" s="171">
        <v>0</v>
      </c>
      <c r="AI202" s="171">
        <v>3049.5</v>
      </c>
      <c r="AJ202" s="171">
        <v>5672.95</v>
      </c>
      <c r="AK202" s="171">
        <v>0</v>
      </c>
      <c r="AL202" s="171">
        <v>0</v>
      </c>
      <c r="AM202" s="171">
        <v>0</v>
      </c>
      <c r="AN202" s="171">
        <v>0</v>
      </c>
      <c r="AO202" s="171">
        <v>0</v>
      </c>
      <c r="AP202" s="171">
        <v>0</v>
      </c>
      <c r="AQ202" s="171">
        <v>0</v>
      </c>
      <c r="AR202" s="171">
        <v>0</v>
      </c>
      <c r="AS202" s="171">
        <v>0</v>
      </c>
      <c r="AT202" s="171">
        <v>0</v>
      </c>
      <c r="AU202" s="171">
        <v>4735.68</v>
      </c>
      <c r="AV202" s="171">
        <v>0</v>
      </c>
      <c r="AW202" s="171">
        <v>0</v>
      </c>
      <c r="AX202" s="171">
        <v>0</v>
      </c>
      <c r="AY202" s="171">
        <v>0</v>
      </c>
      <c r="AZ202" s="171">
        <v>0</v>
      </c>
      <c r="BA202" s="171">
        <v>0</v>
      </c>
      <c r="BB202" s="171">
        <v>0</v>
      </c>
      <c r="BC202" s="171">
        <v>0</v>
      </c>
      <c r="BD202" s="171">
        <v>0</v>
      </c>
      <c r="BE202" s="171">
        <v>0</v>
      </c>
      <c r="BF202" s="171">
        <v>0</v>
      </c>
      <c r="BG202" s="171">
        <v>0</v>
      </c>
      <c r="BH202" s="171">
        <v>0</v>
      </c>
      <c r="BI202" s="171">
        <v>0</v>
      </c>
      <c r="BJ202" s="171">
        <v>0</v>
      </c>
      <c r="BK202" s="171">
        <v>0</v>
      </c>
      <c r="BL202" s="171">
        <v>0</v>
      </c>
      <c r="BM202" s="171">
        <v>0</v>
      </c>
      <c r="BN202" s="171">
        <v>0</v>
      </c>
      <c r="BO202" s="171">
        <v>0</v>
      </c>
      <c r="BP202" s="171">
        <v>0</v>
      </c>
      <c r="BQ202" s="171">
        <v>0</v>
      </c>
      <c r="BR202" s="171">
        <v>0</v>
      </c>
      <c r="BS202" s="171">
        <v>0</v>
      </c>
      <c r="BT202" s="171">
        <v>0</v>
      </c>
      <c r="BU202" s="171">
        <v>0</v>
      </c>
      <c r="BV202" s="171">
        <v>0</v>
      </c>
      <c r="BW202" s="171">
        <v>0</v>
      </c>
      <c r="BX202" s="171">
        <v>0</v>
      </c>
      <c r="BY202" s="171">
        <v>0</v>
      </c>
      <c r="BZ202" s="171">
        <v>0</v>
      </c>
      <c r="CA202" s="171">
        <v>0</v>
      </c>
      <c r="CB202" s="171">
        <v>0</v>
      </c>
      <c r="CC202" s="201">
        <f t="shared" si="40"/>
        <v>25498.23</v>
      </c>
    </row>
    <row r="203" spans="1:81" s="109" customFormat="1" ht="25.5" customHeight="1">
      <c r="A203" s="136" t="s">
        <v>1462</v>
      </c>
      <c r="B203" s="280" t="s">
        <v>39</v>
      </c>
      <c r="C203" s="281" t="s">
        <v>40</v>
      </c>
      <c r="D203" s="282">
        <v>52010</v>
      </c>
      <c r="E203" s="110" t="s">
        <v>678</v>
      </c>
      <c r="F203" s="283" t="s">
        <v>692</v>
      </c>
      <c r="G203" s="284" t="s">
        <v>693</v>
      </c>
      <c r="H203" s="192">
        <v>0</v>
      </c>
      <c r="I203" s="192">
        <v>0</v>
      </c>
      <c r="J203" s="192">
        <v>0</v>
      </c>
      <c r="K203" s="192">
        <v>0</v>
      </c>
      <c r="L203" s="192">
        <v>0</v>
      </c>
      <c r="M203" s="192">
        <v>0</v>
      </c>
      <c r="N203" s="192">
        <v>0</v>
      </c>
      <c r="O203" s="192">
        <v>0</v>
      </c>
      <c r="P203" s="192">
        <v>0</v>
      </c>
      <c r="Q203" s="192">
        <v>0</v>
      </c>
      <c r="R203" s="192">
        <v>0</v>
      </c>
      <c r="S203" s="192">
        <v>0</v>
      </c>
      <c r="T203" s="192">
        <v>0</v>
      </c>
      <c r="U203" s="192">
        <v>0</v>
      </c>
      <c r="V203" s="192">
        <v>0</v>
      </c>
      <c r="W203" s="192">
        <v>0</v>
      </c>
      <c r="X203" s="192">
        <v>0</v>
      </c>
      <c r="Y203" s="192">
        <v>0</v>
      </c>
      <c r="Z203" s="192">
        <v>5882.8</v>
      </c>
      <c r="AA203" s="192">
        <v>0</v>
      </c>
      <c r="AB203" s="192">
        <v>2941.4</v>
      </c>
      <c r="AC203" s="192">
        <v>0</v>
      </c>
      <c r="AD203" s="192">
        <v>0</v>
      </c>
      <c r="AE203" s="192">
        <v>1026.8</v>
      </c>
      <c r="AF203" s="192">
        <v>0</v>
      </c>
      <c r="AG203" s="192">
        <v>0</v>
      </c>
      <c r="AH203" s="192">
        <v>0</v>
      </c>
      <c r="AI203" s="192">
        <v>0</v>
      </c>
      <c r="AJ203" s="192">
        <v>2053.6</v>
      </c>
      <c r="AK203" s="192">
        <v>0</v>
      </c>
      <c r="AL203" s="192">
        <v>0</v>
      </c>
      <c r="AM203" s="192">
        <v>0</v>
      </c>
      <c r="AN203" s="192">
        <v>3734.4</v>
      </c>
      <c r="AO203" s="192">
        <v>0</v>
      </c>
      <c r="AP203" s="192">
        <v>0</v>
      </c>
      <c r="AQ203" s="192">
        <v>0</v>
      </c>
      <c r="AR203" s="192">
        <v>0</v>
      </c>
      <c r="AS203" s="192">
        <v>0</v>
      </c>
      <c r="AT203" s="192">
        <v>1680.8</v>
      </c>
      <c r="AU203" s="192">
        <v>9149.6</v>
      </c>
      <c r="AV203" s="192">
        <v>0</v>
      </c>
      <c r="AW203" s="192">
        <v>0</v>
      </c>
      <c r="AX203" s="192">
        <v>1680.8</v>
      </c>
      <c r="AY203" s="192">
        <v>0</v>
      </c>
      <c r="AZ203" s="192">
        <v>0</v>
      </c>
      <c r="BA203" s="192">
        <v>0</v>
      </c>
      <c r="BB203" s="192">
        <v>5134</v>
      </c>
      <c r="BC203" s="192">
        <v>0</v>
      </c>
      <c r="BD203" s="192">
        <v>0</v>
      </c>
      <c r="BE203" s="192">
        <v>0</v>
      </c>
      <c r="BF203" s="192">
        <v>0</v>
      </c>
      <c r="BG203" s="192">
        <v>0</v>
      </c>
      <c r="BH203" s="192">
        <v>0</v>
      </c>
      <c r="BI203" s="192">
        <v>0</v>
      </c>
      <c r="BJ203" s="192">
        <v>0</v>
      </c>
      <c r="BK203" s="192">
        <v>0</v>
      </c>
      <c r="BL203" s="192">
        <v>0</v>
      </c>
      <c r="BM203" s="192">
        <v>0</v>
      </c>
      <c r="BN203" s="192">
        <v>0</v>
      </c>
      <c r="BO203" s="192">
        <v>0</v>
      </c>
      <c r="BP203" s="192">
        <v>0</v>
      </c>
      <c r="BQ203" s="192">
        <v>0</v>
      </c>
      <c r="BR203" s="192">
        <v>0</v>
      </c>
      <c r="BS203" s="192">
        <v>0</v>
      </c>
      <c r="BT203" s="192">
        <v>0</v>
      </c>
      <c r="BU203" s="192">
        <v>0</v>
      </c>
      <c r="BV203" s="192">
        <v>0</v>
      </c>
      <c r="BW203" s="192">
        <v>0</v>
      </c>
      <c r="BX203" s="192">
        <v>0</v>
      </c>
      <c r="BY203" s="192">
        <v>1680.8</v>
      </c>
      <c r="BZ203" s="192">
        <v>0</v>
      </c>
      <c r="CA203" s="192">
        <v>0</v>
      </c>
      <c r="CB203" s="192">
        <v>0</v>
      </c>
      <c r="CC203" s="201">
        <f t="shared" si="40"/>
        <v>34965</v>
      </c>
    </row>
    <row r="204" spans="1:81" s="109" customFormat="1" ht="25.5" customHeight="1">
      <c r="A204" s="136" t="s">
        <v>1462</v>
      </c>
      <c r="B204" s="280" t="s">
        <v>39</v>
      </c>
      <c r="C204" s="281" t="s">
        <v>40</v>
      </c>
      <c r="D204" s="282">
        <v>52010</v>
      </c>
      <c r="E204" s="110" t="s">
        <v>678</v>
      </c>
      <c r="F204" s="283" t="s">
        <v>694</v>
      </c>
      <c r="G204" s="284" t="s">
        <v>695</v>
      </c>
      <c r="H204" s="192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  <c r="N204" s="192">
        <v>840.4</v>
      </c>
      <c r="O204" s="192">
        <v>0</v>
      </c>
      <c r="P204" s="192">
        <v>0</v>
      </c>
      <c r="Q204" s="192">
        <v>0</v>
      </c>
      <c r="R204" s="192">
        <v>0</v>
      </c>
      <c r="S204" s="192">
        <v>0</v>
      </c>
      <c r="T204" s="192">
        <v>0</v>
      </c>
      <c r="U204" s="192">
        <v>57689.7</v>
      </c>
      <c r="V204" s="192">
        <v>0</v>
      </c>
      <c r="W204" s="192">
        <v>0</v>
      </c>
      <c r="X204" s="192">
        <v>0</v>
      </c>
      <c r="Y204" s="192">
        <v>0</v>
      </c>
      <c r="Z204" s="192">
        <v>3361.6</v>
      </c>
      <c r="AA204" s="192">
        <v>0</v>
      </c>
      <c r="AB204" s="192">
        <v>1867.2</v>
      </c>
      <c r="AC204" s="192">
        <v>0</v>
      </c>
      <c r="AD204" s="192">
        <v>1026.8</v>
      </c>
      <c r="AE204" s="192">
        <v>0</v>
      </c>
      <c r="AF204" s="192">
        <v>0</v>
      </c>
      <c r="AG204" s="192">
        <v>0</v>
      </c>
      <c r="AH204" s="192">
        <v>0</v>
      </c>
      <c r="AI204" s="192">
        <v>0</v>
      </c>
      <c r="AJ204" s="192">
        <v>0</v>
      </c>
      <c r="AK204" s="192">
        <v>0</v>
      </c>
      <c r="AL204" s="192">
        <v>840.4</v>
      </c>
      <c r="AM204" s="192">
        <v>0</v>
      </c>
      <c r="AN204" s="192">
        <v>0</v>
      </c>
      <c r="AO204" s="192">
        <v>0</v>
      </c>
      <c r="AP204" s="192">
        <v>0</v>
      </c>
      <c r="AQ204" s="192">
        <v>840.4</v>
      </c>
      <c r="AR204" s="192">
        <v>4570.3999999999996</v>
      </c>
      <c r="AS204" s="192">
        <v>0</v>
      </c>
      <c r="AT204" s="192">
        <v>1680.8</v>
      </c>
      <c r="AU204" s="192">
        <v>12216</v>
      </c>
      <c r="AV204" s="192">
        <v>0</v>
      </c>
      <c r="AW204" s="192">
        <v>0</v>
      </c>
      <c r="AX204" s="192">
        <v>0</v>
      </c>
      <c r="AY204" s="192">
        <v>0</v>
      </c>
      <c r="AZ204" s="192">
        <v>0</v>
      </c>
      <c r="BA204" s="192">
        <v>0</v>
      </c>
      <c r="BB204" s="192">
        <v>0</v>
      </c>
      <c r="BC204" s="192">
        <v>0</v>
      </c>
      <c r="BD204" s="192">
        <v>0</v>
      </c>
      <c r="BE204" s="192">
        <v>0</v>
      </c>
      <c r="BF204" s="192">
        <v>0</v>
      </c>
      <c r="BG204" s="192">
        <v>0</v>
      </c>
      <c r="BH204" s="192">
        <v>0</v>
      </c>
      <c r="BI204" s="192">
        <v>2053.6</v>
      </c>
      <c r="BJ204" s="192">
        <v>0</v>
      </c>
      <c r="BK204" s="192">
        <v>0</v>
      </c>
      <c r="BL204" s="192">
        <v>0</v>
      </c>
      <c r="BM204" s="192">
        <v>0</v>
      </c>
      <c r="BN204" s="192">
        <v>0</v>
      </c>
      <c r="BO204" s="192">
        <v>0</v>
      </c>
      <c r="BP204" s="192">
        <v>0</v>
      </c>
      <c r="BQ204" s="192">
        <v>0</v>
      </c>
      <c r="BR204" s="192">
        <v>0</v>
      </c>
      <c r="BS204" s="192">
        <v>0</v>
      </c>
      <c r="BT204" s="192">
        <v>0</v>
      </c>
      <c r="BU204" s="192">
        <v>0</v>
      </c>
      <c r="BV204" s="192">
        <v>0</v>
      </c>
      <c r="BW204" s="192">
        <v>0</v>
      </c>
      <c r="BX204" s="192">
        <v>0</v>
      </c>
      <c r="BY204" s="192">
        <v>0</v>
      </c>
      <c r="BZ204" s="192">
        <v>0</v>
      </c>
      <c r="CA204" s="192">
        <v>0</v>
      </c>
      <c r="CB204" s="192">
        <v>0</v>
      </c>
      <c r="CC204" s="201">
        <f t="shared" si="40"/>
        <v>86987.299999999988</v>
      </c>
    </row>
    <row r="205" spans="1:81" s="109" customFormat="1" ht="25.5" customHeight="1">
      <c r="A205" s="136" t="s">
        <v>1462</v>
      </c>
      <c r="B205" s="280" t="s">
        <v>39</v>
      </c>
      <c r="C205" s="281" t="s">
        <v>40</v>
      </c>
      <c r="D205" s="282">
        <v>52010</v>
      </c>
      <c r="E205" s="110" t="s">
        <v>678</v>
      </c>
      <c r="F205" s="283" t="s">
        <v>696</v>
      </c>
      <c r="G205" s="284" t="s">
        <v>697</v>
      </c>
      <c r="H205" s="192">
        <v>874280</v>
      </c>
      <c r="I205" s="171">
        <v>397162.67</v>
      </c>
      <c r="J205" s="171">
        <v>328700</v>
      </c>
      <c r="K205" s="171">
        <v>266980</v>
      </c>
      <c r="L205" s="171">
        <v>187380</v>
      </c>
      <c r="M205" s="171">
        <v>0</v>
      </c>
      <c r="N205" s="171">
        <v>2173720</v>
      </c>
      <c r="O205" s="171">
        <v>192880</v>
      </c>
      <c r="P205" s="171">
        <v>465720</v>
      </c>
      <c r="Q205" s="171">
        <v>405760</v>
      </c>
      <c r="R205" s="171">
        <v>232470</v>
      </c>
      <c r="S205" s="171">
        <v>297800</v>
      </c>
      <c r="T205" s="171">
        <v>283640</v>
      </c>
      <c r="U205" s="171">
        <v>398120</v>
      </c>
      <c r="V205" s="171">
        <v>126060</v>
      </c>
      <c r="W205" s="171">
        <v>0</v>
      </c>
      <c r="X205" s="171">
        <v>350920</v>
      </c>
      <c r="Y205" s="171">
        <v>0</v>
      </c>
      <c r="Z205" s="171">
        <v>338308.72</v>
      </c>
      <c r="AA205" s="171">
        <v>20040</v>
      </c>
      <c r="AB205" s="171">
        <v>353980</v>
      </c>
      <c r="AC205" s="171">
        <v>0</v>
      </c>
      <c r="AD205" s="171">
        <v>101615.81</v>
      </c>
      <c r="AE205" s="171">
        <v>235930</v>
      </c>
      <c r="AF205" s="171">
        <v>93380</v>
      </c>
      <c r="AG205" s="171">
        <v>0</v>
      </c>
      <c r="AH205" s="171">
        <v>0</v>
      </c>
      <c r="AI205" s="171">
        <v>2615140</v>
      </c>
      <c r="AJ205" s="171">
        <v>292980</v>
      </c>
      <c r="AK205" s="171">
        <v>288843.2</v>
      </c>
      <c r="AL205" s="171">
        <v>90440</v>
      </c>
      <c r="AM205" s="171">
        <v>93360</v>
      </c>
      <c r="AN205" s="171">
        <v>490724.63</v>
      </c>
      <c r="AO205" s="171">
        <v>0</v>
      </c>
      <c r="AP205" s="171">
        <v>0</v>
      </c>
      <c r="AQ205" s="171">
        <v>305280</v>
      </c>
      <c r="AR205" s="171">
        <v>45210</v>
      </c>
      <c r="AS205" s="171">
        <v>42020</v>
      </c>
      <c r="AT205" s="171">
        <v>187240</v>
      </c>
      <c r="AU205" s="171">
        <v>1333160</v>
      </c>
      <c r="AV205" s="171">
        <v>0</v>
      </c>
      <c r="AW205" s="171">
        <v>196200</v>
      </c>
      <c r="AX205" s="171">
        <v>392800</v>
      </c>
      <c r="AY205" s="171">
        <v>88780</v>
      </c>
      <c r="AZ205" s="171">
        <v>43700.800000000003</v>
      </c>
      <c r="BA205" s="171">
        <v>130460</v>
      </c>
      <c r="BB205" s="171">
        <v>2851460</v>
      </c>
      <c r="BC205" s="171">
        <v>124330</v>
      </c>
      <c r="BD205" s="171">
        <v>258120</v>
      </c>
      <c r="BE205" s="171">
        <v>388040</v>
      </c>
      <c r="BF205" s="171">
        <v>199060</v>
      </c>
      <c r="BG205" s="171">
        <v>143582.96</v>
      </c>
      <c r="BH205" s="171">
        <v>360280</v>
      </c>
      <c r="BI205" s="171">
        <v>488200</v>
      </c>
      <c r="BJ205" s="171">
        <v>205600</v>
      </c>
      <c r="BK205" s="171">
        <v>223077</v>
      </c>
      <c r="BL205" s="171">
        <v>0</v>
      </c>
      <c r="BM205" s="171">
        <v>2034180</v>
      </c>
      <c r="BN205" s="171">
        <v>0</v>
      </c>
      <c r="BO205" s="171">
        <v>325260</v>
      </c>
      <c r="BP205" s="171">
        <v>277360</v>
      </c>
      <c r="BQ205" s="171">
        <v>183840</v>
      </c>
      <c r="BR205" s="171">
        <v>371480</v>
      </c>
      <c r="BS205" s="171">
        <v>0</v>
      </c>
      <c r="BT205" s="171">
        <v>493740</v>
      </c>
      <c r="BU205" s="171">
        <v>142220</v>
      </c>
      <c r="BV205" s="171">
        <v>279100</v>
      </c>
      <c r="BW205" s="171">
        <v>183060</v>
      </c>
      <c r="BX205" s="171">
        <v>268140</v>
      </c>
      <c r="BY205" s="171">
        <v>178700</v>
      </c>
      <c r="BZ205" s="171">
        <v>166460</v>
      </c>
      <c r="CA205" s="171">
        <v>0</v>
      </c>
      <c r="CB205" s="171">
        <v>0</v>
      </c>
      <c r="CC205" s="201">
        <f t="shared" si="40"/>
        <v>24906475.789999999</v>
      </c>
    </row>
    <row r="206" spans="1:81" s="109" customFormat="1" ht="25.5" customHeight="1">
      <c r="A206" s="136" t="s">
        <v>1462</v>
      </c>
      <c r="B206" s="280" t="s">
        <v>39</v>
      </c>
      <c r="C206" s="281" t="s">
        <v>40</v>
      </c>
      <c r="D206" s="282">
        <v>52010</v>
      </c>
      <c r="E206" s="110" t="s">
        <v>678</v>
      </c>
      <c r="F206" s="283" t="s">
        <v>698</v>
      </c>
      <c r="G206" s="284" t="s">
        <v>699</v>
      </c>
      <c r="H206" s="192">
        <v>2024080</v>
      </c>
      <c r="I206" s="171">
        <v>234997.33</v>
      </c>
      <c r="J206" s="171">
        <v>155080</v>
      </c>
      <c r="K206" s="171">
        <v>59360</v>
      </c>
      <c r="L206" s="171">
        <v>152440</v>
      </c>
      <c r="M206" s="171">
        <v>0</v>
      </c>
      <c r="N206" s="171">
        <v>2241740</v>
      </c>
      <c r="O206" s="171">
        <v>511060</v>
      </c>
      <c r="P206" s="171">
        <v>49700</v>
      </c>
      <c r="Q206" s="171">
        <v>235760</v>
      </c>
      <c r="R206" s="171">
        <v>287820</v>
      </c>
      <c r="S206" s="171">
        <v>168968.71</v>
      </c>
      <c r="T206" s="171">
        <v>90760</v>
      </c>
      <c r="U206" s="171">
        <v>335920</v>
      </c>
      <c r="V206" s="171">
        <v>0</v>
      </c>
      <c r="W206" s="171">
        <v>0</v>
      </c>
      <c r="X206" s="171">
        <v>95580</v>
      </c>
      <c r="Y206" s="171">
        <v>0</v>
      </c>
      <c r="Z206" s="171">
        <v>1063480</v>
      </c>
      <c r="AA206" s="171">
        <v>23710</v>
      </c>
      <c r="AB206" s="171">
        <v>189160</v>
      </c>
      <c r="AC206" s="171">
        <v>0</v>
      </c>
      <c r="AD206" s="171">
        <v>101458.71</v>
      </c>
      <c r="AE206" s="171">
        <v>86790</v>
      </c>
      <c r="AF206" s="171">
        <v>91140</v>
      </c>
      <c r="AG206" s="171">
        <v>0</v>
      </c>
      <c r="AH206" s="171">
        <v>0</v>
      </c>
      <c r="AI206" s="171">
        <v>1846290</v>
      </c>
      <c r="AJ206" s="171">
        <v>59360</v>
      </c>
      <c r="AK206" s="171">
        <v>51340</v>
      </c>
      <c r="AL206" s="171">
        <v>262360.40000000002</v>
      </c>
      <c r="AM206" s="171">
        <v>0</v>
      </c>
      <c r="AN206" s="171">
        <v>170915.37</v>
      </c>
      <c r="AO206" s="171">
        <v>0</v>
      </c>
      <c r="AP206" s="171">
        <v>266880</v>
      </c>
      <c r="AQ206" s="171">
        <v>72940</v>
      </c>
      <c r="AR206" s="171">
        <v>246640</v>
      </c>
      <c r="AS206" s="171">
        <v>149620</v>
      </c>
      <c r="AT206" s="171">
        <v>89440</v>
      </c>
      <c r="AU206" s="171">
        <v>2033020</v>
      </c>
      <c r="AV206" s="171">
        <v>309860</v>
      </c>
      <c r="AW206" s="171">
        <v>91880</v>
      </c>
      <c r="AX206" s="171">
        <v>102620</v>
      </c>
      <c r="AY206" s="171">
        <v>193520</v>
      </c>
      <c r="AZ206" s="171">
        <v>0</v>
      </c>
      <c r="BA206" s="171">
        <v>92620</v>
      </c>
      <c r="BB206" s="171">
        <v>0</v>
      </c>
      <c r="BC206" s="171">
        <v>0</v>
      </c>
      <c r="BD206" s="171">
        <v>48160</v>
      </c>
      <c r="BE206" s="171">
        <v>0</v>
      </c>
      <c r="BF206" s="171">
        <v>138560</v>
      </c>
      <c r="BG206" s="171">
        <v>0</v>
      </c>
      <c r="BH206" s="171">
        <v>171400</v>
      </c>
      <c r="BI206" s="171">
        <v>0</v>
      </c>
      <c r="BJ206" s="171">
        <v>97600</v>
      </c>
      <c r="BK206" s="171">
        <v>118766.8</v>
      </c>
      <c r="BL206" s="171">
        <v>0</v>
      </c>
      <c r="BM206" s="171">
        <v>1328920</v>
      </c>
      <c r="BN206" s="171">
        <v>0</v>
      </c>
      <c r="BO206" s="171">
        <v>48160</v>
      </c>
      <c r="BP206" s="171">
        <v>0</v>
      </c>
      <c r="BQ206" s="171">
        <v>0</v>
      </c>
      <c r="BR206" s="171">
        <v>100340</v>
      </c>
      <c r="BS206" s="171">
        <v>287420</v>
      </c>
      <c r="BT206" s="171">
        <v>203900</v>
      </c>
      <c r="BU206" s="171">
        <v>254880</v>
      </c>
      <c r="BV206" s="171">
        <v>94840</v>
      </c>
      <c r="BW206" s="171">
        <v>0</v>
      </c>
      <c r="BX206" s="171">
        <v>190180</v>
      </c>
      <c r="BY206" s="171">
        <v>58220</v>
      </c>
      <c r="BZ206" s="171">
        <v>88200</v>
      </c>
      <c r="CA206" s="171">
        <v>0</v>
      </c>
      <c r="CB206" s="171">
        <v>0</v>
      </c>
      <c r="CC206" s="201">
        <f t="shared" si="40"/>
        <v>17467857.32</v>
      </c>
    </row>
    <row r="207" spans="1:81" s="109" customFormat="1" ht="25.5" customHeight="1">
      <c r="A207" s="136" t="s">
        <v>1462</v>
      </c>
      <c r="B207" s="280" t="s">
        <v>39</v>
      </c>
      <c r="C207" s="281" t="s">
        <v>40</v>
      </c>
      <c r="D207" s="282">
        <v>52010</v>
      </c>
      <c r="E207" s="110" t="s">
        <v>678</v>
      </c>
      <c r="F207" s="283" t="s">
        <v>700</v>
      </c>
      <c r="G207" s="284" t="s">
        <v>701</v>
      </c>
      <c r="H207" s="192">
        <v>149320</v>
      </c>
      <c r="I207" s="171">
        <v>0</v>
      </c>
      <c r="J207" s="171">
        <v>171741.94</v>
      </c>
      <c r="K207" s="171">
        <v>0</v>
      </c>
      <c r="L207" s="171">
        <v>0</v>
      </c>
      <c r="M207" s="171">
        <v>0</v>
      </c>
      <c r="N207" s="171">
        <v>961280</v>
      </c>
      <c r="O207" s="171">
        <v>0</v>
      </c>
      <c r="P207" s="171">
        <v>0</v>
      </c>
      <c r="Q207" s="171">
        <v>195400</v>
      </c>
      <c r="R207" s="171">
        <v>0</v>
      </c>
      <c r="S207" s="171">
        <v>0</v>
      </c>
      <c r="T207" s="171">
        <v>30640</v>
      </c>
      <c r="U207" s="171">
        <v>84500</v>
      </c>
      <c r="V207" s="171">
        <v>0</v>
      </c>
      <c r="W207" s="171">
        <v>0</v>
      </c>
      <c r="X207" s="171">
        <v>44900</v>
      </c>
      <c r="Y207" s="171">
        <v>0</v>
      </c>
      <c r="Z207" s="171">
        <v>504140</v>
      </c>
      <c r="AA207" s="171">
        <v>91140</v>
      </c>
      <c r="AB207" s="171">
        <v>0</v>
      </c>
      <c r="AC207" s="171">
        <v>408220</v>
      </c>
      <c r="AD207" s="171">
        <v>45500</v>
      </c>
      <c r="AE207" s="171">
        <v>0</v>
      </c>
      <c r="AF207" s="171">
        <v>0</v>
      </c>
      <c r="AG207" s="171">
        <v>72089.33</v>
      </c>
      <c r="AH207" s="171">
        <v>0</v>
      </c>
      <c r="AI207" s="171">
        <v>1267460</v>
      </c>
      <c r="AJ207" s="171">
        <v>0</v>
      </c>
      <c r="AK207" s="171">
        <v>0</v>
      </c>
      <c r="AL207" s="171">
        <v>0</v>
      </c>
      <c r="AM207" s="171">
        <v>0</v>
      </c>
      <c r="AN207" s="171">
        <v>0</v>
      </c>
      <c r="AO207" s="171">
        <v>22750</v>
      </c>
      <c r="AP207" s="171">
        <v>36000</v>
      </c>
      <c r="AQ207" s="171">
        <v>0</v>
      </c>
      <c r="AR207" s="171">
        <v>45500</v>
      </c>
      <c r="AS207" s="171">
        <v>0</v>
      </c>
      <c r="AT207" s="171">
        <v>0</v>
      </c>
      <c r="AU207" s="171">
        <v>145037</v>
      </c>
      <c r="AV207" s="171">
        <v>0</v>
      </c>
      <c r="AW207" s="171">
        <v>0</v>
      </c>
      <c r="AX207" s="171">
        <v>0</v>
      </c>
      <c r="AY207" s="171">
        <v>45500</v>
      </c>
      <c r="AZ207" s="171">
        <v>45500</v>
      </c>
      <c r="BA207" s="171">
        <v>45500</v>
      </c>
      <c r="BB207" s="171">
        <v>2025640</v>
      </c>
      <c r="BC207" s="171">
        <v>0</v>
      </c>
      <c r="BD207" s="171">
        <v>0</v>
      </c>
      <c r="BE207" s="171">
        <v>0</v>
      </c>
      <c r="BF207" s="171">
        <v>45500</v>
      </c>
      <c r="BG207" s="171">
        <v>0</v>
      </c>
      <c r="BH207" s="171">
        <v>45500</v>
      </c>
      <c r="BI207" s="171">
        <v>0</v>
      </c>
      <c r="BJ207" s="171">
        <v>22750</v>
      </c>
      <c r="BK207" s="171">
        <v>46100</v>
      </c>
      <c r="BL207" s="171">
        <v>0</v>
      </c>
      <c r="BM207" s="171">
        <v>336440</v>
      </c>
      <c r="BN207" s="171">
        <v>197400</v>
      </c>
      <c r="BO207" s="171">
        <v>45500</v>
      </c>
      <c r="BP207" s="171">
        <v>0</v>
      </c>
      <c r="BQ207" s="171">
        <v>0</v>
      </c>
      <c r="BR207" s="171">
        <v>0</v>
      </c>
      <c r="BS207" s="171">
        <v>0</v>
      </c>
      <c r="BT207" s="171">
        <v>219623.33</v>
      </c>
      <c r="BU207" s="171">
        <v>45800</v>
      </c>
      <c r="BV207" s="171">
        <v>45500</v>
      </c>
      <c r="BW207" s="171">
        <v>91000</v>
      </c>
      <c r="BX207" s="171">
        <v>0</v>
      </c>
      <c r="BY207" s="171">
        <v>109600</v>
      </c>
      <c r="BZ207" s="171">
        <v>0</v>
      </c>
      <c r="CA207" s="171">
        <v>0</v>
      </c>
      <c r="CB207" s="171">
        <v>0</v>
      </c>
      <c r="CC207" s="201">
        <f t="shared" si="40"/>
        <v>7688471.5999999996</v>
      </c>
    </row>
    <row r="208" spans="1:81" s="109" customFormat="1" ht="25.5" customHeight="1">
      <c r="A208" s="136" t="s">
        <v>1462</v>
      </c>
      <c r="B208" s="280" t="s">
        <v>39</v>
      </c>
      <c r="C208" s="281" t="s">
        <v>40</v>
      </c>
      <c r="D208" s="282">
        <v>52010</v>
      </c>
      <c r="E208" s="110" t="s">
        <v>678</v>
      </c>
      <c r="F208" s="283" t="s">
        <v>702</v>
      </c>
      <c r="G208" s="284" t="s">
        <v>1497</v>
      </c>
      <c r="H208" s="192">
        <v>1307194</v>
      </c>
      <c r="I208" s="171">
        <v>146700</v>
      </c>
      <c r="J208" s="171">
        <v>366147.33</v>
      </c>
      <c r="K208" s="171">
        <v>167600</v>
      </c>
      <c r="L208" s="171">
        <v>42840</v>
      </c>
      <c r="M208" s="171">
        <v>35700</v>
      </c>
      <c r="N208" s="171">
        <v>1666084.33</v>
      </c>
      <c r="O208" s="171">
        <v>161640</v>
      </c>
      <c r="P208" s="171">
        <v>80300</v>
      </c>
      <c r="Q208" s="171">
        <v>287920</v>
      </c>
      <c r="R208" s="171">
        <v>76420</v>
      </c>
      <c r="S208" s="171">
        <v>43980</v>
      </c>
      <c r="T208" s="171">
        <v>91640</v>
      </c>
      <c r="U208" s="171">
        <v>36000</v>
      </c>
      <c r="V208" s="171">
        <v>84480</v>
      </c>
      <c r="W208" s="171">
        <v>87880</v>
      </c>
      <c r="X208" s="171">
        <v>90600</v>
      </c>
      <c r="Y208" s="171">
        <v>47620</v>
      </c>
      <c r="Z208" s="171">
        <v>1081044.67</v>
      </c>
      <c r="AA208" s="171">
        <v>341200</v>
      </c>
      <c r="AB208" s="171">
        <v>0</v>
      </c>
      <c r="AC208" s="171">
        <v>0</v>
      </c>
      <c r="AD208" s="171">
        <v>132951.67000000001</v>
      </c>
      <c r="AE208" s="171">
        <v>0</v>
      </c>
      <c r="AF208" s="171">
        <v>40220</v>
      </c>
      <c r="AG208" s="171">
        <v>70280</v>
      </c>
      <c r="AH208" s="171">
        <v>0</v>
      </c>
      <c r="AI208" s="171">
        <v>1632150.32</v>
      </c>
      <c r="AJ208" s="171">
        <v>94760</v>
      </c>
      <c r="AK208" s="171">
        <v>37800</v>
      </c>
      <c r="AL208" s="171">
        <v>42130</v>
      </c>
      <c r="AM208" s="171">
        <v>53220</v>
      </c>
      <c r="AN208" s="171">
        <v>100140</v>
      </c>
      <c r="AO208" s="171">
        <v>56360</v>
      </c>
      <c r="AP208" s="171">
        <v>98281.65</v>
      </c>
      <c r="AQ208" s="171">
        <v>145610</v>
      </c>
      <c r="AR208" s="171">
        <v>106400</v>
      </c>
      <c r="AS208" s="171">
        <v>90680</v>
      </c>
      <c r="AT208" s="171">
        <v>84220</v>
      </c>
      <c r="AU208" s="171">
        <v>825760</v>
      </c>
      <c r="AV208" s="171">
        <v>37560</v>
      </c>
      <c r="AW208" s="171">
        <v>82180</v>
      </c>
      <c r="AX208" s="171">
        <v>76420</v>
      </c>
      <c r="AY208" s="171">
        <v>54900</v>
      </c>
      <c r="AZ208" s="171">
        <v>77000</v>
      </c>
      <c r="BA208" s="171">
        <v>71120</v>
      </c>
      <c r="BB208" s="171">
        <v>0</v>
      </c>
      <c r="BC208" s="171">
        <v>233200</v>
      </c>
      <c r="BD208" s="171">
        <v>87280</v>
      </c>
      <c r="BE208" s="171">
        <v>91242.9</v>
      </c>
      <c r="BF208" s="171">
        <v>96500</v>
      </c>
      <c r="BG208" s="171">
        <v>67123</v>
      </c>
      <c r="BH208" s="171">
        <v>181890</v>
      </c>
      <c r="BI208" s="171">
        <v>142060</v>
      </c>
      <c r="BJ208" s="171">
        <v>48540</v>
      </c>
      <c r="BK208" s="171">
        <v>43480</v>
      </c>
      <c r="BL208" s="171">
        <v>48800</v>
      </c>
      <c r="BM208" s="171">
        <v>991820</v>
      </c>
      <c r="BN208" s="171">
        <v>362560</v>
      </c>
      <c r="BO208" s="171">
        <v>183187.74</v>
      </c>
      <c r="BP208" s="171">
        <v>107640</v>
      </c>
      <c r="BQ208" s="171">
        <v>94896</v>
      </c>
      <c r="BR208" s="171">
        <v>91030</v>
      </c>
      <c r="BS208" s="171">
        <v>134200</v>
      </c>
      <c r="BT208" s="171">
        <v>826334</v>
      </c>
      <c r="BU208" s="171">
        <v>139180</v>
      </c>
      <c r="BV208" s="171">
        <v>87410</v>
      </c>
      <c r="BW208" s="171">
        <v>190960</v>
      </c>
      <c r="BX208" s="171">
        <v>152640</v>
      </c>
      <c r="BY208" s="171">
        <v>577510</v>
      </c>
      <c r="BZ208" s="171">
        <v>189460</v>
      </c>
      <c r="CA208" s="171">
        <v>38400</v>
      </c>
      <c r="CB208" s="171">
        <v>78620</v>
      </c>
      <c r="CC208" s="201">
        <f t="shared" si="40"/>
        <v>15539097.610000001</v>
      </c>
    </row>
    <row r="209" spans="1:81" s="109" customFormat="1" ht="25.5" customHeight="1">
      <c r="A209" s="136" t="s">
        <v>1462</v>
      </c>
      <c r="B209" s="280" t="s">
        <v>39</v>
      </c>
      <c r="C209" s="281" t="s">
        <v>40</v>
      </c>
      <c r="D209" s="282">
        <v>52010</v>
      </c>
      <c r="E209" s="110" t="s">
        <v>678</v>
      </c>
      <c r="F209" s="283" t="s">
        <v>703</v>
      </c>
      <c r="G209" s="284" t="s">
        <v>704</v>
      </c>
      <c r="H209" s="192">
        <v>21925.33</v>
      </c>
      <c r="I209" s="171">
        <v>0</v>
      </c>
      <c r="J209" s="171">
        <v>0</v>
      </c>
      <c r="K209" s="171">
        <v>882000</v>
      </c>
      <c r="L209" s="171">
        <v>0</v>
      </c>
      <c r="M209" s="171">
        <v>0</v>
      </c>
      <c r="N209" s="171">
        <v>5665</v>
      </c>
      <c r="O209" s="171">
        <v>0</v>
      </c>
      <c r="P209" s="171">
        <v>0</v>
      </c>
      <c r="Q209" s="171">
        <v>0</v>
      </c>
      <c r="R209" s="171">
        <v>0</v>
      </c>
      <c r="S209" s="171">
        <v>0</v>
      </c>
      <c r="T209" s="171">
        <v>0</v>
      </c>
      <c r="U209" s="171">
        <v>2070</v>
      </c>
      <c r="V209" s="171">
        <v>0</v>
      </c>
      <c r="W209" s="171">
        <v>75800</v>
      </c>
      <c r="X209" s="171">
        <v>0</v>
      </c>
      <c r="Y209" s="171">
        <v>0</v>
      </c>
      <c r="Z209" s="171">
        <v>2890</v>
      </c>
      <c r="AA209" s="171">
        <v>0</v>
      </c>
      <c r="AB209" s="171">
        <v>0</v>
      </c>
      <c r="AC209" s="171">
        <v>0</v>
      </c>
      <c r="AD209" s="171">
        <v>0</v>
      </c>
      <c r="AE209" s="171">
        <v>1470</v>
      </c>
      <c r="AF209" s="171">
        <v>0</v>
      </c>
      <c r="AG209" s="171">
        <v>2140</v>
      </c>
      <c r="AH209" s="171">
        <v>1010</v>
      </c>
      <c r="AI209" s="171">
        <v>1900</v>
      </c>
      <c r="AJ209" s="171">
        <v>0</v>
      </c>
      <c r="AK209" s="171">
        <v>0</v>
      </c>
      <c r="AL209" s="171">
        <v>4280</v>
      </c>
      <c r="AM209" s="171">
        <v>0</v>
      </c>
      <c r="AN209" s="171">
        <v>0</v>
      </c>
      <c r="AO209" s="171">
        <v>14370</v>
      </c>
      <c r="AP209" s="171">
        <v>0</v>
      </c>
      <c r="AQ209" s="171">
        <v>0</v>
      </c>
      <c r="AR209" s="171">
        <v>0</v>
      </c>
      <c r="AS209" s="171">
        <v>208600</v>
      </c>
      <c r="AT209" s="171">
        <v>0</v>
      </c>
      <c r="AU209" s="171">
        <v>5760</v>
      </c>
      <c r="AV209" s="171">
        <v>0</v>
      </c>
      <c r="AW209" s="171">
        <v>0</v>
      </c>
      <c r="AX209" s="171">
        <v>3380</v>
      </c>
      <c r="AY209" s="171">
        <v>0</v>
      </c>
      <c r="AZ209" s="171">
        <v>0</v>
      </c>
      <c r="BA209" s="171">
        <v>0</v>
      </c>
      <c r="BB209" s="171">
        <v>0</v>
      </c>
      <c r="BC209" s="171">
        <v>5520</v>
      </c>
      <c r="BD209" s="171">
        <v>0</v>
      </c>
      <c r="BE209" s="171">
        <v>0</v>
      </c>
      <c r="BF209" s="171">
        <v>0</v>
      </c>
      <c r="BG209" s="171">
        <v>0</v>
      </c>
      <c r="BH209" s="171">
        <v>0</v>
      </c>
      <c r="BI209" s="171">
        <v>7230</v>
      </c>
      <c r="BJ209" s="171">
        <v>0</v>
      </c>
      <c r="BK209" s="171">
        <v>0</v>
      </c>
      <c r="BL209" s="171">
        <v>16120</v>
      </c>
      <c r="BM209" s="171">
        <v>0</v>
      </c>
      <c r="BN209" s="171">
        <v>0</v>
      </c>
      <c r="BO209" s="171">
        <v>0</v>
      </c>
      <c r="BP209" s="171">
        <v>0</v>
      </c>
      <c r="BQ209" s="171">
        <v>0</v>
      </c>
      <c r="BR209" s="171">
        <v>0</v>
      </c>
      <c r="BS209" s="171">
        <v>1440</v>
      </c>
      <c r="BT209" s="171">
        <v>0</v>
      </c>
      <c r="BU209" s="171">
        <v>0</v>
      </c>
      <c r="BV209" s="171">
        <v>0</v>
      </c>
      <c r="BW209" s="171">
        <v>0</v>
      </c>
      <c r="BX209" s="171">
        <v>0</v>
      </c>
      <c r="BY209" s="171">
        <v>11310</v>
      </c>
      <c r="BZ209" s="171">
        <v>0</v>
      </c>
      <c r="CA209" s="171">
        <v>0</v>
      </c>
      <c r="CB209" s="171">
        <v>0</v>
      </c>
      <c r="CC209" s="201">
        <f t="shared" si="40"/>
        <v>1274880.33</v>
      </c>
    </row>
    <row r="210" spans="1:81" s="109" customFormat="1" ht="25.5" customHeight="1">
      <c r="A210" s="136" t="s">
        <v>1462</v>
      </c>
      <c r="B210" s="280" t="s">
        <v>39</v>
      </c>
      <c r="C210" s="281" t="s">
        <v>40</v>
      </c>
      <c r="D210" s="282">
        <v>52010</v>
      </c>
      <c r="E210" s="110" t="s">
        <v>678</v>
      </c>
      <c r="F210" s="283" t="s">
        <v>705</v>
      </c>
      <c r="G210" s="284" t="s">
        <v>706</v>
      </c>
      <c r="H210" s="192">
        <v>0</v>
      </c>
      <c r="I210" s="192">
        <v>0</v>
      </c>
      <c r="J210" s="192">
        <v>20660</v>
      </c>
      <c r="K210" s="192">
        <v>0</v>
      </c>
      <c r="L210" s="192">
        <v>0</v>
      </c>
      <c r="M210" s="192">
        <v>0</v>
      </c>
      <c r="N210" s="192">
        <v>0</v>
      </c>
      <c r="O210" s="192">
        <v>0</v>
      </c>
      <c r="P210" s="192">
        <v>0</v>
      </c>
      <c r="Q210" s="192">
        <v>0</v>
      </c>
      <c r="R210" s="192">
        <v>0</v>
      </c>
      <c r="S210" s="192">
        <v>0</v>
      </c>
      <c r="T210" s="192">
        <v>5970</v>
      </c>
      <c r="U210" s="192">
        <v>0</v>
      </c>
      <c r="V210" s="192">
        <v>0</v>
      </c>
      <c r="W210" s="192">
        <v>31000</v>
      </c>
      <c r="X210" s="192">
        <v>0</v>
      </c>
      <c r="Y210" s="192">
        <v>0</v>
      </c>
      <c r="Z210" s="192">
        <v>6910</v>
      </c>
      <c r="AA210" s="192">
        <v>0</v>
      </c>
      <c r="AB210" s="192">
        <v>0</v>
      </c>
      <c r="AC210" s="192">
        <v>0</v>
      </c>
      <c r="AD210" s="192">
        <v>3850</v>
      </c>
      <c r="AE210" s="192">
        <v>0</v>
      </c>
      <c r="AF210" s="192">
        <v>105</v>
      </c>
      <c r="AG210" s="192">
        <v>0</v>
      </c>
      <c r="AH210" s="192">
        <v>0</v>
      </c>
      <c r="AI210" s="192">
        <v>0</v>
      </c>
      <c r="AJ210" s="192">
        <v>0</v>
      </c>
      <c r="AK210" s="192">
        <v>0</v>
      </c>
      <c r="AL210" s="192">
        <v>0</v>
      </c>
      <c r="AM210" s="192">
        <v>0</v>
      </c>
      <c r="AN210" s="192">
        <v>0</v>
      </c>
      <c r="AO210" s="192">
        <v>0</v>
      </c>
      <c r="AP210" s="192">
        <v>0</v>
      </c>
      <c r="AQ210" s="192">
        <v>0</v>
      </c>
      <c r="AR210" s="192">
        <v>0</v>
      </c>
      <c r="AS210" s="192">
        <v>0</v>
      </c>
      <c r="AT210" s="192">
        <v>0</v>
      </c>
      <c r="AU210" s="192">
        <v>8100</v>
      </c>
      <c r="AV210" s="192">
        <v>0</v>
      </c>
      <c r="AW210" s="192">
        <v>0</v>
      </c>
      <c r="AX210" s="192">
        <v>0</v>
      </c>
      <c r="AY210" s="192">
        <v>0</v>
      </c>
      <c r="AZ210" s="192">
        <v>0</v>
      </c>
      <c r="BA210" s="192">
        <v>0</v>
      </c>
      <c r="BB210" s="192">
        <v>0</v>
      </c>
      <c r="BC210" s="192">
        <v>0</v>
      </c>
      <c r="BD210" s="192">
        <v>0</v>
      </c>
      <c r="BE210" s="192">
        <v>0</v>
      </c>
      <c r="BF210" s="192">
        <v>0</v>
      </c>
      <c r="BG210" s="192">
        <v>0</v>
      </c>
      <c r="BH210" s="192">
        <v>0</v>
      </c>
      <c r="BI210" s="192">
        <v>0</v>
      </c>
      <c r="BJ210" s="192">
        <v>0</v>
      </c>
      <c r="BK210" s="192">
        <v>0</v>
      </c>
      <c r="BL210" s="192">
        <v>0</v>
      </c>
      <c r="BM210" s="192">
        <v>0</v>
      </c>
      <c r="BN210" s="192">
        <v>0</v>
      </c>
      <c r="BO210" s="192">
        <v>0</v>
      </c>
      <c r="BP210" s="192">
        <v>0</v>
      </c>
      <c r="BQ210" s="192">
        <v>0</v>
      </c>
      <c r="BR210" s="192">
        <v>8190</v>
      </c>
      <c r="BS210" s="192">
        <v>0</v>
      </c>
      <c r="BT210" s="192">
        <v>6350</v>
      </c>
      <c r="BU210" s="192">
        <v>0</v>
      </c>
      <c r="BV210" s="192">
        <v>0</v>
      </c>
      <c r="BW210" s="192">
        <v>0</v>
      </c>
      <c r="BX210" s="192">
        <v>0</v>
      </c>
      <c r="BY210" s="192">
        <v>1190</v>
      </c>
      <c r="BZ210" s="192">
        <v>0</v>
      </c>
      <c r="CA210" s="192">
        <v>0</v>
      </c>
      <c r="CB210" s="192">
        <v>0</v>
      </c>
      <c r="CC210" s="201">
        <f t="shared" si="40"/>
        <v>92325</v>
      </c>
    </row>
    <row r="211" spans="1:81" s="109" customFormat="1" ht="25.5" customHeight="1">
      <c r="A211" s="136" t="s">
        <v>1462</v>
      </c>
      <c r="B211" s="280" t="s">
        <v>39</v>
      </c>
      <c r="C211" s="281" t="s">
        <v>40</v>
      </c>
      <c r="D211" s="282">
        <v>52010</v>
      </c>
      <c r="E211" s="110" t="s">
        <v>678</v>
      </c>
      <c r="F211" s="283" t="s">
        <v>707</v>
      </c>
      <c r="G211" s="284" t="s">
        <v>708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2">
        <v>0</v>
      </c>
      <c r="N211" s="192">
        <v>0</v>
      </c>
      <c r="O211" s="192">
        <v>0</v>
      </c>
      <c r="P211" s="192">
        <v>0</v>
      </c>
      <c r="Q211" s="192">
        <v>0</v>
      </c>
      <c r="R211" s="192">
        <v>0</v>
      </c>
      <c r="S211" s="192">
        <v>0</v>
      </c>
      <c r="T211" s="192">
        <v>0</v>
      </c>
      <c r="U211" s="192">
        <v>0</v>
      </c>
      <c r="V211" s="192">
        <v>0</v>
      </c>
      <c r="W211" s="192">
        <v>0</v>
      </c>
      <c r="X211" s="192">
        <v>0</v>
      </c>
      <c r="Y211" s="192">
        <v>0</v>
      </c>
      <c r="Z211" s="192">
        <v>0</v>
      </c>
      <c r="AA211" s="192">
        <v>0</v>
      </c>
      <c r="AB211" s="192">
        <v>0</v>
      </c>
      <c r="AC211" s="192">
        <v>0</v>
      </c>
      <c r="AD211" s="192">
        <v>0</v>
      </c>
      <c r="AE211" s="192">
        <v>0</v>
      </c>
      <c r="AF211" s="192">
        <v>0</v>
      </c>
      <c r="AG211" s="192">
        <v>0</v>
      </c>
      <c r="AH211" s="192">
        <v>0</v>
      </c>
      <c r="AI211" s="192">
        <v>0</v>
      </c>
      <c r="AJ211" s="192">
        <v>0</v>
      </c>
      <c r="AK211" s="192">
        <v>0</v>
      </c>
      <c r="AL211" s="192">
        <v>0</v>
      </c>
      <c r="AM211" s="192">
        <v>0</v>
      </c>
      <c r="AN211" s="192">
        <v>0</v>
      </c>
      <c r="AO211" s="192">
        <v>0</v>
      </c>
      <c r="AP211" s="192">
        <v>0</v>
      </c>
      <c r="AQ211" s="192">
        <v>0</v>
      </c>
      <c r="AR211" s="192">
        <v>0</v>
      </c>
      <c r="AS211" s="192">
        <v>0</v>
      </c>
      <c r="AT211" s="192">
        <v>0</v>
      </c>
      <c r="AU211" s="192">
        <v>0</v>
      </c>
      <c r="AV211" s="192">
        <v>0</v>
      </c>
      <c r="AW211" s="192">
        <v>0</v>
      </c>
      <c r="AX211" s="192">
        <v>0</v>
      </c>
      <c r="AY211" s="192">
        <v>0</v>
      </c>
      <c r="AZ211" s="192">
        <v>0</v>
      </c>
      <c r="BA211" s="192">
        <v>0</v>
      </c>
      <c r="BB211" s="192">
        <v>0</v>
      </c>
      <c r="BC211" s="192">
        <v>0</v>
      </c>
      <c r="BD211" s="192">
        <v>0</v>
      </c>
      <c r="BE211" s="192">
        <v>0</v>
      </c>
      <c r="BF211" s="192">
        <v>0</v>
      </c>
      <c r="BG211" s="192">
        <v>0</v>
      </c>
      <c r="BH211" s="192">
        <v>0</v>
      </c>
      <c r="BI211" s="192">
        <v>0</v>
      </c>
      <c r="BJ211" s="192">
        <v>0</v>
      </c>
      <c r="BK211" s="192">
        <v>0</v>
      </c>
      <c r="BL211" s="192">
        <v>0</v>
      </c>
      <c r="BM211" s="192">
        <v>0</v>
      </c>
      <c r="BN211" s="192">
        <v>0</v>
      </c>
      <c r="BO211" s="192">
        <v>0</v>
      </c>
      <c r="BP211" s="192">
        <v>0</v>
      </c>
      <c r="BQ211" s="192">
        <v>0</v>
      </c>
      <c r="BR211" s="192">
        <v>0</v>
      </c>
      <c r="BS211" s="192">
        <v>0</v>
      </c>
      <c r="BT211" s="192">
        <v>0</v>
      </c>
      <c r="BU211" s="192">
        <v>0</v>
      </c>
      <c r="BV211" s="192">
        <v>0</v>
      </c>
      <c r="BW211" s="192">
        <v>0</v>
      </c>
      <c r="BX211" s="192">
        <v>0</v>
      </c>
      <c r="BY211" s="192">
        <v>0</v>
      </c>
      <c r="BZ211" s="192">
        <v>0</v>
      </c>
      <c r="CA211" s="192">
        <v>0</v>
      </c>
      <c r="CB211" s="192">
        <v>0</v>
      </c>
      <c r="CC211" s="201">
        <f t="shared" si="40"/>
        <v>0</v>
      </c>
    </row>
    <row r="212" spans="1:81" s="109" customFormat="1" ht="25.5" customHeight="1">
      <c r="A212" s="136" t="s">
        <v>1462</v>
      </c>
      <c r="B212" s="280" t="s">
        <v>39</v>
      </c>
      <c r="C212" s="281" t="s">
        <v>40</v>
      </c>
      <c r="D212" s="282">
        <v>52010</v>
      </c>
      <c r="E212" s="110" t="s">
        <v>678</v>
      </c>
      <c r="F212" s="283" t="s">
        <v>709</v>
      </c>
      <c r="G212" s="284" t="s">
        <v>710</v>
      </c>
      <c r="H212" s="192">
        <v>0</v>
      </c>
      <c r="I212" s="192">
        <v>0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92">
        <v>0</v>
      </c>
      <c r="Q212" s="192">
        <v>0</v>
      </c>
      <c r="R212" s="192">
        <v>0</v>
      </c>
      <c r="S212" s="192">
        <v>0</v>
      </c>
      <c r="T212" s="192">
        <v>0</v>
      </c>
      <c r="U212" s="192">
        <v>0</v>
      </c>
      <c r="V212" s="192">
        <v>0</v>
      </c>
      <c r="W212" s="192">
        <v>0</v>
      </c>
      <c r="X212" s="192">
        <v>0</v>
      </c>
      <c r="Y212" s="192">
        <v>0</v>
      </c>
      <c r="Z212" s="192">
        <v>0</v>
      </c>
      <c r="AA212" s="192">
        <v>0</v>
      </c>
      <c r="AB212" s="192">
        <v>0</v>
      </c>
      <c r="AC212" s="192">
        <v>0</v>
      </c>
      <c r="AD212" s="192">
        <v>0</v>
      </c>
      <c r="AE212" s="192">
        <v>0</v>
      </c>
      <c r="AF212" s="192">
        <v>0</v>
      </c>
      <c r="AG212" s="192">
        <v>0</v>
      </c>
      <c r="AH212" s="192">
        <v>0</v>
      </c>
      <c r="AI212" s="192">
        <v>0</v>
      </c>
      <c r="AJ212" s="192">
        <v>0</v>
      </c>
      <c r="AK212" s="192">
        <v>0</v>
      </c>
      <c r="AL212" s="192">
        <v>0</v>
      </c>
      <c r="AM212" s="192">
        <v>0</v>
      </c>
      <c r="AN212" s="192">
        <v>0</v>
      </c>
      <c r="AO212" s="192">
        <v>0</v>
      </c>
      <c r="AP212" s="192">
        <v>0</v>
      </c>
      <c r="AQ212" s="192">
        <v>0</v>
      </c>
      <c r="AR212" s="192">
        <v>0</v>
      </c>
      <c r="AS212" s="192">
        <v>0</v>
      </c>
      <c r="AT212" s="192">
        <v>0</v>
      </c>
      <c r="AU212" s="192">
        <v>0</v>
      </c>
      <c r="AV212" s="192">
        <v>0</v>
      </c>
      <c r="AW212" s="192">
        <v>0</v>
      </c>
      <c r="AX212" s="192">
        <v>0</v>
      </c>
      <c r="AY212" s="192">
        <v>0</v>
      </c>
      <c r="AZ212" s="192">
        <v>0</v>
      </c>
      <c r="BA212" s="192">
        <v>0</v>
      </c>
      <c r="BB212" s="192">
        <v>0</v>
      </c>
      <c r="BC212" s="192">
        <v>0</v>
      </c>
      <c r="BD212" s="192">
        <v>0</v>
      </c>
      <c r="BE212" s="192">
        <v>0</v>
      </c>
      <c r="BF212" s="192">
        <v>0</v>
      </c>
      <c r="BG212" s="192">
        <v>0</v>
      </c>
      <c r="BH212" s="192">
        <v>0</v>
      </c>
      <c r="BI212" s="192">
        <v>0</v>
      </c>
      <c r="BJ212" s="192">
        <v>0</v>
      </c>
      <c r="BK212" s="192">
        <v>0</v>
      </c>
      <c r="BL212" s="192">
        <v>0</v>
      </c>
      <c r="BM212" s="192">
        <v>0</v>
      </c>
      <c r="BN212" s="192">
        <v>0</v>
      </c>
      <c r="BO212" s="192">
        <v>0</v>
      </c>
      <c r="BP212" s="192">
        <v>0</v>
      </c>
      <c r="BQ212" s="192">
        <v>0</v>
      </c>
      <c r="BR212" s="192">
        <v>0</v>
      </c>
      <c r="BS212" s="192">
        <v>0</v>
      </c>
      <c r="BT212" s="192">
        <v>0</v>
      </c>
      <c r="BU212" s="192">
        <v>0</v>
      </c>
      <c r="BV212" s="192">
        <v>0</v>
      </c>
      <c r="BW212" s="192">
        <v>0</v>
      </c>
      <c r="BX212" s="192">
        <v>0</v>
      </c>
      <c r="BY212" s="192">
        <v>0</v>
      </c>
      <c r="BZ212" s="192">
        <v>0</v>
      </c>
      <c r="CA212" s="192">
        <v>0</v>
      </c>
      <c r="CB212" s="192">
        <v>0</v>
      </c>
      <c r="CC212" s="201">
        <f t="shared" si="40"/>
        <v>0</v>
      </c>
    </row>
    <row r="213" spans="1:81" s="109" customFormat="1" ht="25.5" customHeight="1">
      <c r="A213" s="136" t="s">
        <v>1462</v>
      </c>
      <c r="B213" s="280" t="s">
        <v>39</v>
      </c>
      <c r="C213" s="281" t="s">
        <v>40</v>
      </c>
      <c r="D213" s="282">
        <v>52010</v>
      </c>
      <c r="E213" s="110" t="s">
        <v>678</v>
      </c>
      <c r="F213" s="283" t="s">
        <v>711</v>
      </c>
      <c r="G213" s="284" t="s">
        <v>712</v>
      </c>
      <c r="H213" s="192">
        <v>3000</v>
      </c>
      <c r="I213" s="192">
        <v>0</v>
      </c>
      <c r="J213" s="192">
        <v>0</v>
      </c>
      <c r="K213" s="192">
        <v>4500</v>
      </c>
      <c r="L213" s="192">
        <v>0</v>
      </c>
      <c r="M213" s="192">
        <v>0</v>
      </c>
      <c r="N213" s="192">
        <v>43960</v>
      </c>
      <c r="O213" s="192">
        <v>0</v>
      </c>
      <c r="P213" s="192">
        <v>0</v>
      </c>
      <c r="Q213" s="192">
        <v>0</v>
      </c>
      <c r="R213" s="192">
        <v>0</v>
      </c>
      <c r="S213" s="192">
        <v>0</v>
      </c>
      <c r="T213" s="192">
        <v>0</v>
      </c>
      <c r="U213" s="192">
        <v>0</v>
      </c>
      <c r="V213" s="192">
        <v>0</v>
      </c>
      <c r="W213" s="192">
        <v>0</v>
      </c>
      <c r="X213" s="192">
        <v>0</v>
      </c>
      <c r="Y213" s="192">
        <v>0</v>
      </c>
      <c r="Z213" s="192">
        <v>17760</v>
      </c>
      <c r="AA213" s="192">
        <v>0</v>
      </c>
      <c r="AB213" s="192">
        <v>0</v>
      </c>
      <c r="AC213" s="192">
        <v>0</v>
      </c>
      <c r="AD213" s="192">
        <v>0</v>
      </c>
      <c r="AE213" s="192">
        <v>0</v>
      </c>
      <c r="AF213" s="192">
        <v>0</v>
      </c>
      <c r="AG213" s="192">
        <v>0</v>
      </c>
      <c r="AH213" s="192">
        <v>0</v>
      </c>
      <c r="AI213" s="192">
        <v>0</v>
      </c>
      <c r="AJ213" s="192">
        <v>0</v>
      </c>
      <c r="AK213" s="192">
        <v>0</v>
      </c>
      <c r="AL213" s="192">
        <v>0</v>
      </c>
      <c r="AM213" s="192">
        <v>0</v>
      </c>
      <c r="AN213" s="192">
        <v>0</v>
      </c>
      <c r="AO213" s="192">
        <v>0</v>
      </c>
      <c r="AP213" s="192">
        <v>0</v>
      </c>
      <c r="AQ213" s="192">
        <v>0</v>
      </c>
      <c r="AR213" s="192">
        <v>0</v>
      </c>
      <c r="AS213" s="192">
        <v>0</v>
      </c>
      <c r="AT213" s="192">
        <v>0</v>
      </c>
      <c r="AU213" s="192">
        <v>12830</v>
      </c>
      <c r="AV213" s="192">
        <v>0</v>
      </c>
      <c r="AW213" s="192">
        <v>0</v>
      </c>
      <c r="AX213" s="192">
        <v>0</v>
      </c>
      <c r="AY213" s="192">
        <v>0</v>
      </c>
      <c r="AZ213" s="192">
        <v>0</v>
      </c>
      <c r="BA213" s="192">
        <v>0</v>
      </c>
      <c r="BB213" s="192">
        <v>0</v>
      </c>
      <c r="BC213" s="192">
        <v>0</v>
      </c>
      <c r="BD213" s="192">
        <v>0</v>
      </c>
      <c r="BE213" s="192">
        <v>0</v>
      </c>
      <c r="BF213" s="192">
        <v>0</v>
      </c>
      <c r="BG213" s="192">
        <v>0</v>
      </c>
      <c r="BH213" s="192">
        <v>0</v>
      </c>
      <c r="BI213" s="192">
        <v>0</v>
      </c>
      <c r="BJ213" s="192">
        <v>0</v>
      </c>
      <c r="BK213" s="192">
        <v>0</v>
      </c>
      <c r="BL213" s="192">
        <v>0</v>
      </c>
      <c r="BM213" s="192">
        <v>3610</v>
      </c>
      <c r="BN213" s="192">
        <v>12000</v>
      </c>
      <c r="BO213" s="192">
        <v>0</v>
      </c>
      <c r="BP213" s="192">
        <v>0</v>
      </c>
      <c r="BQ213" s="192">
        <v>0</v>
      </c>
      <c r="BR213" s="192">
        <v>0</v>
      </c>
      <c r="BS213" s="192">
        <v>0</v>
      </c>
      <c r="BT213" s="192">
        <v>350</v>
      </c>
      <c r="BU213" s="192">
        <v>0</v>
      </c>
      <c r="BV213" s="192">
        <v>0</v>
      </c>
      <c r="BW213" s="192">
        <v>0</v>
      </c>
      <c r="BX213" s="192">
        <v>0</v>
      </c>
      <c r="BY213" s="192">
        <v>7000</v>
      </c>
      <c r="BZ213" s="192">
        <v>0</v>
      </c>
      <c r="CA213" s="192">
        <v>0</v>
      </c>
      <c r="CB213" s="192">
        <v>0</v>
      </c>
      <c r="CC213" s="201">
        <f t="shared" si="40"/>
        <v>105010</v>
      </c>
    </row>
    <row r="214" spans="1:81" s="109" customFormat="1" ht="25.5" customHeight="1">
      <c r="A214" s="136" t="s">
        <v>1462</v>
      </c>
      <c r="B214" s="280" t="s">
        <v>39</v>
      </c>
      <c r="C214" s="281" t="s">
        <v>40</v>
      </c>
      <c r="D214" s="282">
        <v>52010</v>
      </c>
      <c r="E214" s="110" t="s">
        <v>678</v>
      </c>
      <c r="F214" s="283" t="s">
        <v>713</v>
      </c>
      <c r="G214" s="284" t="s">
        <v>714</v>
      </c>
      <c r="H214" s="192">
        <v>15980</v>
      </c>
      <c r="I214" s="192">
        <v>0</v>
      </c>
      <c r="J214" s="192">
        <v>0</v>
      </c>
      <c r="K214" s="192">
        <v>0</v>
      </c>
      <c r="L214" s="192">
        <v>0</v>
      </c>
      <c r="M214" s="192">
        <v>0</v>
      </c>
      <c r="N214" s="192">
        <v>0</v>
      </c>
      <c r="O214" s="192">
        <v>0</v>
      </c>
      <c r="P214" s="192">
        <v>0</v>
      </c>
      <c r="Q214" s="192">
        <v>0</v>
      </c>
      <c r="R214" s="192">
        <v>0</v>
      </c>
      <c r="S214" s="192">
        <v>0</v>
      </c>
      <c r="T214" s="192">
        <v>0</v>
      </c>
      <c r="U214" s="192">
        <v>0</v>
      </c>
      <c r="V214" s="192">
        <v>0</v>
      </c>
      <c r="W214" s="192">
        <v>0</v>
      </c>
      <c r="X214" s="192">
        <v>0</v>
      </c>
      <c r="Y214" s="192">
        <v>0</v>
      </c>
      <c r="Z214" s="192">
        <v>0</v>
      </c>
      <c r="AA214" s="192">
        <v>0</v>
      </c>
      <c r="AB214" s="192">
        <v>0</v>
      </c>
      <c r="AC214" s="192">
        <v>0</v>
      </c>
      <c r="AD214" s="192">
        <v>0</v>
      </c>
      <c r="AE214" s="192">
        <v>0</v>
      </c>
      <c r="AF214" s="192">
        <v>0</v>
      </c>
      <c r="AG214" s="192">
        <v>0</v>
      </c>
      <c r="AH214" s="192">
        <v>0</v>
      </c>
      <c r="AI214" s="192">
        <v>0</v>
      </c>
      <c r="AJ214" s="192">
        <v>0</v>
      </c>
      <c r="AK214" s="192">
        <v>0</v>
      </c>
      <c r="AL214" s="192">
        <v>0</v>
      </c>
      <c r="AM214" s="192">
        <v>0</v>
      </c>
      <c r="AN214" s="192">
        <v>0</v>
      </c>
      <c r="AO214" s="192">
        <v>0</v>
      </c>
      <c r="AP214" s="192">
        <v>0</v>
      </c>
      <c r="AQ214" s="192">
        <v>0</v>
      </c>
      <c r="AR214" s="192">
        <v>0</v>
      </c>
      <c r="AS214" s="192">
        <v>0</v>
      </c>
      <c r="AT214" s="192">
        <v>0</v>
      </c>
      <c r="AU214" s="192">
        <v>0</v>
      </c>
      <c r="AV214" s="192">
        <v>0</v>
      </c>
      <c r="AW214" s="192">
        <v>0</v>
      </c>
      <c r="AX214" s="192">
        <v>0</v>
      </c>
      <c r="AY214" s="192">
        <v>0</v>
      </c>
      <c r="AZ214" s="192">
        <v>0</v>
      </c>
      <c r="BA214" s="192">
        <v>0</v>
      </c>
      <c r="BB214" s="192">
        <v>0</v>
      </c>
      <c r="BC214" s="192">
        <v>0</v>
      </c>
      <c r="BD214" s="192">
        <v>0</v>
      </c>
      <c r="BE214" s="192">
        <v>0</v>
      </c>
      <c r="BF214" s="192">
        <v>0</v>
      </c>
      <c r="BG214" s="192">
        <v>0</v>
      </c>
      <c r="BH214" s="192">
        <v>0</v>
      </c>
      <c r="BI214" s="192">
        <v>0</v>
      </c>
      <c r="BJ214" s="192">
        <v>0</v>
      </c>
      <c r="BK214" s="192">
        <v>0</v>
      </c>
      <c r="BL214" s="192">
        <v>0</v>
      </c>
      <c r="BM214" s="192">
        <v>970</v>
      </c>
      <c r="BN214" s="192">
        <v>0</v>
      </c>
      <c r="BO214" s="192">
        <v>0</v>
      </c>
      <c r="BP214" s="192">
        <v>0</v>
      </c>
      <c r="BQ214" s="192">
        <v>0</v>
      </c>
      <c r="BR214" s="192">
        <v>0</v>
      </c>
      <c r="BS214" s="192">
        <v>0</v>
      </c>
      <c r="BT214" s="192">
        <v>0</v>
      </c>
      <c r="BU214" s="192">
        <v>0</v>
      </c>
      <c r="BV214" s="192">
        <v>0</v>
      </c>
      <c r="BW214" s="192">
        <v>0</v>
      </c>
      <c r="BX214" s="192">
        <v>0</v>
      </c>
      <c r="BY214" s="192">
        <v>0</v>
      </c>
      <c r="BZ214" s="192">
        <v>0</v>
      </c>
      <c r="CA214" s="192">
        <v>0</v>
      </c>
      <c r="CB214" s="192">
        <v>0</v>
      </c>
      <c r="CC214" s="201">
        <f t="shared" si="40"/>
        <v>16950</v>
      </c>
    </row>
    <row r="215" spans="1:81" s="109" customFormat="1" ht="25.5" customHeight="1">
      <c r="A215" s="136" t="s">
        <v>1462</v>
      </c>
      <c r="B215" s="280" t="s">
        <v>39</v>
      </c>
      <c r="C215" s="281" t="s">
        <v>40</v>
      </c>
      <c r="D215" s="282"/>
      <c r="E215" s="110"/>
      <c r="F215" s="304" t="s">
        <v>715</v>
      </c>
      <c r="G215" s="305" t="s">
        <v>716</v>
      </c>
      <c r="H215" s="192">
        <v>1087295.06</v>
      </c>
      <c r="I215" s="171">
        <v>118000</v>
      </c>
      <c r="J215" s="171">
        <v>364984.09</v>
      </c>
      <c r="K215" s="171">
        <v>0</v>
      </c>
      <c r="L215" s="171">
        <v>106800</v>
      </c>
      <c r="M215" s="171">
        <v>31000</v>
      </c>
      <c r="N215" s="171">
        <v>1454551.61</v>
      </c>
      <c r="O215" s="171">
        <v>0</v>
      </c>
      <c r="P215" s="171">
        <v>11200</v>
      </c>
      <c r="Q215" s="171">
        <v>261200</v>
      </c>
      <c r="R215" s="171">
        <v>0</v>
      </c>
      <c r="S215" s="171">
        <v>0</v>
      </c>
      <c r="T215" s="171">
        <v>0</v>
      </c>
      <c r="U215" s="171">
        <v>211000</v>
      </c>
      <c r="V215" s="171">
        <v>0</v>
      </c>
      <c r="W215" s="171">
        <v>0</v>
      </c>
      <c r="X215" s="171">
        <v>0</v>
      </c>
      <c r="Y215" s="171">
        <v>0</v>
      </c>
      <c r="Z215" s="171">
        <v>0</v>
      </c>
      <c r="AA215" s="171">
        <v>136100</v>
      </c>
      <c r="AB215" s="171">
        <v>95600</v>
      </c>
      <c r="AC215" s="171">
        <v>0</v>
      </c>
      <c r="AD215" s="171">
        <v>0</v>
      </c>
      <c r="AE215" s="171">
        <v>68900</v>
      </c>
      <c r="AF215" s="171">
        <v>22400</v>
      </c>
      <c r="AG215" s="171">
        <v>71400</v>
      </c>
      <c r="AH215" s="171">
        <v>11200</v>
      </c>
      <c r="AI215" s="171">
        <v>1122100</v>
      </c>
      <c r="AJ215" s="171">
        <v>39200</v>
      </c>
      <c r="AK215" s="171">
        <v>0</v>
      </c>
      <c r="AL215" s="171">
        <v>33600</v>
      </c>
      <c r="AM215" s="171">
        <v>0</v>
      </c>
      <c r="AN215" s="171">
        <v>33600</v>
      </c>
      <c r="AO215" s="171">
        <v>0</v>
      </c>
      <c r="AP215" s="171">
        <v>31000</v>
      </c>
      <c r="AQ215" s="171">
        <v>53400</v>
      </c>
      <c r="AR215" s="171">
        <v>22400</v>
      </c>
      <c r="AS215" s="171">
        <v>0</v>
      </c>
      <c r="AT215" s="171">
        <v>22400</v>
      </c>
      <c r="AU215" s="171">
        <v>272400</v>
      </c>
      <c r="AV215" s="171">
        <v>0</v>
      </c>
      <c r="AW215" s="171">
        <v>0</v>
      </c>
      <c r="AX215" s="171">
        <v>11200</v>
      </c>
      <c r="AY215" s="171">
        <v>0</v>
      </c>
      <c r="AZ215" s="171">
        <v>11200</v>
      </c>
      <c r="BA215" s="171">
        <v>22400</v>
      </c>
      <c r="BB215" s="171">
        <v>896370</v>
      </c>
      <c r="BC215" s="171">
        <v>0</v>
      </c>
      <c r="BD215" s="171">
        <v>32300</v>
      </c>
      <c r="BE215" s="171">
        <v>0</v>
      </c>
      <c r="BF215" s="171">
        <v>0</v>
      </c>
      <c r="BG215" s="171">
        <v>215300.36</v>
      </c>
      <c r="BH215" s="171">
        <v>19800</v>
      </c>
      <c r="BI215" s="171">
        <v>75800</v>
      </c>
      <c r="BJ215" s="171">
        <v>26700</v>
      </c>
      <c r="BK215" s="171">
        <v>53400</v>
      </c>
      <c r="BL215" s="171">
        <v>31000</v>
      </c>
      <c r="BM215" s="171">
        <v>596200</v>
      </c>
      <c r="BN215" s="171">
        <v>0</v>
      </c>
      <c r="BO215" s="171">
        <v>0</v>
      </c>
      <c r="BP215" s="171">
        <v>0</v>
      </c>
      <c r="BQ215" s="171">
        <v>0</v>
      </c>
      <c r="BR215" s="171">
        <v>44800</v>
      </c>
      <c r="BS215" s="171">
        <v>0</v>
      </c>
      <c r="BT215" s="171">
        <v>303400</v>
      </c>
      <c r="BU215" s="171">
        <v>11200</v>
      </c>
      <c r="BV215" s="171">
        <v>22400</v>
      </c>
      <c r="BW215" s="171">
        <v>31000</v>
      </c>
      <c r="BX215" s="171">
        <v>33600</v>
      </c>
      <c r="BY215" s="171">
        <v>119300</v>
      </c>
      <c r="BZ215" s="171">
        <v>11200</v>
      </c>
      <c r="CA215" s="171">
        <v>11200</v>
      </c>
      <c r="CB215" s="171">
        <v>0</v>
      </c>
      <c r="CC215" s="201">
        <f t="shared" si="40"/>
        <v>8261501.1200000001</v>
      </c>
    </row>
    <row r="216" spans="1:81" s="109" customFormat="1" ht="25.5" customHeight="1">
      <c r="A216" s="136" t="s">
        <v>1462</v>
      </c>
      <c r="B216" s="280" t="s">
        <v>39</v>
      </c>
      <c r="C216" s="281" t="s">
        <v>40</v>
      </c>
      <c r="D216" s="312"/>
      <c r="E216" s="110"/>
      <c r="F216" s="292" t="s">
        <v>717</v>
      </c>
      <c r="G216" s="313" t="s">
        <v>718</v>
      </c>
      <c r="H216" s="192">
        <v>14000</v>
      </c>
      <c r="I216" s="192">
        <v>0</v>
      </c>
      <c r="J216" s="192">
        <v>0</v>
      </c>
      <c r="K216" s="192">
        <v>0</v>
      </c>
      <c r="L216" s="192">
        <v>0</v>
      </c>
      <c r="M216" s="192">
        <v>0</v>
      </c>
      <c r="N216" s="192">
        <v>14000</v>
      </c>
      <c r="O216" s="192">
        <v>0</v>
      </c>
      <c r="P216" s="192">
        <v>0</v>
      </c>
      <c r="Q216" s="192">
        <v>0</v>
      </c>
      <c r="R216" s="192">
        <v>0</v>
      </c>
      <c r="S216" s="192">
        <v>0</v>
      </c>
      <c r="T216" s="192">
        <v>0</v>
      </c>
      <c r="U216" s="192">
        <v>0</v>
      </c>
      <c r="V216" s="192">
        <v>0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0</v>
      </c>
      <c r="AD216" s="192">
        <v>0</v>
      </c>
      <c r="AE216" s="192">
        <v>0</v>
      </c>
      <c r="AF216" s="192">
        <v>0</v>
      </c>
      <c r="AG216" s="192">
        <v>0</v>
      </c>
      <c r="AH216" s="192">
        <v>0</v>
      </c>
      <c r="AI216" s="192">
        <v>14000</v>
      </c>
      <c r="AJ216" s="192">
        <v>0</v>
      </c>
      <c r="AK216" s="192">
        <v>0</v>
      </c>
      <c r="AL216" s="192">
        <v>0</v>
      </c>
      <c r="AM216" s="192">
        <v>0</v>
      </c>
      <c r="AN216" s="192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28000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31260</v>
      </c>
      <c r="BB216" s="192">
        <v>28000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192">
        <v>0</v>
      </c>
      <c r="BK216" s="192">
        <v>0</v>
      </c>
      <c r="BL216" s="192">
        <v>0</v>
      </c>
      <c r="BM216" s="192">
        <v>21000</v>
      </c>
      <c r="BN216" s="192">
        <v>0</v>
      </c>
      <c r="BO216" s="192">
        <v>0</v>
      </c>
      <c r="BP216" s="192">
        <v>0</v>
      </c>
      <c r="BQ216" s="192">
        <v>0</v>
      </c>
      <c r="BR216" s="192">
        <v>0</v>
      </c>
      <c r="BS216" s="192">
        <v>0</v>
      </c>
      <c r="BT216" s="192">
        <v>7000</v>
      </c>
      <c r="BU216" s="192">
        <v>0</v>
      </c>
      <c r="BV216" s="192">
        <v>0</v>
      </c>
      <c r="BW216" s="192">
        <v>0</v>
      </c>
      <c r="BX216" s="192">
        <v>0</v>
      </c>
      <c r="BY216" s="192">
        <v>0</v>
      </c>
      <c r="BZ216" s="192">
        <v>0</v>
      </c>
      <c r="CA216" s="192">
        <v>0</v>
      </c>
      <c r="CB216" s="192">
        <v>0</v>
      </c>
      <c r="CC216" s="201">
        <f t="shared" si="40"/>
        <v>157260</v>
      </c>
    </row>
    <row r="217" spans="1:81" s="299" customFormat="1" ht="25.5" customHeight="1">
      <c r="A217" s="298"/>
      <c r="B217" s="519" t="s">
        <v>723</v>
      </c>
      <c r="C217" s="520"/>
      <c r="D217" s="520"/>
      <c r="E217" s="520"/>
      <c r="F217" s="520"/>
      <c r="G217" s="521"/>
      <c r="H217" s="194">
        <f>SUM(H196:H216)</f>
        <v>61390583.649999999</v>
      </c>
      <c r="I217" s="194">
        <f t="shared" ref="I217:BT217" si="41">SUM(I196:I216)</f>
        <v>16551353.67</v>
      </c>
      <c r="J217" s="194">
        <f t="shared" si="41"/>
        <v>19470237.309999999</v>
      </c>
      <c r="K217" s="194">
        <f t="shared" si="41"/>
        <v>11401165.48</v>
      </c>
      <c r="L217" s="194">
        <f t="shared" si="41"/>
        <v>7764682.5800000001</v>
      </c>
      <c r="M217" s="194">
        <f t="shared" si="41"/>
        <v>3049474.19</v>
      </c>
      <c r="N217" s="194">
        <f t="shared" si="41"/>
        <v>111060652.45</v>
      </c>
      <c r="O217" s="194">
        <f t="shared" si="41"/>
        <v>15017197</v>
      </c>
      <c r="P217" s="194">
        <f t="shared" si="41"/>
        <v>5739020</v>
      </c>
      <c r="Q217" s="194">
        <f t="shared" si="41"/>
        <v>32228694.189999998</v>
      </c>
      <c r="R217" s="194">
        <f t="shared" si="41"/>
        <v>5825356.6600000001</v>
      </c>
      <c r="S217" s="194">
        <f t="shared" si="41"/>
        <v>11681983.23</v>
      </c>
      <c r="T217" s="194">
        <f t="shared" si="41"/>
        <v>22393209.989999998</v>
      </c>
      <c r="U217" s="194">
        <f t="shared" si="41"/>
        <v>20352689.09</v>
      </c>
      <c r="V217" s="194">
        <f t="shared" si="41"/>
        <v>2491760</v>
      </c>
      <c r="W217" s="194">
        <f t="shared" si="41"/>
        <v>10159922.939999999</v>
      </c>
      <c r="X217" s="194">
        <f t="shared" si="41"/>
        <v>7931550.9699999997</v>
      </c>
      <c r="Y217" s="194">
        <f t="shared" si="41"/>
        <v>2920500</v>
      </c>
      <c r="Z217" s="194">
        <f t="shared" si="41"/>
        <v>70625736.189999998</v>
      </c>
      <c r="AA217" s="194">
        <f t="shared" si="41"/>
        <v>10807000</v>
      </c>
      <c r="AB217" s="194">
        <f t="shared" si="41"/>
        <v>9914354.4000000004</v>
      </c>
      <c r="AC217" s="194">
        <f t="shared" si="41"/>
        <v>408220</v>
      </c>
      <c r="AD217" s="194">
        <f t="shared" si="41"/>
        <v>6800286.3199999994</v>
      </c>
      <c r="AE217" s="194">
        <f t="shared" si="41"/>
        <v>12346820.290000001</v>
      </c>
      <c r="AF217" s="194">
        <f t="shared" si="41"/>
        <v>6978285</v>
      </c>
      <c r="AG217" s="194">
        <f t="shared" si="41"/>
        <v>3482889.33</v>
      </c>
      <c r="AH217" s="194">
        <f t="shared" si="41"/>
        <v>2648130</v>
      </c>
      <c r="AI217" s="194">
        <f t="shared" si="41"/>
        <v>92620829.819999993</v>
      </c>
      <c r="AJ217" s="194">
        <f t="shared" si="41"/>
        <v>7029482.3399999999</v>
      </c>
      <c r="AK217" s="194">
        <f t="shared" si="41"/>
        <v>4782595.1399999997</v>
      </c>
      <c r="AL217" s="194">
        <f t="shared" si="41"/>
        <v>5013431.7700000014</v>
      </c>
      <c r="AM217" s="194">
        <f t="shared" si="41"/>
        <v>4602989.68</v>
      </c>
      <c r="AN217" s="194">
        <f t="shared" si="41"/>
        <v>7240534.4000000004</v>
      </c>
      <c r="AO217" s="194">
        <f t="shared" si="41"/>
        <v>5382914.8400000008</v>
      </c>
      <c r="AP217" s="194">
        <f t="shared" si="41"/>
        <v>5280681.6500000004</v>
      </c>
      <c r="AQ217" s="194">
        <f t="shared" si="41"/>
        <v>8145691.6000000006</v>
      </c>
      <c r="AR217" s="194">
        <f t="shared" si="41"/>
        <v>4289864.2699999996</v>
      </c>
      <c r="AS217" s="194">
        <f t="shared" si="41"/>
        <v>5044611.9400000004</v>
      </c>
      <c r="AT217" s="194">
        <f t="shared" si="41"/>
        <v>5034453.5399999991</v>
      </c>
      <c r="AU217" s="194">
        <f t="shared" si="41"/>
        <v>41696721.25</v>
      </c>
      <c r="AV217" s="194">
        <f t="shared" si="41"/>
        <v>6140475.1600000001</v>
      </c>
      <c r="AW217" s="194">
        <f t="shared" si="41"/>
        <v>5847259.0300000003</v>
      </c>
      <c r="AX217" s="194">
        <f t="shared" si="41"/>
        <v>5615771.1200000001</v>
      </c>
      <c r="AY217" s="194">
        <f t="shared" si="41"/>
        <v>5541796</v>
      </c>
      <c r="AZ217" s="194">
        <f t="shared" si="41"/>
        <v>1641583.06</v>
      </c>
      <c r="BA217" s="194">
        <f t="shared" si="41"/>
        <v>2854861.61</v>
      </c>
      <c r="BB217" s="194">
        <f t="shared" si="41"/>
        <v>71018798.280000001</v>
      </c>
      <c r="BC217" s="194">
        <f t="shared" si="41"/>
        <v>5351850.97</v>
      </c>
      <c r="BD217" s="194">
        <f t="shared" si="41"/>
        <v>7655007.7400000002</v>
      </c>
      <c r="BE217" s="194">
        <f t="shared" si="41"/>
        <v>11122314.040000001</v>
      </c>
      <c r="BF217" s="194">
        <f t="shared" si="41"/>
        <v>12407886.859999999</v>
      </c>
      <c r="BG217" s="194">
        <f t="shared" si="41"/>
        <v>8241794.1800000006</v>
      </c>
      <c r="BH217" s="194">
        <f t="shared" si="41"/>
        <v>12894278.189999999</v>
      </c>
      <c r="BI217" s="194">
        <f t="shared" si="41"/>
        <v>12598167.24</v>
      </c>
      <c r="BJ217" s="194">
        <f t="shared" si="41"/>
        <v>3701780</v>
      </c>
      <c r="BK217" s="194">
        <f t="shared" si="41"/>
        <v>3242762.0999999996</v>
      </c>
      <c r="BL217" s="194">
        <f t="shared" si="41"/>
        <v>2054984.84</v>
      </c>
      <c r="BM217" s="194">
        <f t="shared" si="41"/>
        <v>61873547.839999996</v>
      </c>
      <c r="BN217" s="194">
        <f t="shared" si="41"/>
        <v>571960</v>
      </c>
      <c r="BO217" s="194">
        <f t="shared" si="41"/>
        <v>6791800.9700000007</v>
      </c>
      <c r="BP217" s="194">
        <f t="shared" si="41"/>
        <v>5085381.3499999996</v>
      </c>
      <c r="BQ217" s="194">
        <f t="shared" si="41"/>
        <v>7207640.5199999996</v>
      </c>
      <c r="BR217" s="194">
        <f t="shared" si="41"/>
        <v>8997519.3499999996</v>
      </c>
      <c r="BS217" s="194">
        <f t="shared" si="41"/>
        <v>4645259.3499999996</v>
      </c>
      <c r="BT217" s="194">
        <f t="shared" si="41"/>
        <v>37130956.869999997</v>
      </c>
      <c r="BU217" s="194">
        <f t="shared" ref="BU217:CB217" si="42">SUM(BU196:BU216)</f>
        <v>5022080.97</v>
      </c>
      <c r="BV217" s="194">
        <f t="shared" si="42"/>
        <v>5097439.68</v>
      </c>
      <c r="BW217" s="194">
        <f t="shared" si="42"/>
        <v>8422551.5300000012</v>
      </c>
      <c r="BX217" s="194">
        <f t="shared" si="42"/>
        <v>8941809.379999999</v>
      </c>
      <c r="BY217" s="194">
        <f t="shared" si="42"/>
        <v>16357353.060000001</v>
      </c>
      <c r="BZ217" s="194">
        <f t="shared" si="42"/>
        <v>5601520</v>
      </c>
      <c r="CA217" s="194">
        <f t="shared" si="42"/>
        <v>2162080</v>
      </c>
      <c r="CB217" s="194">
        <f t="shared" si="42"/>
        <v>2373060</v>
      </c>
      <c r="CC217" s="194">
        <f>SUM(CC196:CC216)</f>
        <v>1051819888.46</v>
      </c>
    </row>
    <row r="218" spans="1:81" s="109" customFormat="1" ht="25.5" customHeight="1">
      <c r="A218" s="136" t="s">
        <v>1462</v>
      </c>
      <c r="B218" s="280" t="s">
        <v>41</v>
      </c>
      <c r="C218" s="281" t="s">
        <v>724</v>
      </c>
      <c r="D218" s="282">
        <v>52030</v>
      </c>
      <c r="E218" s="110" t="s">
        <v>725</v>
      </c>
      <c r="F218" s="283" t="s">
        <v>726</v>
      </c>
      <c r="G218" s="284" t="s">
        <v>727</v>
      </c>
      <c r="H218" s="192">
        <v>3815653.5</v>
      </c>
      <c r="I218" s="171">
        <v>421959</v>
      </c>
      <c r="J218" s="171">
        <v>1931740.36</v>
      </c>
      <c r="K218" s="171">
        <v>298936.03000000003</v>
      </c>
      <c r="L218" s="171">
        <v>233484</v>
      </c>
      <c r="M218" s="171">
        <v>653090</v>
      </c>
      <c r="N218" s="171">
        <v>8820091.1899999995</v>
      </c>
      <c r="O218" s="171">
        <v>437995</v>
      </c>
      <c r="P218" s="171">
        <v>93340</v>
      </c>
      <c r="Q218" s="171">
        <v>1681012</v>
      </c>
      <c r="R218" s="171">
        <v>108740</v>
      </c>
      <c r="S218" s="171">
        <v>114820</v>
      </c>
      <c r="T218" s="171">
        <v>1865593</v>
      </c>
      <c r="U218" s="171">
        <v>574400</v>
      </c>
      <c r="V218" s="171">
        <v>59534</v>
      </c>
      <c r="W218" s="171">
        <v>63988</v>
      </c>
      <c r="X218" s="171">
        <v>97600</v>
      </c>
      <c r="Y218" s="171">
        <v>213380</v>
      </c>
      <c r="Z218" s="171">
        <v>1406860.65</v>
      </c>
      <c r="AA218" s="171">
        <v>1067754.3600000001</v>
      </c>
      <c r="AB218" s="171">
        <v>108607</v>
      </c>
      <c r="AC218" s="171">
        <v>1214705</v>
      </c>
      <c r="AD218" s="171">
        <v>293429</v>
      </c>
      <c r="AE218" s="171">
        <v>517565</v>
      </c>
      <c r="AF218" s="171">
        <v>223111</v>
      </c>
      <c r="AG218" s="171">
        <v>177140</v>
      </c>
      <c r="AH218" s="171">
        <v>213302</v>
      </c>
      <c r="AI218" s="171">
        <v>3373820</v>
      </c>
      <c r="AJ218" s="171">
        <v>378316.89</v>
      </c>
      <c r="AK218" s="171">
        <v>252475.94</v>
      </c>
      <c r="AL218" s="171">
        <v>10870</v>
      </c>
      <c r="AM218" s="171">
        <v>79100</v>
      </c>
      <c r="AN218" s="171">
        <v>190779.62</v>
      </c>
      <c r="AO218" s="171">
        <v>122284</v>
      </c>
      <c r="AP218" s="171">
        <v>175459</v>
      </c>
      <c r="AQ218" s="171">
        <v>157270</v>
      </c>
      <c r="AR218" s="171">
        <v>60000</v>
      </c>
      <c r="AS218" s="171">
        <v>83575</v>
      </c>
      <c r="AT218" s="171">
        <v>125423</v>
      </c>
      <c r="AU218" s="171">
        <v>1400961.8</v>
      </c>
      <c r="AV218" s="171">
        <v>0</v>
      </c>
      <c r="AW218" s="171">
        <v>72140</v>
      </c>
      <c r="AX218" s="171">
        <v>121770</v>
      </c>
      <c r="AY218" s="171">
        <v>19160</v>
      </c>
      <c r="AZ218" s="171">
        <v>128700</v>
      </c>
      <c r="BA218" s="171">
        <v>163180</v>
      </c>
      <c r="BB218" s="171">
        <v>1568752.5</v>
      </c>
      <c r="BC218" s="171">
        <v>291062</v>
      </c>
      <c r="BD218" s="171">
        <v>0</v>
      </c>
      <c r="BE218" s="171">
        <v>808950</v>
      </c>
      <c r="BF218" s="171">
        <v>629401</v>
      </c>
      <c r="BG218" s="171">
        <v>142020</v>
      </c>
      <c r="BH218" s="171">
        <v>1341138.24</v>
      </c>
      <c r="BI218" s="171">
        <v>1006135</v>
      </c>
      <c r="BJ218" s="171">
        <v>177085</v>
      </c>
      <c r="BK218" s="171">
        <v>63720</v>
      </c>
      <c r="BL218" s="171">
        <v>58440</v>
      </c>
      <c r="BM218" s="171">
        <v>2053276</v>
      </c>
      <c r="BN218" s="171">
        <v>907002</v>
      </c>
      <c r="BO218" s="171">
        <v>1150896</v>
      </c>
      <c r="BP218" s="171">
        <v>56830</v>
      </c>
      <c r="BQ218" s="171">
        <v>73628</v>
      </c>
      <c r="BR218" s="171">
        <v>83168.06</v>
      </c>
      <c r="BS218" s="171">
        <v>37060</v>
      </c>
      <c r="BT218" s="171">
        <v>2660306</v>
      </c>
      <c r="BU218" s="171">
        <v>241130</v>
      </c>
      <c r="BV218" s="171">
        <v>213500</v>
      </c>
      <c r="BW218" s="171">
        <v>815405.16</v>
      </c>
      <c r="BX218" s="171">
        <v>467975.4</v>
      </c>
      <c r="BY218" s="171">
        <v>1274117</v>
      </c>
      <c r="BZ218" s="171">
        <v>275959.03000000003</v>
      </c>
      <c r="CA218" s="171">
        <v>261250</v>
      </c>
      <c r="CB218" s="171">
        <v>390940</v>
      </c>
      <c r="CC218" s="201">
        <f t="shared" si="40"/>
        <v>50672261.730000004</v>
      </c>
    </row>
    <row r="219" spans="1:81" s="109" customFormat="1" ht="25.5" customHeight="1">
      <c r="A219" s="136" t="s">
        <v>1462</v>
      </c>
      <c r="B219" s="280" t="s">
        <v>41</v>
      </c>
      <c r="C219" s="281" t="s">
        <v>724</v>
      </c>
      <c r="D219" s="282">
        <v>52030</v>
      </c>
      <c r="E219" s="110" t="s">
        <v>725</v>
      </c>
      <c r="F219" s="283" t="s">
        <v>728</v>
      </c>
      <c r="G219" s="284" t="s">
        <v>729</v>
      </c>
      <c r="H219" s="192">
        <v>0</v>
      </c>
      <c r="I219" s="171">
        <v>127</v>
      </c>
      <c r="J219" s="171">
        <v>163151</v>
      </c>
      <c r="K219" s="171">
        <v>0</v>
      </c>
      <c r="L219" s="171">
        <v>45745</v>
      </c>
      <c r="M219" s="171">
        <v>241730</v>
      </c>
      <c r="N219" s="171">
        <v>3071943.53</v>
      </c>
      <c r="O219" s="171">
        <v>0</v>
      </c>
      <c r="P219" s="171">
        <v>27417</v>
      </c>
      <c r="Q219" s="171">
        <v>171460</v>
      </c>
      <c r="R219" s="171">
        <v>0</v>
      </c>
      <c r="S219" s="171">
        <v>0</v>
      </c>
      <c r="T219" s="171">
        <v>358732</v>
      </c>
      <c r="U219" s="171">
        <v>208063.33</v>
      </c>
      <c r="V219" s="171">
        <v>0</v>
      </c>
      <c r="W219" s="171">
        <v>0</v>
      </c>
      <c r="X219" s="171">
        <v>0</v>
      </c>
      <c r="Y219" s="171">
        <v>32920</v>
      </c>
      <c r="Z219" s="171">
        <v>144160</v>
      </c>
      <c r="AA219" s="171">
        <v>51824.6</v>
      </c>
      <c r="AB219" s="171">
        <v>25187</v>
      </c>
      <c r="AC219" s="171">
        <v>575328</v>
      </c>
      <c r="AD219" s="171">
        <v>52452</v>
      </c>
      <c r="AE219" s="171">
        <v>27750</v>
      </c>
      <c r="AF219" s="171">
        <v>421591</v>
      </c>
      <c r="AG219" s="171">
        <v>52470</v>
      </c>
      <c r="AH219" s="171">
        <v>0</v>
      </c>
      <c r="AI219" s="171">
        <v>2212613</v>
      </c>
      <c r="AJ219" s="171">
        <v>0</v>
      </c>
      <c r="AK219" s="171">
        <v>40449.75</v>
      </c>
      <c r="AL219" s="171">
        <v>181710</v>
      </c>
      <c r="AM219" s="171">
        <v>0</v>
      </c>
      <c r="AN219" s="171">
        <v>0</v>
      </c>
      <c r="AO219" s="171">
        <v>77560</v>
      </c>
      <c r="AP219" s="171">
        <v>164589</v>
      </c>
      <c r="AQ219" s="171">
        <v>117800</v>
      </c>
      <c r="AR219" s="171">
        <v>55770</v>
      </c>
      <c r="AS219" s="171">
        <v>58344.03</v>
      </c>
      <c r="AT219" s="171">
        <v>12084</v>
      </c>
      <c r="AU219" s="171">
        <v>461173</v>
      </c>
      <c r="AV219" s="171">
        <v>233375.16</v>
      </c>
      <c r="AW219" s="171">
        <v>136980</v>
      </c>
      <c r="AX219" s="171">
        <v>108325</v>
      </c>
      <c r="AY219" s="171">
        <v>67107.16</v>
      </c>
      <c r="AZ219" s="171">
        <v>70686</v>
      </c>
      <c r="BA219" s="171">
        <v>156400</v>
      </c>
      <c r="BB219" s="171">
        <v>0</v>
      </c>
      <c r="BC219" s="171">
        <v>41612.1</v>
      </c>
      <c r="BD219" s="171">
        <v>262090</v>
      </c>
      <c r="BE219" s="171">
        <v>0</v>
      </c>
      <c r="BF219" s="171">
        <v>0</v>
      </c>
      <c r="BG219" s="171">
        <v>0</v>
      </c>
      <c r="BH219" s="171">
        <v>282137</v>
      </c>
      <c r="BI219" s="171">
        <v>0</v>
      </c>
      <c r="BJ219" s="171">
        <v>85505</v>
      </c>
      <c r="BK219" s="171">
        <v>0</v>
      </c>
      <c r="BL219" s="171">
        <v>104480</v>
      </c>
      <c r="BM219" s="171">
        <v>82463.56</v>
      </c>
      <c r="BN219" s="171">
        <v>26914</v>
      </c>
      <c r="BO219" s="171">
        <v>418010</v>
      </c>
      <c r="BP219" s="171">
        <v>0</v>
      </c>
      <c r="BQ219" s="171">
        <v>0</v>
      </c>
      <c r="BR219" s="171">
        <v>0</v>
      </c>
      <c r="BS219" s="171">
        <v>92341</v>
      </c>
      <c r="BT219" s="171">
        <v>1458284.5</v>
      </c>
      <c r="BU219" s="171">
        <v>258291.16</v>
      </c>
      <c r="BV219" s="171">
        <v>211600</v>
      </c>
      <c r="BW219" s="171">
        <v>126180</v>
      </c>
      <c r="BX219" s="171">
        <v>325598</v>
      </c>
      <c r="BY219" s="171">
        <v>101810</v>
      </c>
      <c r="BZ219" s="171">
        <v>73130</v>
      </c>
      <c r="CA219" s="171">
        <v>278080</v>
      </c>
      <c r="CB219" s="171">
        <v>69748</v>
      </c>
      <c r="CC219" s="201">
        <f t="shared" si="40"/>
        <v>14125291.879999999</v>
      </c>
    </row>
    <row r="220" spans="1:81" s="109" customFormat="1" ht="25.5" customHeight="1">
      <c r="A220" s="136" t="s">
        <v>1462</v>
      </c>
      <c r="B220" s="280" t="s">
        <v>41</v>
      </c>
      <c r="C220" s="281" t="s">
        <v>724</v>
      </c>
      <c r="D220" s="282">
        <v>52020</v>
      </c>
      <c r="E220" s="110" t="s">
        <v>730</v>
      </c>
      <c r="F220" s="283" t="s">
        <v>731</v>
      </c>
      <c r="G220" s="284" t="s">
        <v>732</v>
      </c>
      <c r="H220" s="192">
        <v>7605668</v>
      </c>
      <c r="I220" s="171">
        <v>2413252.46</v>
      </c>
      <c r="J220" s="171">
        <v>2771310</v>
      </c>
      <c r="K220" s="171">
        <v>1535288.64</v>
      </c>
      <c r="L220" s="171">
        <v>1039024.6</v>
      </c>
      <c r="M220" s="171">
        <v>218252</v>
      </c>
      <c r="N220" s="171">
        <v>12020733.59</v>
      </c>
      <c r="O220" s="171">
        <v>1434670</v>
      </c>
      <c r="P220" s="171">
        <v>55763.57</v>
      </c>
      <c r="Q220" s="171">
        <v>4895424</v>
      </c>
      <c r="R220" s="171">
        <v>551839</v>
      </c>
      <c r="S220" s="171">
        <v>1299536.8700000001</v>
      </c>
      <c r="T220" s="171">
        <v>3013242</v>
      </c>
      <c r="U220" s="171">
        <v>2024625.19</v>
      </c>
      <c r="V220" s="171">
        <v>212600</v>
      </c>
      <c r="W220" s="171">
        <v>714305.97</v>
      </c>
      <c r="X220" s="171">
        <v>1015940</v>
      </c>
      <c r="Y220" s="171">
        <v>458440</v>
      </c>
      <c r="Z220" s="171">
        <v>7771231.2699999996</v>
      </c>
      <c r="AA220" s="171">
        <v>2475951.94</v>
      </c>
      <c r="AB220" s="171">
        <v>1078735.33</v>
      </c>
      <c r="AC220" s="171">
        <v>2196240</v>
      </c>
      <c r="AD220" s="171">
        <v>998195</v>
      </c>
      <c r="AE220" s="171">
        <v>1302352</v>
      </c>
      <c r="AF220" s="171">
        <v>294804.59999999998</v>
      </c>
      <c r="AG220" s="171">
        <v>478385.16</v>
      </c>
      <c r="AH220" s="171">
        <v>482470</v>
      </c>
      <c r="AI220" s="171">
        <v>10242796</v>
      </c>
      <c r="AJ220" s="171">
        <v>56568.28</v>
      </c>
      <c r="AK220" s="171">
        <v>345780</v>
      </c>
      <c r="AL220" s="171">
        <v>271014.19</v>
      </c>
      <c r="AM220" s="171">
        <v>382490</v>
      </c>
      <c r="AN220" s="171">
        <v>894860</v>
      </c>
      <c r="AO220" s="171">
        <v>552055</v>
      </c>
      <c r="AP220" s="171">
        <v>624280</v>
      </c>
      <c r="AQ220" s="171">
        <v>1105518</v>
      </c>
      <c r="AR220" s="171">
        <v>550410</v>
      </c>
      <c r="AS220" s="171">
        <v>570280</v>
      </c>
      <c r="AT220" s="171">
        <v>460820</v>
      </c>
      <c r="AU220" s="171">
        <v>3652089.19</v>
      </c>
      <c r="AV220" s="171">
        <v>0</v>
      </c>
      <c r="AW220" s="171">
        <v>256297.66</v>
      </c>
      <c r="AX220" s="171">
        <v>609600</v>
      </c>
      <c r="AY220" s="171">
        <v>392320</v>
      </c>
      <c r="AZ220" s="171">
        <v>24260</v>
      </c>
      <c r="BA220" s="171">
        <v>393336.13</v>
      </c>
      <c r="BB220" s="171">
        <v>11188976.33</v>
      </c>
      <c r="BC220" s="171">
        <v>1036060</v>
      </c>
      <c r="BD220" s="171">
        <v>739349</v>
      </c>
      <c r="BE220" s="171">
        <v>1809046</v>
      </c>
      <c r="BF220" s="171">
        <v>2044263.09</v>
      </c>
      <c r="BG220" s="171">
        <v>1173873</v>
      </c>
      <c r="BH220" s="171">
        <v>1661320.33</v>
      </c>
      <c r="BI220" s="171">
        <v>1649620</v>
      </c>
      <c r="BJ220" s="171">
        <v>279725</v>
      </c>
      <c r="BK220" s="171">
        <v>263280</v>
      </c>
      <c r="BL220" s="171">
        <v>169500</v>
      </c>
      <c r="BM220" s="171">
        <v>4415749</v>
      </c>
      <c r="BN220" s="171">
        <v>3724070.17</v>
      </c>
      <c r="BO220" s="171">
        <v>0</v>
      </c>
      <c r="BP220" s="171">
        <v>320790.59999999998</v>
      </c>
      <c r="BQ220" s="171">
        <v>708920</v>
      </c>
      <c r="BR220" s="171">
        <v>708480</v>
      </c>
      <c r="BS220" s="171">
        <v>0</v>
      </c>
      <c r="BT220" s="171">
        <v>4556599</v>
      </c>
      <c r="BU220" s="171">
        <v>253160</v>
      </c>
      <c r="BV220" s="171">
        <v>311050</v>
      </c>
      <c r="BW220" s="171">
        <v>1026620</v>
      </c>
      <c r="BX220" s="171">
        <v>906818.96</v>
      </c>
      <c r="BY220" s="171">
        <v>2528932</v>
      </c>
      <c r="BZ220" s="171">
        <v>399840</v>
      </c>
      <c r="CA220" s="171">
        <v>0</v>
      </c>
      <c r="CB220" s="171">
        <v>305480</v>
      </c>
      <c r="CC220" s="201">
        <f t="shared" si="40"/>
        <v>123924578.11999997</v>
      </c>
    </row>
    <row r="221" spans="1:81" s="109" customFormat="1" ht="25.5" customHeight="1">
      <c r="A221" s="136" t="s">
        <v>1462</v>
      </c>
      <c r="B221" s="280" t="s">
        <v>41</v>
      </c>
      <c r="C221" s="281" t="s">
        <v>724</v>
      </c>
      <c r="D221" s="282">
        <v>52020</v>
      </c>
      <c r="E221" s="110" t="s">
        <v>730</v>
      </c>
      <c r="F221" s="283" t="s">
        <v>733</v>
      </c>
      <c r="G221" s="284" t="s">
        <v>734</v>
      </c>
      <c r="H221" s="192">
        <v>4177590</v>
      </c>
      <c r="I221" s="171">
        <v>755030.8</v>
      </c>
      <c r="J221" s="171">
        <v>824000</v>
      </c>
      <c r="K221" s="171">
        <v>207740</v>
      </c>
      <c r="L221" s="171">
        <v>319471.40000000002</v>
      </c>
      <c r="M221" s="171">
        <v>259667.83</v>
      </c>
      <c r="N221" s="171">
        <v>7995673.6600000001</v>
      </c>
      <c r="O221" s="171">
        <v>977051.94</v>
      </c>
      <c r="P221" s="171">
        <v>648326.43000000005</v>
      </c>
      <c r="Q221" s="171">
        <v>0</v>
      </c>
      <c r="R221" s="171">
        <v>321440</v>
      </c>
      <c r="S221" s="171">
        <v>1366214.34</v>
      </c>
      <c r="T221" s="171">
        <v>1305978</v>
      </c>
      <c r="U221" s="171">
        <v>1504678.71</v>
      </c>
      <c r="V221" s="171">
        <v>105060</v>
      </c>
      <c r="W221" s="171">
        <v>402320</v>
      </c>
      <c r="X221" s="171">
        <v>116600</v>
      </c>
      <c r="Y221" s="171">
        <v>276520</v>
      </c>
      <c r="Z221" s="171">
        <v>4297524.5199999996</v>
      </c>
      <c r="AA221" s="171">
        <v>398620</v>
      </c>
      <c r="AB221" s="171">
        <v>413764.34</v>
      </c>
      <c r="AC221" s="171">
        <v>1691680</v>
      </c>
      <c r="AD221" s="171">
        <v>496871</v>
      </c>
      <c r="AE221" s="171">
        <v>209390</v>
      </c>
      <c r="AF221" s="171">
        <v>1296588</v>
      </c>
      <c r="AG221" s="171">
        <v>203165.16</v>
      </c>
      <c r="AH221" s="171">
        <v>306280</v>
      </c>
      <c r="AI221" s="171">
        <v>4959992</v>
      </c>
      <c r="AJ221" s="171">
        <v>1007234.78</v>
      </c>
      <c r="AK221" s="171">
        <v>146380</v>
      </c>
      <c r="AL221" s="171">
        <v>308119</v>
      </c>
      <c r="AM221" s="171">
        <v>379710</v>
      </c>
      <c r="AN221" s="171">
        <v>493400</v>
      </c>
      <c r="AO221" s="171">
        <v>701040</v>
      </c>
      <c r="AP221" s="171">
        <v>482680</v>
      </c>
      <c r="AQ221" s="171">
        <v>496670</v>
      </c>
      <c r="AR221" s="171">
        <v>484910</v>
      </c>
      <c r="AS221" s="171">
        <v>315500</v>
      </c>
      <c r="AT221" s="171">
        <v>310507</v>
      </c>
      <c r="AU221" s="171">
        <v>2590058.65</v>
      </c>
      <c r="AV221" s="171">
        <v>785848.38</v>
      </c>
      <c r="AW221" s="171">
        <v>644680</v>
      </c>
      <c r="AX221" s="171">
        <v>215405.16</v>
      </c>
      <c r="AY221" s="171">
        <v>474980</v>
      </c>
      <c r="AZ221" s="171">
        <v>311330</v>
      </c>
      <c r="BA221" s="171">
        <v>183140</v>
      </c>
      <c r="BB221" s="171">
        <v>0</v>
      </c>
      <c r="BC221" s="171">
        <v>314821</v>
      </c>
      <c r="BD221" s="171">
        <v>323950</v>
      </c>
      <c r="BE221" s="171">
        <v>0</v>
      </c>
      <c r="BF221" s="171">
        <v>0</v>
      </c>
      <c r="BG221" s="171">
        <v>0</v>
      </c>
      <c r="BH221" s="171">
        <v>883488</v>
      </c>
      <c r="BI221" s="171">
        <v>0</v>
      </c>
      <c r="BJ221" s="171">
        <v>269160</v>
      </c>
      <c r="BK221" s="171">
        <v>158240</v>
      </c>
      <c r="BL221" s="171">
        <v>117120</v>
      </c>
      <c r="BM221" s="171">
        <v>4220243</v>
      </c>
      <c r="BN221" s="171">
        <v>1542466.6</v>
      </c>
      <c r="BO221" s="171">
        <v>0</v>
      </c>
      <c r="BP221" s="171">
        <v>325766.40000000002</v>
      </c>
      <c r="BQ221" s="171">
        <v>182140</v>
      </c>
      <c r="BR221" s="171">
        <v>851182.33</v>
      </c>
      <c r="BS221" s="171">
        <v>629428.07999999996</v>
      </c>
      <c r="BT221" s="171">
        <v>2402343</v>
      </c>
      <c r="BU221" s="171">
        <v>511205</v>
      </c>
      <c r="BV221" s="171">
        <v>592313</v>
      </c>
      <c r="BW221" s="171">
        <v>576180</v>
      </c>
      <c r="BX221" s="171">
        <v>565130.64</v>
      </c>
      <c r="BY221" s="171">
        <v>402740</v>
      </c>
      <c r="BZ221" s="171">
        <v>435600</v>
      </c>
      <c r="CA221" s="171">
        <v>434120</v>
      </c>
      <c r="CB221" s="171">
        <v>74960</v>
      </c>
      <c r="CC221" s="201">
        <f t="shared" si="40"/>
        <v>61981428.149999999</v>
      </c>
    </row>
    <row r="222" spans="1:81" s="109" customFormat="1" ht="25.5" customHeight="1">
      <c r="A222" s="136" t="s">
        <v>1462</v>
      </c>
      <c r="B222" s="280" t="s">
        <v>41</v>
      </c>
      <c r="C222" s="281" t="s">
        <v>724</v>
      </c>
      <c r="D222" s="282">
        <v>52040</v>
      </c>
      <c r="E222" s="110" t="s">
        <v>735</v>
      </c>
      <c r="F222" s="283" t="s">
        <v>736</v>
      </c>
      <c r="G222" s="284" t="s">
        <v>737</v>
      </c>
      <c r="H222" s="192">
        <v>0</v>
      </c>
      <c r="I222" s="171">
        <v>1043668.75</v>
      </c>
      <c r="J222" s="171">
        <v>41749</v>
      </c>
      <c r="K222" s="171">
        <v>1805245</v>
      </c>
      <c r="L222" s="171">
        <v>180530</v>
      </c>
      <c r="M222" s="171">
        <v>0</v>
      </c>
      <c r="N222" s="171">
        <v>518921.33</v>
      </c>
      <c r="O222" s="171">
        <v>2038962</v>
      </c>
      <c r="P222" s="171">
        <v>49710</v>
      </c>
      <c r="Q222" s="171">
        <v>4749669</v>
      </c>
      <c r="R222" s="171">
        <v>216809</v>
      </c>
      <c r="S222" s="171">
        <v>857907</v>
      </c>
      <c r="T222" s="171">
        <v>535775</v>
      </c>
      <c r="U222" s="171">
        <v>814468</v>
      </c>
      <c r="V222" s="171">
        <v>0</v>
      </c>
      <c r="W222" s="171">
        <v>630895</v>
      </c>
      <c r="X222" s="171">
        <v>0</v>
      </c>
      <c r="Y222" s="171">
        <v>372197</v>
      </c>
      <c r="Z222" s="171">
        <v>351020.79999999999</v>
      </c>
      <c r="AA222" s="171">
        <v>0</v>
      </c>
      <c r="AB222" s="171">
        <v>157990</v>
      </c>
      <c r="AC222" s="171">
        <v>236840</v>
      </c>
      <c r="AD222" s="171">
        <v>0</v>
      </c>
      <c r="AE222" s="171">
        <v>0</v>
      </c>
      <c r="AF222" s="171">
        <v>144262</v>
      </c>
      <c r="AG222" s="171">
        <v>0</v>
      </c>
      <c r="AH222" s="171">
        <v>0</v>
      </c>
      <c r="AI222" s="171">
        <v>0</v>
      </c>
      <c r="AJ222" s="171">
        <v>91520</v>
      </c>
      <c r="AK222" s="171">
        <v>0</v>
      </c>
      <c r="AL222" s="171">
        <v>0</v>
      </c>
      <c r="AM222" s="171">
        <v>0</v>
      </c>
      <c r="AN222" s="171">
        <v>0</v>
      </c>
      <c r="AO222" s="171">
        <v>0</v>
      </c>
      <c r="AP222" s="171">
        <v>0</v>
      </c>
      <c r="AQ222" s="171">
        <v>0</v>
      </c>
      <c r="AR222" s="171">
        <v>0</v>
      </c>
      <c r="AS222" s="171">
        <v>102360</v>
      </c>
      <c r="AT222" s="171">
        <v>0</v>
      </c>
      <c r="AU222" s="171">
        <v>447090</v>
      </c>
      <c r="AV222" s="171">
        <v>0</v>
      </c>
      <c r="AW222" s="171">
        <v>241620</v>
      </c>
      <c r="AX222" s="171">
        <v>170480</v>
      </c>
      <c r="AY222" s="171">
        <v>730586.6</v>
      </c>
      <c r="AZ222" s="171">
        <v>0</v>
      </c>
      <c r="BA222" s="171">
        <v>0</v>
      </c>
      <c r="BB222" s="171">
        <v>0</v>
      </c>
      <c r="BC222" s="171">
        <v>0</v>
      </c>
      <c r="BD222" s="171">
        <v>0</v>
      </c>
      <c r="BE222" s="171">
        <v>0</v>
      </c>
      <c r="BF222" s="171">
        <v>0</v>
      </c>
      <c r="BG222" s="171">
        <v>0</v>
      </c>
      <c r="BH222" s="171">
        <v>0</v>
      </c>
      <c r="BI222" s="171">
        <v>0</v>
      </c>
      <c r="BJ222" s="171">
        <v>0</v>
      </c>
      <c r="BK222" s="171">
        <v>0</v>
      </c>
      <c r="BL222" s="171">
        <v>0</v>
      </c>
      <c r="BM222" s="171">
        <v>19201</v>
      </c>
      <c r="BN222" s="171">
        <v>0</v>
      </c>
      <c r="BO222" s="171">
        <v>115800</v>
      </c>
      <c r="BP222" s="171">
        <v>75508</v>
      </c>
      <c r="BQ222" s="171">
        <v>68647</v>
      </c>
      <c r="BR222" s="171">
        <v>0</v>
      </c>
      <c r="BS222" s="171">
        <v>0</v>
      </c>
      <c r="BT222" s="171">
        <v>136550</v>
      </c>
      <c r="BU222" s="171">
        <v>0</v>
      </c>
      <c r="BV222" s="171">
        <v>0</v>
      </c>
      <c r="BW222" s="171">
        <v>0</v>
      </c>
      <c r="BX222" s="171">
        <v>0</v>
      </c>
      <c r="BY222" s="171">
        <v>28480</v>
      </c>
      <c r="BZ222" s="171">
        <v>0</v>
      </c>
      <c r="CA222" s="171">
        <v>0</v>
      </c>
      <c r="CB222" s="171">
        <v>0</v>
      </c>
      <c r="CC222" s="201">
        <f t="shared" si="40"/>
        <v>16974461.48</v>
      </c>
    </row>
    <row r="223" spans="1:81" s="109" customFormat="1" ht="25.5" customHeight="1">
      <c r="A223" s="136" t="s">
        <v>1462</v>
      </c>
      <c r="B223" s="280" t="s">
        <v>41</v>
      </c>
      <c r="C223" s="281" t="s">
        <v>724</v>
      </c>
      <c r="D223" s="282">
        <v>52040</v>
      </c>
      <c r="E223" s="110" t="s">
        <v>735</v>
      </c>
      <c r="F223" s="283" t="s">
        <v>738</v>
      </c>
      <c r="G223" s="284" t="s">
        <v>739</v>
      </c>
      <c r="H223" s="192">
        <v>0</v>
      </c>
      <c r="I223" s="171">
        <v>811597.61</v>
      </c>
      <c r="J223" s="171">
        <v>0</v>
      </c>
      <c r="K223" s="171">
        <v>72390</v>
      </c>
      <c r="L223" s="171">
        <v>0</v>
      </c>
      <c r="M223" s="171">
        <v>0</v>
      </c>
      <c r="N223" s="171">
        <v>211260</v>
      </c>
      <c r="O223" s="171">
        <v>323521</v>
      </c>
      <c r="P223" s="171">
        <v>0</v>
      </c>
      <c r="Q223" s="171">
        <v>56000</v>
      </c>
      <c r="R223" s="171">
        <v>39450</v>
      </c>
      <c r="S223" s="171">
        <v>306043</v>
      </c>
      <c r="T223" s="171">
        <v>0</v>
      </c>
      <c r="U223" s="171">
        <v>373868</v>
      </c>
      <c r="V223" s="171">
        <v>0</v>
      </c>
      <c r="W223" s="171">
        <v>0</v>
      </c>
      <c r="X223" s="171">
        <v>0</v>
      </c>
      <c r="Y223" s="171">
        <v>271039</v>
      </c>
      <c r="Z223" s="171">
        <v>0</v>
      </c>
      <c r="AA223" s="171">
        <v>0</v>
      </c>
      <c r="AB223" s="171">
        <v>27000</v>
      </c>
      <c r="AC223" s="171">
        <v>17020</v>
      </c>
      <c r="AD223" s="171">
        <v>20000</v>
      </c>
      <c r="AE223" s="171">
        <v>0</v>
      </c>
      <c r="AF223" s="171">
        <v>66300</v>
      </c>
      <c r="AG223" s="171">
        <v>0</v>
      </c>
      <c r="AH223" s="171">
        <v>0</v>
      </c>
      <c r="AI223" s="171">
        <v>0</v>
      </c>
      <c r="AJ223" s="171">
        <v>20047.830000000002</v>
      </c>
      <c r="AK223" s="171">
        <v>0</v>
      </c>
      <c r="AL223" s="171">
        <v>0</v>
      </c>
      <c r="AM223" s="171">
        <v>0</v>
      </c>
      <c r="AN223" s="171">
        <v>0</v>
      </c>
      <c r="AO223" s="171">
        <v>0</v>
      </c>
      <c r="AP223" s="171">
        <v>0</v>
      </c>
      <c r="AQ223" s="171">
        <v>0</v>
      </c>
      <c r="AR223" s="171">
        <v>0</v>
      </c>
      <c r="AS223" s="171">
        <v>0</v>
      </c>
      <c r="AT223" s="171">
        <v>0</v>
      </c>
      <c r="AU223" s="171">
        <v>0</v>
      </c>
      <c r="AV223" s="171">
        <v>0</v>
      </c>
      <c r="AW223" s="171">
        <v>0</v>
      </c>
      <c r="AX223" s="171">
        <v>0</v>
      </c>
      <c r="AY223" s="171">
        <v>0</v>
      </c>
      <c r="AZ223" s="171">
        <v>0</v>
      </c>
      <c r="BA223" s="171">
        <v>0</v>
      </c>
      <c r="BB223" s="171">
        <v>0</v>
      </c>
      <c r="BC223" s="171">
        <v>0</v>
      </c>
      <c r="BD223" s="171">
        <v>0</v>
      </c>
      <c r="BE223" s="171">
        <v>0</v>
      </c>
      <c r="BF223" s="171">
        <v>0</v>
      </c>
      <c r="BG223" s="171">
        <v>430236.5</v>
      </c>
      <c r="BH223" s="171">
        <v>0</v>
      </c>
      <c r="BI223" s="171">
        <v>0</v>
      </c>
      <c r="BJ223" s="171">
        <v>0</v>
      </c>
      <c r="BK223" s="171">
        <v>0</v>
      </c>
      <c r="BL223" s="171">
        <v>0</v>
      </c>
      <c r="BM223" s="171">
        <v>74269.440000000002</v>
      </c>
      <c r="BN223" s="171">
        <v>0</v>
      </c>
      <c r="BO223" s="171">
        <v>152600</v>
      </c>
      <c r="BP223" s="171">
        <v>0</v>
      </c>
      <c r="BQ223" s="171">
        <v>58680</v>
      </c>
      <c r="BR223" s="171">
        <v>0</v>
      </c>
      <c r="BS223" s="171">
        <v>0</v>
      </c>
      <c r="BT223" s="171">
        <v>0</v>
      </c>
      <c r="BU223" s="171">
        <v>0</v>
      </c>
      <c r="BV223" s="171">
        <v>0</v>
      </c>
      <c r="BW223" s="171">
        <v>0</v>
      </c>
      <c r="BX223" s="171">
        <v>0</v>
      </c>
      <c r="BY223" s="171">
        <v>0</v>
      </c>
      <c r="BZ223" s="171">
        <v>0</v>
      </c>
      <c r="CA223" s="171">
        <v>0</v>
      </c>
      <c r="CB223" s="171">
        <v>0</v>
      </c>
      <c r="CC223" s="201">
        <f t="shared" si="40"/>
        <v>3331322.38</v>
      </c>
    </row>
    <row r="224" spans="1:81" s="299" customFormat="1" ht="25.5" customHeight="1">
      <c r="A224" s="298"/>
      <c r="B224" s="519" t="s">
        <v>740</v>
      </c>
      <c r="C224" s="520"/>
      <c r="D224" s="520"/>
      <c r="E224" s="520"/>
      <c r="F224" s="520"/>
      <c r="G224" s="521"/>
      <c r="H224" s="194">
        <f>SUM(H218:H223)</f>
        <v>15598911.5</v>
      </c>
      <c r="I224" s="194">
        <f t="shared" ref="I224:BT224" si="43">SUM(I218:I223)</f>
        <v>5445635.6200000001</v>
      </c>
      <c r="J224" s="194">
        <f t="shared" si="43"/>
        <v>5731950.3600000003</v>
      </c>
      <c r="K224" s="194">
        <f t="shared" si="43"/>
        <v>3919599.67</v>
      </c>
      <c r="L224" s="194">
        <f t="shared" si="43"/>
        <v>1818255</v>
      </c>
      <c r="M224" s="194">
        <f t="shared" si="43"/>
        <v>1372739.83</v>
      </c>
      <c r="N224" s="194">
        <f t="shared" si="43"/>
        <v>32638623.299999997</v>
      </c>
      <c r="O224" s="194">
        <f t="shared" si="43"/>
        <v>5212199.9399999995</v>
      </c>
      <c r="P224" s="194">
        <f t="shared" si="43"/>
        <v>874557</v>
      </c>
      <c r="Q224" s="194">
        <f t="shared" si="43"/>
        <v>11553565</v>
      </c>
      <c r="R224" s="194">
        <f t="shared" si="43"/>
        <v>1238278</v>
      </c>
      <c r="S224" s="194">
        <f t="shared" si="43"/>
        <v>3944521.21</v>
      </c>
      <c r="T224" s="194">
        <f t="shared" si="43"/>
        <v>7079320</v>
      </c>
      <c r="U224" s="194">
        <f t="shared" si="43"/>
        <v>5500103.2300000004</v>
      </c>
      <c r="V224" s="194">
        <f t="shared" si="43"/>
        <v>377194</v>
      </c>
      <c r="W224" s="194">
        <f t="shared" si="43"/>
        <v>1811508.97</v>
      </c>
      <c r="X224" s="194">
        <f t="shared" si="43"/>
        <v>1230140</v>
      </c>
      <c r="Y224" s="194">
        <f t="shared" si="43"/>
        <v>1624496</v>
      </c>
      <c r="Z224" s="194">
        <f t="shared" si="43"/>
        <v>13970797.24</v>
      </c>
      <c r="AA224" s="194">
        <f t="shared" si="43"/>
        <v>3994150.9000000004</v>
      </c>
      <c r="AB224" s="194">
        <f t="shared" si="43"/>
        <v>1811283.6700000002</v>
      </c>
      <c r="AC224" s="194">
        <f t="shared" si="43"/>
        <v>5931813</v>
      </c>
      <c r="AD224" s="194">
        <f t="shared" si="43"/>
        <v>1860947</v>
      </c>
      <c r="AE224" s="194">
        <f t="shared" si="43"/>
        <v>2057057</v>
      </c>
      <c r="AF224" s="194">
        <f t="shared" si="43"/>
        <v>2446656.6</v>
      </c>
      <c r="AG224" s="194">
        <f t="shared" si="43"/>
        <v>911160.31999999995</v>
      </c>
      <c r="AH224" s="194">
        <f t="shared" si="43"/>
        <v>1002052</v>
      </c>
      <c r="AI224" s="194">
        <f t="shared" si="43"/>
        <v>20789221</v>
      </c>
      <c r="AJ224" s="194">
        <f t="shared" si="43"/>
        <v>1553687.7800000003</v>
      </c>
      <c r="AK224" s="194">
        <f t="shared" si="43"/>
        <v>785085.69</v>
      </c>
      <c r="AL224" s="194">
        <f t="shared" si="43"/>
        <v>771713.19</v>
      </c>
      <c r="AM224" s="194">
        <f t="shared" si="43"/>
        <v>841300</v>
      </c>
      <c r="AN224" s="194">
        <f t="shared" si="43"/>
        <v>1579039.62</v>
      </c>
      <c r="AO224" s="194">
        <f t="shared" si="43"/>
        <v>1452939</v>
      </c>
      <c r="AP224" s="194">
        <f t="shared" si="43"/>
        <v>1447008</v>
      </c>
      <c r="AQ224" s="194">
        <f t="shared" si="43"/>
        <v>1877258</v>
      </c>
      <c r="AR224" s="194">
        <f t="shared" si="43"/>
        <v>1151090</v>
      </c>
      <c r="AS224" s="194">
        <f t="shared" si="43"/>
        <v>1130059.03</v>
      </c>
      <c r="AT224" s="194">
        <f t="shared" si="43"/>
        <v>908834</v>
      </c>
      <c r="AU224" s="194">
        <f t="shared" si="43"/>
        <v>8551372.6400000006</v>
      </c>
      <c r="AV224" s="194">
        <f t="shared" si="43"/>
        <v>1019223.54</v>
      </c>
      <c r="AW224" s="194">
        <f t="shared" si="43"/>
        <v>1351717.6600000001</v>
      </c>
      <c r="AX224" s="194">
        <f t="shared" si="43"/>
        <v>1225580.1599999999</v>
      </c>
      <c r="AY224" s="194">
        <f t="shared" si="43"/>
        <v>1684153.76</v>
      </c>
      <c r="AZ224" s="194">
        <f t="shared" si="43"/>
        <v>534976</v>
      </c>
      <c r="BA224" s="194">
        <f t="shared" si="43"/>
        <v>896056.13</v>
      </c>
      <c r="BB224" s="194">
        <f t="shared" si="43"/>
        <v>12757728.83</v>
      </c>
      <c r="BC224" s="194">
        <f t="shared" si="43"/>
        <v>1683555.1</v>
      </c>
      <c r="BD224" s="194">
        <f t="shared" si="43"/>
        <v>1325389</v>
      </c>
      <c r="BE224" s="194">
        <f t="shared" si="43"/>
        <v>2617996</v>
      </c>
      <c r="BF224" s="194">
        <f t="shared" si="43"/>
        <v>2673664.09</v>
      </c>
      <c r="BG224" s="194">
        <f t="shared" si="43"/>
        <v>1746129.5</v>
      </c>
      <c r="BH224" s="194">
        <f t="shared" si="43"/>
        <v>4168083.5700000003</v>
      </c>
      <c r="BI224" s="194">
        <f t="shared" si="43"/>
        <v>2655755</v>
      </c>
      <c r="BJ224" s="194">
        <f t="shared" si="43"/>
        <v>811475</v>
      </c>
      <c r="BK224" s="194">
        <f t="shared" si="43"/>
        <v>485240</v>
      </c>
      <c r="BL224" s="194">
        <f t="shared" si="43"/>
        <v>449540</v>
      </c>
      <c r="BM224" s="194">
        <f t="shared" si="43"/>
        <v>10865202</v>
      </c>
      <c r="BN224" s="194">
        <f t="shared" si="43"/>
        <v>6200452.7699999996</v>
      </c>
      <c r="BO224" s="194">
        <f t="shared" si="43"/>
        <v>1837306</v>
      </c>
      <c r="BP224" s="194">
        <f t="shared" si="43"/>
        <v>778895</v>
      </c>
      <c r="BQ224" s="194">
        <f t="shared" si="43"/>
        <v>1092015</v>
      </c>
      <c r="BR224" s="194">
        <f t="shared" si="43"/>
        <v>1642830.3900000001</v>
      </c>
      <c r="BS224" s="194">
        <f t="shared" si="43"/>
        <v>758829.08</v>
      </c>
      <c r="BT224" s="194">
        <f t="shared" si="43"/>
        <v>11214082.5</v>
      </c>
      <c r="BU224" s="194">
        <f t="shared" ref="BU224:CB224" si="44">SUM(BU218:BU223)</f>
        <v>1263786.1600000001</v>
      </c>
      <c r="BV224" s="194">
        <f t="shared" si="44"/>
        <v>1328463</v>
      </c>
      <c r="BW224" s="194">
        <f t="shared" si="44"/>
        <v>2544385.16</v>
      </c>
      <c r="BX224" s="194">
        <f t="shared" si="44"/>
        <v>2265523</v>
      </c>
      <c r="BY224" s="194">
        <f t="shared" si="44"/>
        <v>4336079</v>
      </c>
      <c r="BZ224" s="194">
        <f t="shared" si="44"/>
        <v>1184529.03</v>
      </c>
      <c r="CA224" s="194">
        <f t="shared" si="44"/>
        <v>973450</v>
      </c>
      <c r="CB224" s="194">
        <f t="shared" si="44"/>
        <v>841128</v>
      </c>
      <c r="CC224" s="194">
        <f>SUM(CC218:CC223)</f>
        <v>271009343.73999995</v>
      </c>
    </row>
    <row r="225" spans="1:81" s="109" customFormat="1" ht="25.5" customHeight="1">
      <c r="A225" s="136" t="s">
        <v>1462</v>
      </c>
      <c r="B225" s="280" t="s">
        <v>43</v>
      </c>
      <c r="C225" s="281" t="s">
        <v>44</v>
      </c>
      <c r="D225" s="282">
        <v>51070</v>
      </c>
      <c r="E225" s="110" t="s">
        <v>741</v>
      </c>
      <c r="F225" s="283" t="s">
        <v>742</v>
      </c>
      <c r="G225" s="284" t="s">
        <v>743</v>
      </c>
      <c r="H225" s="192">
        <v>0</v>
      </c>
      <c r="I225" s="192">
        <v>20600</v>
      </c>
      <c r="J225" s="192">
        <v>276920</v>
      </c>
      <c r="K225" s="192">
        <v>28415</v>
      </c>
      <c r="L225" s="192">
        <v>73253.600000000006</v>
      </c>
      <c r="M225" s="192">
        <v>10700</v>
      </c>
      <c r="N225" s="192">
        <v>0</v>
      </c>
      <c r="O225" s="192">
        <v>0</v>
      </c>
      <c r="P225" s="192">
        <v>0</v>
      </c>
      <c r="Q225" s="192">
        <v>0</v>
      </c>
      <c r="R225" s="192">
        <v>0</v>
      </c>
      <c r="S225" s="192">
        <v>0</v>
      </c>
      <c r="T225" s="192">
        <v>0</v>
      </c>
      <c r="U225" s="192">
        <v>538920</v>
      </c>
      <c r="V225" s="192">
        <v>0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120145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258810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22390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192">
        <v>27470</v>
      </c>
      <c r="BK225" s="192">
        <v>0</v>
      </c>
      <c r="BL225" s="192">
        <v>0</v>
      </c>
      <c r="BM225" s="192">
        <v>0</v>
      </c>
      <c r="BN225" s="192">
        <v>0</v>
      </c>
      <c r="BO225" s="192">
        <v>0</v>
      </c>
      <c r="BP225" s="192">
        <v>0</v>
      </c>
      <c r="BQ225" s="192">
        <v>0</v>
      </c>
      <c r="BR225" s="192">
        <v>0</v>
      </c>
      <c r="BS225" s="192">
        <v>0</v>
      </c>
      <c r="BT225" s="192">
        <v>178212.62</v>
      </c>
      <c r="BU225" s="192">
        <v>0</v>
      </c>
      <c r="BV225" s="192">
        <v>0</v>
      </c>
      <c r="BW225" s="192">
        <v>0</v>
      </c>
      <c r="BX225" s="192">
        <v>15690</v>
      </c>
      <c r="BY225" s="192">
        <v>237560</v>
      </c>
      <c r="BZ225" s="192">
        <v>30220</v>
      </c>
      <c r="CA225" s="192">
        <v>0</v>
      </c>
      <c r="CB225" s="192">
        <v>0</v>
      </c>
      <c r="CC225" s="201">
        <f t="shared" si="40"/>
        <v>1839306.2200000002</v>
      </c>
    </row>
    <row r="226" spans="1:81" s="109" customFormat="1" ht="25.5" customHeight="1">
      <c r="A226" s="136" t="s">
        <v>1462</v>
      </c>
      <c r="B226" s="280" t="s">
        <v>43</v>
      </c>
      <c r="C226" s="281" t="s">
        <v>44</v>
      </c>
      <c r="D226" s="282"/>
      <c r="E226" s="110"/>
      <c r="F226" s="283" t="s">
        <v>744</v>
      </c>
      <c r="G226" s="284" t="s">
        <v>1582</v>
      </c>
      <c r="H226" s="192">
        <v>2251320</v>
      </c>
      <c r="I226" s="171">
        <v>561540</v>
      </c>
      <c r="J226" s="171">
        <v>674800</v>
      </c>
      <c r="K226" s="171">
        <v>1981028.75</v>
      </c>
      <c r="L226" s="171">
        <v>0</v>
      </c>
      <c r="M226" s="171">
        <v>53760</v>
      </c>
      <c r="N226" s="171">
        <v>7083185</v>
      </c>
      <c r="O226" s="171">
        <v>585225</v>
      </c>
      <c r="P226" s="171">
        <v>152400</v>
      </c>
      <c r="Q226" s="171">
        <v>2350050</v>
      </c>
      <c r="R226" s="171">
        <v>159800</v>
      </c>
      <c r="S226" s="171">
        <v>193700</v>
      </c>
      <c r="T226" s="171">
        <v>721740</v>
      </c>
      <c r="U226" s="171">
        <v>331050</v>
      </c>
      <c r="V226" s="171">
        <v>72600</v>
      </c>
      <c r="W226" s="171">
        <v>116400</v>
      </c>
      <c r="X226" s="171">
        <v>162900</v>
      </c>
      <c r="Y226" s="171">
        <v>149400</v>
      </c>
      <c r="Z226" s="171">
        <v>3261970</v>
      </c>
      <c r="AA226" s="171">
        <v>361920</v>
      </c>
      <c r="AB226" s="171">
        <v>208800</v>
      </c>
      <c r="AC226" s="171">
        <v>0</v>
      </c>
      <c r="AD226" s="171">
        <v>57960</v>
      </c>
      <c r="AE226" s="171">
        <v>221050</v>
      </c>
      <c r="AF226" s="171">
        <v>0</v>
      </c>
      <c r="AG226" s="171">
        <v>77120</v>
      </c>
      <c r="AH226" s="171">
        <v>101304</v>
      </c>
      <c r="AI226" s="171">
        <v>2022600</v>
      </c>
      <c r="AJ226" s="171">
        <v>141460</v>
      </c>
      <c r="AK226" s="171">
        <v>37160</v>
      </c>
      <c r="AL226" s="171">
        <v>117600</v>
      </c>
      <c r="AM226" s="171">
        <v>80640</v>
      </c>
      <c r="AN226" s="171">
        <v>201908</v>
      </c>
      <c r="AO226" s="171">
        <v>67400</v>
      </c>
      <c r="AP226" s="171">
        <v>89240</v>
      </c>
      <c r="AQ226" s="171">
        <v>228180</v>
      </c>
      <c r="AR226" s="171">
        <v>112360</v>
      </c>
      <c r="AS226" s="171">
        <v>153140</v>
      </c>
      <c r="AT226" s="171">
        <v>82080</v>
      </c>
      <c r="AU226" s="171">
        <v>1900840</v>
      </c>
      <c r="AV226" s="171">
        <v>693734</v>
      </c>
      <c r="AW226" s="171">
        <v>159240</v>
      </c>
      <c r="AX226" s="171">
        <v>132480</v>
      </c>
      <c r="AY226" s="171">
        <v>85440</v>
      </c>
      <c r="AZ226" s="171">
        <v>392675</v>
      </c>
      <c r="BA226" s="171">
        <v>0</v>
      </c>
      <c r="BB226" s="171">
        <v>3033425</v>
      </c>
      <c r="BC226" s="171">
        <v>0</v>
      </c>
      <c r="BD226" s="171">
        <v>0</v>
      </c>
      <c r="BE226" s="171">
        <v>0</v>
      </c>
      <c r="BF226" s="171">
        <v>2331252.5</v>
      </c>
      <c r="BG226" s="171">
        <v>0</v>
      </c>
      <c r="BH226" s="171">
        <v>437220</v>
      </c>
      <c r="BI226" s="171">
        <v>347130</v>
      </c>
      <c r="BJ226" s="171">
        <v>65460</v>
      </c>
      <c r="BK226" s="171">
        <v>61200</v>
      </c>
      <c r="BL226" s="171">
        <v>39120</v>
      </c>
      <c r="BM226" s="171">
        <v>2780460</v>
      </c>
      <c r="BN226" s="171">
        <v>10610609.5</v>
      </c>
      <c r="BO226" s="171">
        <v>170000</v>
      </c>
      <c r="BP226" s="171">
        <v>0</v>
      </c>
      <c r="BQ226" s="171">
        <v>147120</v>
      </c>
      <c r="BR226" s="171">
        <v>92280</v>
      </c>
      <c r="BS226" s="171">
        <v>87240</v>
      </c>
      <c r="BT226" s="171">
        <v>1935997.86</v>
      </c>
      <c r="BU226" s="171">
        <v>63000</v>
      </c>
      <c r="BV226" s="171">
        <v>137760</v>
      </c>
      <c r="BW226" s="171">
        <v>0</v>
      </c>
      <c r="BX226" s="171">
        <v>268560</v>
      </c>
      <c r="BY226" s="171">
        <v>695190</v>
      </c>
      <c r="BZ226" s="171">
        <v>53760</v>
      </c>
      <c r="CA226" s="171">
        <v>38000</v>
      </c>
      <c r="CB226" s="171">
        <v>74880</v>
      </c>
      <c r="CC226" s="201">
        <f t="shared" si="40"/>
        <v>52058864.609999999</v>
      </c>
    </row>
    <row r="227" spans="1:81" s="109" customFormat="1" ht="25.5" customHeight="1">
      <c r="A227" s="136" t="s">
        <v>1462</v>
      </c>
      <c r="B227" s="280" t="s">
        <v>43</v>
      </c>
      <c r="C227" s="281" t="s">
        <v>44</v>
      </c>
      <c r="D227" s="282">
        <v>52070</v>
      </c>
      <c r="E227" s="110" t="s">
        <v>745</v>
      </c>
      <c r="F227" s="283" t="s">
        <v>746</v>
      </c>
      <c r="G227" s="284" t="s">
        <v>1583</v>
      </c>
      <c r="H227" s="192">
        <v>4364514</v>
      </c>
      <c r="I227" s="171">
        <v>2039596.78</v>
      </c>
      <c r="J227" s="171">
        <v>699390.89</v>
      </c>
      <c r="K227" s="171">
        <v>0</v>
      </c>
      <c r="L227" s="171">
        <v>735000</v>
      </c>
      <c r="M227" s="171">
        <v>164000</v>
      </c>
      <c r="N227" s="171">
        <v>0</v>
      </c>
      <c r="O227" s="171">
        <v>903757</v>
      </c>
      <c r="P227" s="171">
        <v>202000</v>
      </c>
      <c r="Q227" s="171">
        <v>0</v>
      </c>
      <c r="R227" s="171">
        <v>223000</v>
      </c>
      <c r="S227" s="171">
        <v>637725</v>
      </c>
      <c r="T227" s="171">
        <v>1324674</v>
      </c>
      <c r="U227" s="171">
        <v>1176725</v>
      </c>
      <c r="V227" s="171">
        <v>109000</v>
      </c>
      <c r="W227" s="171">
        <v>402166</v>
      </c>
      <c r="X227" s="171">
        <v>312000</v>
      </c>
      <c r="Y227" s="171">
        <v>204000</v>
      </c>
      <c r="Z227" s="171">
        <v>2337741</v>
      </c>
      <c r="AA227" s="171">
        <v>641225</v>
      </c>
      <c r="AB227" s="171">
        <v>0</v>
      </c>
      <c r="AC227" s="171">
        <v>607951</v>
      </c>
      <c r="AD227" s="171">
        <v>126838</v>
      </c>
      <c r="AE227" s="171">
        <v>0</v>
      </c>
      <c r="AF227" s="171">
        <v>0</v>
      </c>
      <c r="AG227" s="171">
        <v>187000</v>
      </c>
      <c r="AH227" s="171">
        <v>0</v>
      </c>
      <c r="AI227" s="171">
        <v>3186773</v>
      </c>
      <c r="AJ227" s="171">
        <v>169968</v>
      </c>
      <c r="AK227" s="171">
        <v>0</v>
      </c>
      <c r="AL227" s="171">
        <v>0</v>
      </c>
      <c r="AM227" s="171">
        <v>0</v>
      </c>
      <c r="AN227" s="171">
        <v>0</v>
      </c>
      <c r="AO227" s="171">
        <v>0</v>
      </c>
      <c r="AP227" s="171">
        <v>0</v>
      </c>
      <c r="AQ227" s="171">
        <v>0</v>
      </c>
      <c r="AR227" s="171">
        <v>0</v>
      </c>
      <c r="AS227" s="171">
        <v>272516</v>
      </c>
      <c r="AT227" s="171">
        <v>0</v>
      </c>
      <c r="AU227" s="171">
        <v>1022289</v>
      </c>
      <c r="AV227" s="171">
        <v>328500</v>
      </c>
      <c r="AW227" s="171">
        <v>238000</v>
      </c>
      <c r="AX227" s="171">
        <v>0</v>
      </c>
      <c r="AY227" s="171">
        <v>0</v>
      </c>
      <c r="AZ227" s="171">
        <v>98000</v>
      </c>
      <c r="BA227" s="171">
        <v>0</v>
      </c>
      <c r="BB227" s="171">
        <v>2317500</v>
      </c>
      <c r="BC227" s="171">
        <v>253950</v>
      </c>
      <c r="BD227" s="171">
        <v>367500</v>
      </c>
      <c r="BE227" s="171">
        <v>515850</v>
      </c>
      <c r="BF227" s="171">
        <v>41700</v>
      </c>
      <c r="BG227" s="171">
        <v>15000</v>
      </c>
      <c r="BH227" s="171">
        <v>763752</v>
      </c>
      <c r="BI227" s="171">
        <v>0</v>
      </c>
      <c r="BJ227" s="171">
        <v>153000</v>
      </c>
      <c r="BK227" s="171">
        <v>0</v>
      </c>
      <c r="BL227" s="171">
        <v>143000</v>
      </c>
      <c r="BM227" s="171">
        <v>3802485</v>
      </c>
      <c r="BN227" s="171">
        <v>1799844</v>
      </c>
      <c r="BO227" s="171">
        <v>297866</v>
      </c>
      <c r="BP227" s="171">
        <v>216866</v>
      </c>
      <c r="BQ227" s="171">
        <v>570516</v>
      </c>
      <c r="BR227" s="171">
        <v>392450</v>
      </c>
      <c r="BS227" s="171">
        <v>0</v>
      </c>
      <c r="BT227" s="171">
        <v>1272000</v>
      </c>
      <c r="BU227" s="171">
        <v>0</v>
      </c>
      <c r="BV227" s="171">
        <v>0</v>
      </c>
      <c r="BW227" s="171">
        <v>0</v>
      </c>
      <c r="BX227" s="171">
        <v>0</v>
      </c>
      <c r="BY227" s="171">
        <v>605500</v>
      </c>
      <c r="BZ227" s="171">
        <v>0</v>
      </c>
      <c r="CA227" s="171">
        <v>0</v>
      </c>
      <c r="CB227" s="171">
        <v>0</v>
      </c>
      <c r="CC227" s="201">
        <f t="shared" si="40"/>
        <v>36243128.670000002</v>
      </c>
    </row>
    <row r="228" spans="1:81" s="109" customFormat="1" ht="25.5" customHeight="1">
      <c r="A228" s="136" t="s">
        <v>1462</v>
      </c>
      <c r="B228" s="280" t="s">
        <v>43</v>
      </c>
      <c r="C228" s="281" t="s">
        <v>44</v>
      </c>
      <c r="D228" s="282">
        <v>52070</v>
      </c>
      <c r="E228" s="110" t="s">
        <v>745</v>
      </c>
      <c r="F228" s="283" t="s">
        <v>747</v>
      </c>
      <c r="G228" s="284" t="s">
        <v>1584</v>
      </c>
      <c r="H228" s="192">
        <v>132900</v>
      </c>
      <c r="I228" s="171">
        <v>140000</v>
      </c>
      <c r="J228" s="171">
        <v>419366.13</v>
      </c>
      <c r="K228" s="171">
        <v>20000</v>
      </c>
      <c r="L228" s="171">
        <v>7000</v>
      </c>
      <c r="M228" s="171">
        <v>0</v>
      </c>
      <c r="N228" s="171">
        <v>0</v>
      </c>
      <c r="O228" s="171">
        <v>99000</v>
      </c>
      <c r="P228" s="171">
        <v>31821.43</v>
      </c>
      <c r="Q228" s="171">
        <v>209460</v>
      </c>
      <c r="R228" s="171">
        <v>0</v>
      </c>
      <c r="S228" s="171">
        <v>9000</v>
      </c>
      <c r="T228" s="171">
        <v>113000</v>
      </c>
      <c r="U228" s="171">
        <v>46000</v>
      </c>
      <c r="V228" s="171">
        <v>1500</v>
      </c>
      <c r="W228" s="171">
        <v>0</v>
      </c>
      <c r="X228" s="171">
        <v>6000</v>
      </c>
      <c r="Y228" s="171">
        <v>18000</v>
      </c>
      <c r="Z228" s="171">
        <v>65000</v>
      </c>
      <c r="AA228" s="171">
        <v>25224</v>
      </c>
      <c r="AB228" s="171">
        <v>31000</v>
      </c>
      <c r="AC228" s="171">
        <v>28500</v>
      </c>
      <c r="AD228" s="171">
        <v>9161</v>
      </c>
      <c r="AE228" s="171">
        <v>10000</v>
      </c>
      <c r="AF228" s="171">
        <v>15000</v>
      </c>
      <c r="AG228" s="171">
        <v>24258</v>
      </c>
      <c r="AH228" s="171">
        <v>125000</v>
      </c>
      <c r="AI228" s="171">
        <v>664075</v>
      </c>
      <c r="AJ228" s="171">
        <v>1903</v>
      </c>
      <c r="AK228" s="171">
        <v>0</v>
      </c>
      <c r="AL228" s="171">
        <v>0</v>
      </c>
      <c r="AM228" s="171">
        <v>0</v>
      </c>
      <c r="AN228" s="171">
        <v>0</v>
      </c>
      <c r="AO228" s="171">
        <v>0</v>
      </c>
      <c r="AP228" s="171">
        <v>0</v>
      </c>
      <c r="AQ228" s="171">
        <v>0</v>
      </c>
      <c r="AR228" s="171">
        <v>0</v>
      </c>
      <c r="AS228" s="171">
        <v>0</v>
      </c>
      <c r="AT228" s="171">
        <v>0</v>
      </c>
      <c r="AU228" s="171">
        <v>3500</v>
      </c>
      <c r="AV228" s="171">
        <v>0</v>
      </c>
      <c r="AW228" s="171">
        <v>0</v>
      </c>
      <c r="AX228" s="171">
        <v>3000</v>
      </c>
      <c r="AY228" s="171">
        <v>0</v>
      </c>
      <c r="AZ228" s="171">
        <v>12500</v>
      </c>
      <c r="BA228" s="171">
        <v>0</v>
      </c>
      <c r="BB228" s="171">
        <v>144000</v>
      </c>
      <c r="BC228" s="171">
        <v>14000</v>
      </c>
      <c r="BD228" s="171">
        <v>8350</v>
      </c>
      <c r="BE228" s="171">
        <v>5083</v>
      </c>
      <c r="BF228" s="171">
        <v>32788</v>
      </c>
      <c r="BG228" s="171">
        <v>27000</v>
      </c>
      <c r="BH228" s="171">
        <v>68399.990000000005</v>
      </c>
      <c r="BI228" s="171">
        <v>0</v>
      </c>
      <c r="BJ228" s="171">
        <v>21000</v>
      </c>
      <c r="BK228" s="171">
        <v>0</v>
      </c>
      <c r="BL228" s="171">
        <v>193100</v>
      </c>
      <c r="BM228" s="171">
        <v>288500</v>
      </c>
      <c r="BN228" s="171">
        <v>180000</v>
      </c>
      <c r="BO228" s="171">
        <v>27580</v>
      </c>
      <c r="BP228" s="171">
        <v>0</v>
      </c>
      <c r="BQ228" s="171">
        <v>0</v>
      </c>
      <c r="BR228" s="171">
        <v>6000</v>
      </c>
      <c r="BS228" s="171">
        <v>3000</v>
      </c>
      <c r="BT228" s="171">
        <v>49950.04</v>
      </c>
      <c r="BU228" s="171">
        <v>9000</v>
      </c>
      <c r="BV228" s="171">
        <v>15000</v>
      </c>
      <c r="BW228" s="171">
        <v>49996</v>
      </c>
      <c r="BX228" s="171">
        <v>0</v>
      </c>
      <c r="BY228" s="171">
        <v>160469</v>
      </c>
      <c r="BZ228" s="171">
        <v>0</v>
      </c>
      <c r="CA228" s="171">
        <v>8000</v>
      </c>
      <c r="CB228" s="171">
        <v>0</v>
      </c>
      <c r="CC228" s="201">
        <f t="shared" si="40"/>
        <v>3582384.5900000003</v>
      </c>
    </row>
    <row r="229" spans="1:81" s="109" customFormat="1" ht="25.5" customHeight="1">
      <c r="A229" s="136" t="s">
        <v>1462</v>
      </c>
      <c r="B229" s="280" t="s">
        <v>43</v>
      </c>
      <c r="C229" s="281" t="s">
        <v>44</v>
      </c>
      <c r="D229" s="282">
        <v>52090</v>
      </c>
      <c r="E229" s="110" t="s">
        <v>748</v>
      </c>
      <c r="F229" s="283" t="s">
        <v>749</v>
      </c>
      <c r="G229" s="284" t="s">
        <v>1498</v>
      </c>
      <c r="H229" s="192">
        <v>0</v>
      </c>
      <c r="I229" s="171">
        <v>0</v>
      </c>
      <c r="J229" s="171">
        <v>0</v>
      </c>
      <c r="K229" s="171">
        <v>0</v>
      </c>
      <c r="L229" s="171">
        <v>0</v>
      </c>
      <c r="M229" s="171">
        <v>0</v>
      </c>
      <c r="N229" s="171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71">
        <v>0</v>
      </c>
      <c r="U229" s="171">
        <v>0</v>
      </c>
      <c r="V229" s="171">
        <v>0</v>
      </c>
      <c r="W229" s="171">
        <v>0</v>
      </c>
      <c r="X229" s="171">
        <v>0</v>
      </c>
      <c r="Y229" s="171">
        <v>0</v>
      </c>
      <c r="Z229" s="171">
        <v>0</v>
      </c>
      <c r="AA229" s="171">
        <v>0</v>
      </c>
      <c r="AB229" s="171">
        <v>0</v>
      </c>
      <c r="AC229" s="171">
        <v>0</v>
      </c>
      <c r="AD229" s="171">
        <v>0</v>
      </c>
      <c r="AE229" s="171">
        <v>0</v>
      </c>
      <c r="AF229" s="171">
        <v>0</v>
      </c>
      <c r="AG229" s="171">
        <v>0</v>
      </c>
      <c r="AH229" s="171">
        <v>0</v>
      </c>
      <c r="AI229" s="171">
        <v>0</v>
      </c>
      <c r="AJ229" s="171">
        <v>0</v>
      </c>
      <c r="AK229" s="171">
        <v>0</v>
      </c>
      <c r="AL229" s="171">
        <v>0</v>
      </c>
      <c r="AM229" s="171">
        <v>0</v>
      </c>
      <c r="AN229" s="171">
        <v>0</v>
      </c>
      <c r="AO229" s="171">
        <v>0</v>
      </c>
      <c r="AP229" s="171">
        <v>0</v>
      </c>
      <c r="AQ229" s="171">
        <v>0</v>
      </c>
      <c r="AR229" s="171">
        <v>0</v>
      </c>
      <c r="AS229" s="171">
        <v>0</v>
      </c>
      <c r="AT229" s="171">
        <v>0</v>
      </c>
      <c r="AU229" s="171">
        <v>0</v>
      </c>
      <c r="AV229" s="171">
        <v>0</v>
      </c>
      <c r="AW229" s="171">
        <v>0</v>
      </c>
      <c r="AX229" s="171">
        <v>0</v>
      </c>
      <c r="AY229" s="171">
        <v>0</v>
      </c>
      <c r="AZ229" s="171">
        <v>0</v>
      </c>
      <c r="BA229" s="171">
        <v>0</v>
      </c>
      <c r="BB229" s="171">
        <v>0</v>
      </c>
      <c r="BC229" s="171">
        <v>0</v>
      </c>
      <c r="BD229" s="171">
        <v>0</v>
      </c>
      <c r="BE229" s="171">
        <v>0</v>
      </c>
      <c r="BF229" s="171">
        <v>0</v>
      </c>
      <c r="BG229" s="171">
        <v>0</v>
      </c>
      <c r="BH229" s="171">
        <v>0</v>
      </c>
      <c r="BI229" s="171">
        <v>0</v>
      </c>
      <c r="BJ229" s="171">
        <v>0</v>
      </c>
      <c r="BK229" s="171">
        <v>0</v>
      </c>
      <c r="BL229" s="171">
        <v>0</v>
      </c>
      <c r="BM229" s="171">
        <v>5502795</v>
      </c>
      <c r="BN229" s="171">
        <v>0</v>
      </c>
      <c r="BO229" s="171">
        <v>0</v>
      </c>
      <c r="BP229" s="171">
        <v>0</v>
      </c>
      <c r="BQ229" s="171">
        <v>0</v>
      </c>
      <c r="BR229" s="171">
        <v>0</v>
      </c>
      <c r="BS229" s="171">
        <v>0</v>
      </c>
      <c r="BT229" s="171">
        <v>0</v>
      </c>
      <c r="BU229" s="171">
        <v>0</v>
      </c>
      <c r="BV229" s="171">
        <v>0</v>
      </c>
      <c r="BW229" s="171">
        <v>0</v>
      </c>
      <c r="BX229" s="171">
        <v>0</v>
      </c>
      <c r="BY229" s="171">
        <v>0</v>
      </c>
      <c r="BZ229" s="171">
        <v>0</v>
      </c>
      <c r="CA229" s="171">
        <v>0</v>
      </c>
      <c r="CB229" s="171">
        <v>0</v>
      </c>
      <c r="CC229" s="201">
        <f t="shared" si="40"/>
        <v>5502795</v>
      </c>
    </row>
    <row r="230" spans="1:81" s="109" customFormat="1" ht="25.5" customHeight="1">
      <c r="A230" s="136" t="s">
        <v>1462</v>
      </c>
      <c r="B230" s="280" t="s">
        <v>43</v>
      </c>
      <c r="C230" s="281" t="s">
        <v>44</v>
      </c>
      <c r="D230" s="282">
        <v>52090</v>
      </c>
      <c r="E230" s="110" t="s">
        <v>748</v>
      </c>
      <c r="F230" s="283" t="s">
        <v>750</v>
      </c>
      <c r="G230" s="284" t="s">
        <v>1499</v>
      </c>
      <c r="H230" s="192">
        <v>0</v>
      </c>
      <c r="I230" s="171">
        <v>0</v>
      </c>
      <c r="J230" s="171">
        <v>0</v>
      </c>
      <c r="K230" s="171">
        <v>0</v>
      </c>
      <c r="L230" s="171">
        <v>0</v>
      </c>
      <c r="M230" s="171">
        <v>0</v>
      </c>
      <c r="N230" s="171">
        <v>0</v>
      </c>
      <c r="O230" s="171">
        <v>0</v>
      </c>
      <c r="P230" s="171">
        <v>0</v>
      </c>
      <c r="Q230" s="171">
        <v>0</v>
      </c>
      <c r="R230" s="171">
        <v>0</v>
      </c>
      <c r="S230" s="171">
        <v>0</v>
      </c>
      <c r="T230" s="171">
        <v>0</v>
      </c>
      <c r="U230" s="171">
        <v>0</v>
      </c>
      <c r="V230" s="171">
        <v>0</v>
      </c>
      <c r="W230" s="171">
        <v>0</v>
      </c>
      <c r="X230" s="17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1">
        <v>0</v>
      </c>
      <c r="AH230" s="171">
        <v>0</v>
      </c>
      <c r="AI230" s="171">
        <v>0</v>
      </c>
      <c r="AJ230" s="171">
        <v>0</v>
      </c>
      <c r="AK230" s="171">
        <v>0</v>
      </c>
      <c r="AL230" s="171">
        <v>0</v>
      </c>
      <c r="AM230" s="171">
        <v>0</v>
      </c>
      <c r="AN230" s="171">
        <v>0</v>
      </c>
      <c r="AO230" s="171">
        <v>0</v>
      </c>
      <c r="AP230" s="171">
        <v>0</v>
      </c>
      <c r="AQ230" s="171">
        <v>0</v>
      </c>
      <c r="AR230" s="171">
        <v>0</v>
      </c>
      <c r="AS230" s="171">
        <v>0</v>
      </c>
      <c r="AT230" s="171">
        <v>0</v>
      </c>
      <c r="AU230" s="171">
        <v>0</v>
      </c>
      <c r="AV230" s="171">
        <v>0</v>
      </c>
      <c r="AW230" s="171">
        <v>0</v>
      </c>
      <c r="AX230" s="171">
        <v>0</v>
      </c>
      <c r="AY230" s="171">
        <v>0</v>
      </c>
      <c r="AZ230" s="171">
        <v>0</v>
      </c>
      <c r="BA230" s="171">
        <v>0</v>
      </c>
      <c r="BB230" s="171">
        <v>0</v>
      </c>
      <c r="BC230" s="171">
        <v>0</v>
      </c>
      <c r="BD230" s="171">
        <v>0</v>
      </c>
      <c r="BE230" s="171">
        <v>0</v>
      </c>
      <c r="BF230" s="171">
        <v>0</v>
      </c>
      <c r="BG230" s="171">
        <v>0</v>
      </c>
      <c r="BH230" s="171">
        <v>0</v>
      </c>
      <c r="BI230" s="171">
        <v>0</v>
      </c>
      <c r="BJ230" s="171">
        <v>0</v>
      </c>
      <c r="BK230" s="171">
        <v>0</v>
      </c>
      <c r="BL230" s="171">
        <v>0</v>
      </c>
      <c r="BM230" s="171">
        <v>596411</v>
      </c>
      <c r="BN230" s="171">
        <v>0</v>
      </c>
      <c r="BO230" s="171">
        <v>0</v>
      </c>
      <c r="BP230" s="171">
        <v>0</v>
      </c>
      <c r="BQ230" s="171">
        <v>0</v>
      </c>
      <c r="BR230" s="171">
        <v>0</v>
      </c>
      <c r="BS230" s="171">
        <v>0</v>
      </c>
      <c r="BT230" s="171">
        <v>0</v>
      </c>
      <c r="BU230" s="171">
        <v>0</v>
      </c>
      <c r="BV230" s="171">
        <v>0</v>
      </c>
      <c r="BW230" s="171">
        <v>0</v>
      </c>
      <c r="BX230" s="171">
        <v>0</v>
      </c>
      <c r="BY230" s="171">
        <v>0</v>
      </c>
      <c r="BZ230" s="171">
        <v>0</v>
      </c>
      <c r="CA230" s="171">
        <v>0</v>
      </c>
      <c r="CB230" s="171">
        <v>0</v>
      </c>
      <c r="CC230" s="201">
        <f t="shared" si="40"/>
        <v>596411</v>
      </c>
    </row>
    <row r="231" spans="1:81" s="109" customFormat="1" ht="25.5" customHeight="1">
      <c r="A231" s="136" t="s">
        <v>1462</v>
      </c>
      <c r="B231" s="280" t="s">
        <v>43</v>
      </c>
      <c r="C231" s="281" t="s">
        <v>44</v>
      </c>
      <c r="D231" s="282">
        <v>52090</v>
      </c>
      <c r="E231" s="110" t="s">
        <v>748</v>
      </c>
      <c r="F231" s="283" t="s">
        <v>751</v>
      </c>
      <c r="G231" s="284" t="s">
        <v>1585</v>
      </c>
      <c r="H231" s="192">
        <v>0</v>
      </c>
      <c r="I231" s="171">
        <v>0</v>
      </c>
      <c r="J231" s="171">
        <v>0</v>
      </c>
      <c r="K231" s="171">
        <v>0</v>
      </c>
      <c r="L231" s="171">
        <v>0</v>
      </c>
      <c r="M231" s="171">
        <v>0</v>
      </c>
      <c r="N231" s="171">
        <v>0</v>
      </c>
      <c r="O231" s="171">
        <v>0</v>
      </c>
      <c r="P231" s="171">
        <v>0</v>
      </c>
      <c r="Q231" s="171">
        <v>0</v>
      </c>
      <c r="R231" s="171">
        <v>0</v>
      </c>
      <c r="S231" s="171">
        <v>0</v>
      </c>
      <c r="T231" s="171">
        <v>0</v>
      </c>
      <c r="U231" s="171">
        <v>1346600</v>
      </c>
      <c r="V231" s="171">
        <v>220000</v>
      </c>
      <c r="W231" s="171">
        <v>0</v>
      </c>
      <c r="X231" s="171">
        <v>0</v>
      </c>
      <c r="Y231" s="171">
        <v>334600</v>
      </c>
      <c r="Z231" s="171">
        <v>0</v>
      </c>
      <c r="AA231" s="171">
        <v>885461</v>
      </c>
      <c r="AB231" s="171">
        <v>0</v>
      </c>
      <c r="AC231" s="171">
        <v>0</v>
      </c>
      <c r="AD231" s="171">
        <v>0</v>
      </c>
      <c r="AE231" s="171">
        <v>0</v>
      </c>
      <c r="AF231" s="171">
        <v>0</v>
      </c>
      <c r="AG231" s="171">
        <v>0</v>
      </c>
      <c r="AH231" s="171">
        <v>0</v>
      </c>
      <c r="AI231" s="171">
        <v>0</v>
      </c>
      <c r="AJ231" s="171">
        <v>0</v>
      </c>
      <c r="AK231" s="171">
        <v>0</v>
      </c>
      <c r="AL231" s="171">
        <v>0</v>
      </c>
      <c r="AM231" s="171">
        <v>0</v>
      </c>
      <c r="AN231" s="171">
        <v>302222</v>
      </c>
      <c r="AO231" s="171">
        <v>0</v>
      </c>
      <c r="AP231" s="171">
        <v>0</v>
      </c>
      <c r="AQ231" s="171">
        <v>0</v>
      </c>
      <c r="AR231" s="171">
        <v>0</v>
      </c>
      <c r="AS231" s="171">
        <v>0</v>
      </c>
      <c r="AT231" s="171">
        <v>0</v>
      </c>
      <c r="AU231" s="171">
        <v>0</v>
      </c>
      <c r="AV231" s="171">
        <v>15300</v>
      </c>
      <c r="AW231" s="171">
        <v>147263</v>
      </c>
      <c r="AX231" s="171">
        <v>0</v>
      </c>
      <c r="AY231" s="171">
        <v>0</v>
      </c>
      <c r="AZ231" s="171">
        <v>0</v>
      </c>
      <c r="BA231" s="171">
        <v>0</v>
      </c>
      <c r="BB231" s="171">
        <v>0</v>
      </c>
      <c r="BC231" s="171">
        <v>525800</v>
      </c>
      <c r="BD231" s="171">
        <v>491600</v>
      </c>
      <c r="BE231" s="171">
        <v>582000</v>
      </c>
      <c r="BF231" s="171">
        <v>0</v>
      </c>
      <c r="BG231" s="171">
        <v>0</v>
      </c>
      <c r="BH231" s="171">
        <v>1568000</v>
      </c>
      <c r="BI231" s="171">
        <v>0</v>
      </c>
      <c r="BJ231" s="171">
        <v>417700</v>
      </c>
      <c r="BK231" s="171">
        <v>498100</v>
      </c>
      <c r="BL231" s="171">
        <v>157500</v>
      </c>
      <c r="BM231" s="171">
        <v>0</v>
      </c>
      <c r="BN231" s="171">
        <v>5441424.9199999999</v>
      </c>
      <c r="BO231" s="171">
        <v>0</v>
      </c>
      <c r="BP231" s="171">
        <v>0</v>
      </c>
      <c r="BQ231" s="171">
        <v>204134</v>
      </c>
      <c r="BR231" s="171">
        <v>317685</v>
      </c>
      <c r="BS231" s="171">
        <v>331000</v>
      </c>
      <c r="BT231" s="171">
        <v>0</v>
      </c>
      <c r="BU231" s="171">
        <v>0</v>
      </c>
      <c r="BV231" s="171">
        <v>0</v>
      </c>
      <c r="BW231" s="171">
        <v>0</v>
      </c>
      <c r="BX231" s="171">
        <v>0</v>
      </c>
      <c r="BY231" s="171">
        <v>0</v>
      </c>
      <c r="BZ231" s="171">
        <v>0</v>
      </c>
      <c r="CA231" s="171">
        <v>0</v>
      </c>
      <c r="CB231" s="171">
        <v>0</v>
      </c>
      <c r="CC231" s="201">
        <f t="shared" si="40"/>
        <v>13786389.92</v>
      </c>
    </row>
    <row r="232" spans="1:81" s="109" customFormat="1" ht="25.5" customHeight="1">
      <c r="A232" s="136" t="s">
        <v>1462</v>
      </c>
      <c r="B232" s="280" t="s">
        <v>43</v>
      </c>
      <c r="C232" s="281" t="s">
        <v>44</v>
      </c>
      <c r="D232" s="282">
        <v>52090</v>
      </c>
      <c r="E232" s="110" t="s">
        <v>748</v>
      </c>
      <c r="F232" s="283" t="s">
        <v>752</v>
      </c>
      <c r="G232" s="284" t="s">
        <v>1586</v>
      </c>
      <c r="H232" s="192">
        <v>0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0</v>
      </c>
      <c r="Q232" s="171">
        <v>0</v>
      </c>
      <c r="R232" s="171">
        <v>0</v>
      </c>
      <c r="S232" s="171">
        <v>0</v>
      </c>
      <c r="T232" s="171">
        <v>0</v>
      </c>
      <c r="U232" s="171">
        <v>0</v>
      </c>
      <c r="V232" s="171">
        <v>0</v>
      </c>
      <c r="W232" s="171">
        <v>0</v>
      </c>
      <c r="X232" s="171">
        <v>0</v>
      </c>
      <c r="Y232" s="171">
        <v>1213</v>
      </c>
      <c r="Z232" s="171">
        <v>0</v>
      </c>
      <c r="AA232" s="171">
        <v>0</v>
      </c>
      <c r="AB232" s="171">
        <v>0</v>
      </c>
      <c r="AC232" s="171">
        <v>0</v>
      </c>
      <c r="AD232" s="171">
        <v>0</v>
      </c>
      <c r="AE232" s="171">
        <v>0</v>
      </c>
      <c r="AF232" s="171">
        <v>0</v>
      </c>
      <c r="AG232" s="171">
        <v>0</v>
      </c>
      <c r="AH232" s="171">
        <v>0</v>
      </c>
      <c r="AI232" s="171">
        <v>0</v>
      </c>
      <c r="AJ232" s="171">
        <v>0</v>
      </c>
      <c r="AK232" s="171">
        <v>0</v>
      </c>
      <c r="AL232" s="171">
        <v>0</v>
      </c>
      <c r="AM232" s="171">
        <v>0</v>
      </c>
      <c r="AN232" s="171">
        <v>0</v>
      </c>
      <c r="AO232" s="171">
        <v>0</v>
      </c>
      <c r="AP232" s="171">
        <v>0</v>
      </c>
      <c r="AQ232" s="171">
        <v>0</v>
      </c>
      <c r="AR232" s="171">
        <v>0</v>
      </c>
      <c r="AS232" s="171">
        <v>0</v>
      </c>
      <c r="AT232" s="171">
        <v>0</v>
      </c>
      <c r="AU232" s="171">
        <v>0</v>
      </c>
      <c r="AV232" s="171">
        <v>0</v>
      </c>
      <c r="AW232" s="171">
        <v>0</v>
      </c>
      <c r="AX232" s="171">
        <v>0</v>
      </c>
      <c r="AY232" s="171">
        <v>0</v>
      </c>
      <c r="AZ232" s="171">
        <v>0</v>
      </c>
      <c r="BA232" s="171">
        <v>0</v>
      </c>
      <c r="BB232" s="171">
        <v>0</v>
      </c>
      <c r="BC232" s="171">
        <v>0</v>
      </c>
      <c r="BD232" s="171">
        <v>0</v>
      </c>
      <c r="BE232" s="171">
        <v>0</v>
      </c>
      <c r="BF232" s="171">
        <v>0</v>
      </c>
      <c r="BG232" s="171">
        <v>0</v>
      </c>
      <c r="BH232" s="171">
        <v>0</v>
      </c>
      <c r="BI232" s="171">
        <v>0</v>
      </c>
      <c r="BJ232" s="171">
        <v>0</v>
      </c>
      <c r="BK232" s="171">
        <v>0</v>
      </c>
      <c r="BL232" s="171">
        <v>0</v>
      </c>
      <c r="BM232" s="171">
        <v>0</v>
      </c>
      <c r="BN232" s="171">
        <v>0</v>
      </c>
      <c r="BO232" s="171">
        <v>0</v>
      </c>
      <c r="BP232" s="171">
        <v>0</v>
      </c>
      <c r="BQ232" s="171">
        <v>0</v>
      </c>
      <c r="BR232" s="171">
        <v>0</v>
      </c>
      <c r="BS232" s="171">
        <v>0</v>
      </c>
      <c r="BT232" s="171">
        <v>0</v>
      </c>
      <c r="BU232" s="171">
        <v>0</v>
      </c>
      <c r="BV232" s="171">
        <v>0</v>
      </c>
      <c r="BW232" s="171">
        <v>0</v>
      </c>
      <c r="BX232" s="171">
        <v>0</v>
      </c>
      <c r="BY232" s="171">
        <v>0</v>
      </c>
      <c r="BZ232" s="171">
        <v>0</v>
      </c>
      <c r="CA232" s="171">
        <v>0</v>
      </c>
      <c r="CB232" s="171">
        <v>0</v>
      </c>
      <c r="CC232" s="201">
        <f t="shared" si="40"/>
        <v>1213</v>
      </c>
    </row>
    <row r="233" spans="1:81" s="109" customFormat="1" ht="25.5" customHeight="1">
      <c r="A233" s="136" t="s">
        <v>1462</v>
      </c>
      <c r="B233" s="280" t="s">
        <v>43</v>
      </c>
      <c r="C233" s="281" t="s">
        <v>44</v>
      </c>
      <c r="D233" s="282"/>
      <c r="E233" s="110"/>
      <c r="F233" s="283" t="s">
        <v>1419</v>
      </c>
      <c r="G233" s="284" t="s">
        <v>1500</v>
      </c>
      <c r="H233" s="192">
        <v>9322993.4399999995</v>
      </c>
      <c r="I233" s="171">
        <v>0</v>
      </c>
      <c r="J233" s="171">
        <v>820276.03</v>
      </c>
      <c r="K233" s="171">
        <v>0</v>
      </c>
      <c r="L233" s="171">
        <v>0</v>
      </c>
      <c r="M233" s="171">
        <v>0</v>
      </c>
      <c r="N233" s="171">
        <v>0</v>
      </c>
      <c r="O233" s="171">
        <v>891413.36</v>
      </c>
      <c r="P233" s="171">
        <v>0</v>
      </c>
      <c r="Q233" s="171">
        <v>4960600</v>
      </c>
      <c r="R233" s="171">
        <v>0</v>
      </c>
      <c r="S233" s="171">
        <v>642895.96</v>
      </c>
      <c r="T233" s="171">
        <v>700000</v>
      </c>
      <c r="U233" s="171">
        <v>0</v>
      </c>
      <c r="V233" s="171">
        <v>0</v>
      </c>
      <c r="W233" s="171">
        <v>0</v>
      </c>
      <c r="X233" s="171">
        <v>0</v>
      </c>
      <c r="Y233" s="171">
        <v>0</v>
      </c>
      <c r="Z233" s="171">
        <v>3988615.91</v>
      </c>
      <c r="AA233" s="171">
        <v>0</v>
      </c>
      <c r="AB233" s="171">
        <v>162000</v>
      </c>
      <c r="AC233" s="171">
        <v>0</v>
      </c>
      <c r="AD233" s="171">
        <v>0</v>
      </c>
      <c r="AE233" s="171">
        <v>170000</v>
      </c>
      <c r="AF233" s="171">
        <v>80000</v>
      </c>
      <c r="AG233" s="171">
        <v>90374.34</v>
      </c>
      <c r="AH233" s="171">
        <v>0</v>
      </c>
      <c r="AI233" s="171">
        <v>9801497</v>
      </c>
      <c r="AJ233" s="171">
        <v>0</v>
      </c>
      <c r="AK233" s="171">
        <v>0</v>
      </c>
      <c r="AL233" s="171">
        <v>0</v>
      </c>
      <c r="AM233" s="171">
        <v>0</v>
      </c>
      <c r="AN233" s="171">
        <v>0</v>
      </c>
      <c r="AO233" s="171">
        <v>0</v>
      </c>
      <c r="AP233" s="171">
        <v>0</v>
      </c>
      <c r="AQ233" s="171">
        <v>0</v>
      </c>
      <c r="AR233" s="171">
        <v>0</v>
      </c>
      <c r="AS233" s="171">
        <v>0</v>
      </c>
      <c r="AT233" s="171">
        <v>0</v>
      </c>
      <c r="AU233" s="171">
        <v>2416351</v>
      </c>
      <c r="AV233" s="171">
        <v>0</v>
      </c>
      <c r="AW233" s="171">
        <v>0</v>
      </c>
      <c r="AX233" s="171">
        <v>0</v>
      </c>
      <c r="AY233" s="171">
        <v>0</v>
      </c>
      <c r="AZ233" s="171">
        <v>0</v>
      </c>
      <c r="BA233" s="171">
        <v>0</v>
      </c>
      <c r="BB233" s="171">
        <v>9819485.6199999992</v>
      </c>
      <c r="BC233" s="171">
        <v>1509352</v>
      </c>
      <c r="BD233" s="171">
        <v>305580</v>
      </c>
      <c r="BE233" s="171">
        <v>0</v>
      </c>
      <c r="BF233" s="171">
        <v>0</v>
      </c>
      <c r="BG233" s="171">
        <v>0</v>
      </c>
      <c r="BH233" s="171">
        <v>1299364</v>
      </c>
      <c r="BI233" s="171">
        <v>0</v>
      </c>
      <c r="BJ233" s="171">
        <v>0</v>
      </c>
      <c r="BK233" s="171">
        <v>0</v>
      </c>
      <c r="BL233" s="171">
        <v>0</v>
      </c>
      <c r="BM233" s="171">
        <v>0</v>
      </c>
      <c r="BN233" s="171">
        <v>0</v>
      </c>
      <c r="BO233" s="171">
        <v>0</v>
      </c>
      <c r="BP233" s="171">
        <v>0</v>
      </c>
      <c r="BQ233" s="171">
        <v>0</v>
      </c>
      <c r="BR233" s="171">
        <v>0</v>
      </c>
      <c r="BS233" s="171">
        <v>0</v>
      </c>
      <c r="BT233" s="171">
        <v>4268100.24</v>
      </c>
      <c r="BU233" s="171">
        <v>0</v>
      </c>
      <c r="BV233" s="171">
        <v>0</v>
      </c>
      <c r="BW233" s="171">
        <v>0</v>
      </c>
      <c r="BX233" s="171">
        <v>0</v>
      </c>
      <c r="BY233" s="171">
        <v>0</v>
      </c>
      <c r="BZ233" s="171">
        <v>0</v>
      </c>
      <c r="CA233" s="171">
        <v>0</v>
      </c>
      <c r="CB233" s="171">
        <v>0</v>
      </c>
      <c r="CC233" s="201">
        <f t="shared" si="40"/>
        <v>51248898.899999999</v>
      </c>
    </row>
    <row r="234" spans="1:81" s="109" customFormat="1" ht="25.5" customHeight="1">
      <c r="A234" s="136" t="s">
        <v>1462</v>
      </c>
      <c r="B234" s="280" t="s">
        <v>43</v>
      </c>
      <c r="C234" s="281" t="s">
        <v>44</v>
      </c>
      <c r="D234" s="282"/>
      <c r="E234" s="110"/>
      <c r="F234" s="283" t="s">
        <v>1420</v>
      </c>
      <c r="G234" s="284" t="s">
        <v>1501</v>
      </c>
      <c r="H234" s="192">
        <v>0</v>
      </c>
      <c r="I234" s="171">
        <v>0</v>
      </c>
      <c r="J234" s="171">
        <v>17829.689999999999</v>
      </c>
      <c r="K234" s="171">
        <v>0</v>
      </c>
      <c r="L234" s="171">
        <v>0</v>
      </c>
      <c r="M234" s="171">
        <v>0</v>
      </c>
      <c r="N234" s="171">
        <v>0</v>
      </c>
      <c r="O234" s="171">
        <v>0</v>
      </c>
      <c r="P234" s="171">
        <v>0</v>
      </c>
      <c r="Q234" s="171">
        <v>400000</v>
      </c>
      <c r="R234" s="171">
        <v>0</v>
      </c>
      <c r="S234" s="171">
        <v>0</v>
      </c>
      <c r="T234" s="171">
        <v>0</v>
      </c>
      <c r="U234" s="171">
        <v>0</v>
      </c>
      <c r="V234" s="171">
        <v>0</v>
      </c>
      <c r="W234" s="171">
        <v>0</v>
      </c>
      <c r="X234" s="171">
        <v>0</v>
      </c>
      <c r="Y234" s="171">
        <v>0</v>
      </c>
      <c r="Z234" s="171">
        <v>1028305.4</v>
      </c>
      <c r="AA234" s="171">
        <v>0</v>
      </c>
      <c r="AB234" s="171">
        <v>18000</v>
      </c>
      <c r="AC234" s="171">
        <v>0</v>
      </c>
      <c r="AD234" s="171">
        <v>0</v>
      </c>
      <c r="AE234" s="171">
        <v>0</v>
      </c>
      <c r="AF234" s="171">
        <v>0</v>
      </c>
      <c r="AG234" s="171">
        <v>2100</v>
      </c>
      <c r="AH234" s="171">
        <v>0</v>
      </c>
      <c r="AI234" s="171">
        <v>317517</v>
      </c>
      <c r="AJ234" s="171">
        <v>0</v>
      </c>
      <c r="AK234" s="171">
        <v>0</v>
      </c>
      <c r="AL234" s="171">
        <v>0</v>
      </c>
      <c r="AM234" s="171">
        <v>0</v>
      </c>
      <c r="AN234" s="171">
        <v>0</v>
      </c>
      <c r="AO234" s="171">
        <v>0</v>
      </c>
      <c r="AP234" s="171">
        <v>0</v>
      </c>
      <c r="AQ234" s="171">
        <v>0</v>
      </c>
      <c r="AR234" s="171">
        <v>0</v>
      </c>
      <c r="AS234" s="171">
        <v>0</v>
      </c>
      <c r="AT234" s="171">
        <v>0</v>
      </c>
      <c r="AU234" s="171">
        <v>286200</v>
      </c>
      <c r="AV234" s="171">
        <v>0</v>
      </c>
      <c r="AW234" s="171">
        <v>0</v>
      </c>
      <c r="AX234" s="171">
        <v>0</v>
      </c>
      <c r="AY234" s="171">
        <v>0</v>
      </c>
      <c r="AZ234" s="171">
        <v>0</v>
      </c>
      <c r="BA234" s="171">
        <v>0</v>
      </c>
      <c r="BB234" s="171">
        <v>0</v>
      </c>
      <c r="BC234" s="171">
        <v>181188</v>
      </c>
      <c r="BD234" s="171">
        <v>0</v>
      </c>
      <c r="BE234" s="171">
        <v>0</v>
      </c>
      <c r="BF234" s="171">
        <v>0</v>
      </c>
      <c r="BG234" s="171">
        <v>0</v>
      </c>
      <c r="BH234" s="171">
        <v>0</v>
      </c>
      <c r="BI234" s="171">
        <v>0</v>
      </c>
      <c r="BJ234" s="171">
        <v>0</v>
      </c>
      <c r="BK234" s="171">
        <v>0</v>
      </c>
      <c r="BL234" s="171">
        <v>0</v>
      </c>
      <c r="BM234" s="171">
        <v>0</v>
      </c>
      <c r="BN234" s="171">
        <v>0</v>
      </c>
      <c r="BO234" s="171">
        <v>0</v>
      </c>
      <c r="BP234" s="171">
        <v>0</v>
      </c>
      <c r="BQ234" s="171">
        <v>0</v>
      </c>
      <c r="BR234" s="171">
        <v>0</v>
      </c>
      <c r="BS234" s="171">
        <v>0</v>
      </c>
      <c r="BT234" s="171">
        <v>315233.09999999998</v>
      </c>
      <c r="BU234" s="171">
        <v>0</v>
      </c>
      <c r="BV234" s="171">
        <v>0</v>
      </c>
      <c r="BW234" s="171">
        <v>0</v>
      </c>
      <c r="BX234" s="171">
        <v>0</v>
      </c>
      <c r="BY234" s="171">
        <v>0</v>
      </c>
      <c r="BZ234" s="171">
        <v>0</v>
      </c>
      <c r="CA234" s="171">
        <v>0</v>
      </c>
      <c r="CB234" s="171">
        <v>0</v>
      </c>
      <c r="CC234" s="201">
        <f t="shared" si="40"/>
        <v>2566373.19</v>
      </c>
    </row>
    <row r="235" spans="1:81" s="109" customFormat="1" ht="25.5" customHeight="1">
      <c r="A235" s="136" t="s">
        <v>1462</v>
      </c>
      <c r="B235" s="280" t="s">
        <v>43</v>
      </c>
      <c r="C235" s="281" t="s">
        <v>44</v>
      </c>
      <c r="D235" s="282"/>
      <c r="E235" s="110"/>
      <c r="F235" s="283" t="s">
        <v>1421</v>
      </c>
      <c r="G235" s="284" t="s">
        <v>1502</v>
      </c>
      <c r="H235" s="192">
        <v>0</v>
      </c>
      <c r="I235" s="171">
        <v>817900</v>
      </c>
      <c r="J235" s="171">
        <v>2900000</v>
      </c>
      <c r="K235" s="171">
        <v>1796000</v>
      </c>
      <c r="L235" s="171">
        <v>1140000</v>
      </c>
      <c r="M235" s="171">
        <v>446000</v>
      </c>
      <c r="N235" s="171">
        <v>0</v>
      </c>
      <c r="O235" s="171">
        <v>2326800</v>
      </c>
      <c r="P235" s="171">
        <v>697400</v>
      </c>
      <c r="Q235" s="171">
        <v>0</v>
      </c>
      <c r="R235" s="171">
        <v>0</v>
      </c>
      <c r="S235" s="171">
        <v>1700000</v>
      </c>
      <c r="T235" s="171">
        <v>2400600</v>
      </c>
      <c r="U235" s="171">
        <v>1344100</v>
      </c>
      <c r="V235" s="171">
        <v>0</v>
      </c>
      <c r="W235" s="171">
        <v>0</v>
      </c>
      <c r="X235" s="171">
        <v>1121800</v>
      </c>
      <c r="Y235" s="171">
        <v>481200</v>
      </c>
      <c r="Z235" s="171">
        <v>0</v>
      </c>
      <c r="AA235" s="171">
        <v>2030939</v>
      </c>
      <c r="AB235" s="171">
        <v>1003000</v>
      </c>
      <c r="AC235" s="171">
        <v>0</v>
      </c>
      <c r="AD235" s="171">
        <v>868700</v>
      </c>
      <c r="AE235" s="171">
        <v>1200000</v>
      </c>
      <c r="AF235" s="171">
        <v>969000</v>
      </c>
      <c r="AG235" s="171">
        <v>887600</v>
      </c>
      <c r="AH235" s="171">
        <v>0</v>
      </c>
      <c r="AI235" s="171">
        <v>445000</v>
      </c>
      <c r="AJ235" s="171">
        <v>538900</v>
      </c>
      <c r="AK235" s="171">
        <v>594800</v>
      </c>
      <c r="AL235" s="171">
        <v>597600</v>
      </c>
      <c r="AM235" s="171">
        <v>602700</v>
      </c>
      <c r="AN235" s="171">
        <v>1125800</v>
      </c>
      <c r="AO235" s="171">
        <v>812300</v>
      </c>
      <c r="AP235" s="171">
        <v>803000</v>
      </c>
      <c r="AQ235" s="171">
        <v>392700</v>
      </c>
      <c r="AR235" s="171">
        <v>708000</v>
      </c>
      <c r="AS235" s="171">
        <v>840700</v>
      </c>
      <c r="AT235" s="171">
        <v>604800</v>
      </c>
      <c r="AU235" s="171">
        <v>0</v>
      </c>
      <c r="AV235" s="171">
        <v>519400</v>
      </c>
      <c r="AW235" s="171">
        <v>413537</v>
      </c>
      <c r="AX235" s="171">
        <v>642200</v>
      </c>
      <c r="AY235" s="171">
        <v>491400</v>
      </c>
      <c r="AZ235" s="171">
        <v>530200</v>
      </c>
      <c r="BA235" s="171">
        <v>818800</v>
      </c>
      <c r="BB235" s="171">
        <v>0</v>
      </c>
      <c r="BC235" s="171">
        <v>1163700</v>
      </c>
      <c r="BD235" s="171">
        <v>591500</v>
      </c>
      <c r="BE235" s="171">
        <v>881400</v>
      </c>
      <c r="BF235" s="171">
        <v>195000</v>
      </c>
      <c r="BG235" s="171">
        <v>682800</v>
      </c>
      <c r="BH235" s="171">
        <v>375400</v>
      </c>
      <c r="BI235" s="171">
        <v>2228600</v>
      </c>
      <c r="BJ235" s="171">
        <v>487000</v>
      </c>
      <c r="BK235" s="171">
        <v>20700</v>
      </c>
      <c r="BL235" s="171">
        <v>22600</v>
      </c>
      <c r="BM235" s="171">
        <v>0</v>
      </c>
      <c r="BN235" s="171">
        <v>2000000</v>
      </c>
      <c r="BO235" s="171">
        <v>795873.43</v>
      </c>
      <c r="BP235" s="171">
        <v>0</v>
      </c>
      <c r="BQ235" s="171">
        <v>621366</v>
      </c>
      <c r="BR235" s="171">
        <v>973515</v>
      </c>
      <c r="BS235" s="171">
        <v>92000</v>
      </c>
      <c r="BT235" s="171">
        <v>0</v>
      </c>
      <c r="BU235" s="171">
        <v>513800</v>
      </c>
      <c r="BV235" s="171">
        <v>889500</v>
      </c>
      <c r="BW235" s="171">
        <v>1108700</v>
      </c>
      <c r="BX235" s="171">
        <v>1183800</v>
      </c>
      <c r="BY235" s="171">
        <v>2520000</v>
      </c>
      <c r="BZ235" s="171">
        <v>749200</v>
      </c>
      <c r="CA235" s="171">
        <v>467800</v>
      </c>
      <c r="CB235" s="171">
        <v>0</v>
      </c>
      <c r="CC235" s="201">
        <f t="shared" si="40"/>
        <v>54177130.43</v>
      </c>
    </row>
    <row r="236" spans="1:81" s="109" customFormat="1" ht="25.5" customHeight="1">
      <c r="A236" s="136" t="s">
        <v>1462</v>
      </c>
      <c r="B236" s="280" t="s">
        <v>43</v>
      </c>
      <c r="C236" s="281" t="s">
        <v>44</v>
      </c>
      <c r="D236" s="282"/>
      <c r="E236" s="110"/>
      <c r="F236" s="283" t="s">
        <v>1422</v>
      </c>
      <c r="G236" s="284" t="s">
        <v>1503</v>
      </c>
      <c r="H236" s="192">
        <v>0</v>
      </c>
      <c r="I236" s="171">
        <v>190700</v>
      </c>
      <c r="J236" s="171">
        <v>100000</v>
      </c>
      <c r="K236" s="171">
        <v>0</v>
      </c>
      <c r="L236" s="171">
        <v>200000</v>
      </c>
      <c r="M236" s="171">
        <v>0</v>
      </c>
      <c r="N236" s="171">
        <v>0</v>
      </c>
      <c r="O236" s="171">
        <v>0</v>
      </c>
      <c r="P236" s="171">
        <v>157400</v>
      </c>
      <c r="Q236" s="171">
        <v>0</v>
      </c>
      <c r="R236" s="171">
        <v>977200</v>
      </c>
      <c r="S236" s="171">
        <v>0</v>
      </c>
      <c r="T236" s="171">
        <v>0</v>
      </c>
      <c r="U236" s="171">
        <v>0</v>
      </c>
      <c r="V236" s="171">
        <v>0</v>
      </c>
      <c r="W236" s="171">
        <v>1450000</v>
      </c>
      <c r="X236" s="171">
        <v>37000</v>
      </c>
      <c r="Y236" s="171">
        <v>44787</v>
      </c>
      <c r="Z236" s="171">
        <v>0</v>
      </c>
      <c r="AA236" s="171">
        <v>0</v>
      </c>
      <c r="AB236" s="171">
        <v>0</v>
      </c>
      <c r="AC236" s="171">
        <v>0</v>
      </c>
      <c r="AD236" s="171">
        <v>65400</v>
      </c>
      <c r="AE236" s="171">
        <v>0</v>
      </c>
      <c r="AF236" s="171">
        <v>0</v>
      </c>
      <c r="AG236" s="171">
        <v>158400</v>
      </c>
      <c r="AH236" s="171">
        <v>0</v>
      </c>
      <c r="AI236" s="171">
        <v>0</v>
      </c>
      <c r="AJ236" s="171">
        <v>0</v>
      </c>
      <c r="AK236" s="171">
        <v>0</v>
      </c>
      <c r="AL236" s="171">
        <v>175685.5</v>
      </c>
      <c r="AM236" s="171">
        <v>0</v>
      </c>
      <c r="AN236" s="171">
        <v>-275322</v>
      </c>
      <c r="AO236" s="171">
        <v>175600</v>
      </c>
      <c r="AP236" s="171">
        <v>108000</v>
      </c>
      <c r="AQ236" s="171">
        <v>49300</v>
      </c>
      <c r="AR236" s="171">
        <v>134600</v>
      </c>
      <c r="AS236" s="171">
        <v>47900</v>
      </c>
      <c r="AT236" s="171">
        <v>65200</v>
      </c>
      <c r="AU236" s="171">
        <v>0</v>
      </c>
      <c r="AV236" s="171">
        <v>193900</v>
      </c>
      <c r="AW236" s="171">
        <v>174300</v>
      </c>
      <c r="AX236" s="171">
        <v>156800</v>
      </c>
      <c r="AY236" s="171">
        <v>145200</v>
      </c>
      <c r="AZ236" s="171">
        <v>111600</v>
      </c>
      <c r="BA236" s="171">
        <v>112800</v>
      </c>
      <c r="BB236" s="171">
        <v>0</v>
      </c>
      <c r="BC236" s="171">
        <v>75400</v>
      </c>
      <c r="BD236" s="171">
        <v>0</v>
      </c>
      <c r="BE236" s="171">
        <v>0</v>
      </c>
      <c r="BF236" s="171">
        <v>0</v>
      </c>
      <c r="BG236" s="171">
        <v>0</v>
      </c>
      <c r="BH236" s="171">
        <v>159700</v>
      </c>
      <c r="BI236" s="171">
        <v>0</v>
      </c>
      <c r="BJ236" s="171">
        <v>0</v>
      </c>
      <c r="BK236" s="171">
        <v>22200</v>
      </c>
      <c r="BL236" s="171">
        <v>0</v>
      </c>
      <c r="BM236" s="171">
        <v>0</v>
      </c>
      <c r="BN236" s="171">
        <v>0</v>
      </c>
      <c r="BO236" s="171">
        <v>0</v>
      </c>
      <c r="BP236" s="171">
        <v>0</v>
      </c>
      <c r="BQ236" s="171">
        <v>44600</v>
      </c>
      <c r="BR236" s="171">
        <v>0</v>
      </c>
      <c r="BS236" s="171">
        <v>59600</v>
      </c>
      <c r="BT236" s="171">
        <v>0</v>
      </c>
      <c r="BU236" s="171">
        <v>0</v>
      </c>
      <c r="BV236" s="171">
        <v>0</v>
      </c>
      <c r="BW236" s="171">
        <v>0</v>
      </c>
      <c r="BX236" s="171">
        <v>0</v>
      </c>
      <c r="BY236" s="171">
        <v>0</v>
      </c>
      <c r="BZ236" s="171">
        <v>157500</v>
      </c>
      <c r="CA236" s="171">
        <v>0</v>
      </c>
      <c r="CB236" s="171">
        <v>0</v>
      </c>
      <c r="CC236" s="201">
        <f t="shared" si="40"/>
        <v>5275450.5</v>
      </c>
    </row>
    <row r="237" spans="1:81" s="109" customFormat="1" ht="25.5" customHeight="1">
      <c r="A237" s="136" t="s">
        <v>1462</v>
      </c>
      <c r="B237" s="280" t="s">
        <v>43</v>
      </c>
      <c r="C237" s="281" t="s">
        <v>44</v>
      </c>
      <c r="D237" s="282"/>
      <c r="E237" s="110"/>
      <c r="F237" s="283" t="s">
        <v>753</v>
      </c>
      <c r="G237" s="284" t="s">
        <v>754</v>
      </c>
      <c r="H237" s="192">
        <v>0</v>
      </c>
      <c r="I237" s="171">
        <v>0</v>
      </c>
      <c r="J237" s="171">
        <v>0</v>
      </c>
      <c r="K237" s="171">
        <v>0</v>
      </c>
      <c r="L237" s="171">
        <v>0</v>
      </c>
      <c r="M237" s="171">
        <v>0</v>
      </c>
      <c r="N237" s="171">
        <v>0</v>
      </c>
      <c r="O237" s="171">
        <v>0</v>
      </c>
      <c r="P237" s="171">
        <v>0</v>
      </c>
      <c r="Q237" s="171">
        <v>0</v>
      </c>
      <c r="R237" s="171">
        <v>0</v>
      </c>
      <c r="S237" s="171">
        <v>0</v>
      </c>
      <c r="T237" s="171">
        <v>0</v>
      </c>
      <c r="U237" s="171">
        <v>0</v>
      </c>
      <c r="V237" s="171">
        <v>0</v>
      </c>
      <c r="W237" s="171">
        <v>0</v>
      </c>
      <c r="X237" s="171">
        <v>0</v>
      </c>
      <c r="Y237" s="171">
        <v>0</v>
      </c>
      <c r="Z237" s="171">
        <v>0</v>
      </c>
      <c r="AA237" s="171">
        <v>560</v>
      </c>
      <c r="AB237" s="171">
        <v>0</v>
      </c>
      <c r="AC237" s="171">
        <v>0</v>
      </c>
      <c r="AD237" s="171">
        <v>0</v>
      </c>
      <c r="AE237" s="171">
        <v>0</v>
      </c>
      <c r="AF237" s="171">
        <v>0</v>
      </c>
      <c r="AG237" s="171">
        <v>0</v>
      </c>
      <c r="AH237" s="171">
        <v>0</v>
      </c>
      <c r="AI237" s="171">
        <v>0</v>
      </c>
      <c r="AJ237" s="171">
        <v>0</v>
      </c>
      <c r="AK237" s="171">
        <v>0</v>
      </c>
      <c r="AL237" s="171">
        <v>0</v>
      </c>
      <c r="AM237" s="171">
        <v>0</v>
      </c>
      <c r="AN237" s="171">
        <v>0</v>
      </c>
      <c r="AO237" s="171">
        <v>0</v>
      </c>
      <c r="AP237" s="171">
        <v>0</v>
      </c>
      <c r="AQ237" s="171">
        <v>0</v>
      </c>
      <c r="AR237" s="171">
        <v>0</v>
      </c>
      <c r="AS237" s="171">
        <v>0</v>
      </c>
      <c r="AT237" s="171">
        <v>0</v>
      </c>
      <c r="AU237" s="171">
        <v>0</v>
      </c>
      <c r="AV237" s="171">
        <v>0</v>
      </c>
      <c r="AW237" s="171">
        <v>0</v>
      </c>
      <c r="AX237" s="171">
        <v>0</v>
      </c>
      <c r="AY237" s="171">
        <v>0</v>
      </c>
      <c r="AZ237" s="171">
        <v>0</v>
      </c>
      <c r="BA237" s="171">
        <v>0</v>
      </c>
      <c r="BB237" s="171">
        <v>1160</v>
      </c>
      <c r="BC237" s="171">
        <v>0</v>
      </c>
      <c r="BD237" s="171">
        <v>0</v>
      </c>
      <c r="BE237" s="171">
        <v>3380</v>
      </c>
      <c r="BF237" s="171">
        <v>0</v>
      </c>
      <c r="BG237" s="171">
        <v>0</v>
      </c>
      <c r="BH237" s="171">
        <v>0</v>
      </c>
      <c r="BI237" s="171">
        <v>0</v>
      </c>
      <c r="BJ237" s="171">
        <v>0</v>
      </c>
      <c r="BK237" s="171">
        <v>0</v>
      </c>
      <c r="BL237" s="171">
        <v>0</v>
      </c>
      <c r="BM237" s="171">
        <v>0</v>
      </c>
      <c r="BN237" s="171">
        <v>0</v>
      </c>
      <c r="BO237" s="171">
        <v>0</v>
      </c>
      <c r="BP237" s="171">
        <v>0</v>
      </c>
      <c r="BQ237" s="171">
        <v>0</v>
      </c>
      <c r="BR237" s="171">
        <v>0</v>
      </c>
      <c r="BS237" s="171">
        <v>0</v>
      </c>
      <c r="BT237" s="171">
        <v>0</v>
      </c>
      <c r="BU237" s="171">
        <v>0</v>
      </c>
      <c r="BV237" s="171">
        <v>0</v>
      </c>
      <c r="BW237" s="171">
        <v>0</v>
      </c>
      <c r="BX237" s="171">
        <v>0</v>
      </c>
      <c r="BY237" s="171">
        <v>0</v>
      </c>
      <c r="BZ237" s="171">
        <v>0</v>
      </c>
      <c r="CA237" s="171">
        <v>0</v>
      </c>
      <c r="CB237" s="171">
        <v>0</v>
      </c>
      <c r="CC237" s="201">
        <f t="shared" si="40"/>
        <v>5100</v>
      </c>
    </row>
    <row r="238" spans="1:81" s="109" customFormat="1" ht="25.5" customHeight="1">
      <c r="A238" s="136" t="s">
        <v>1462</v>
      </c>
      <c r="B238" s="280" t="s">
        <v>43</v>
      </c>
      <c r="C238" s="281" t="s">
        <v>44</v>
      </c>
      <c r="D238" s="282"/>
      <c r="E238" s="110"/>
      <c r="F238" s="283" t="s">
        <v>719</v>
      </c>
      <c r="G238" s="284" t="s">
        <v>720</v>
      </c>
      <c r="H238" s="192">
        <v>0</v>
      </c>
      <c r="I238" s="171">
        <v>0</v>
      </c>
      <c r="J238" s="171">
        <v>0</v>
      </c>
      <c r="K238" s="171">
        <v>0</v>
      </c>
      <c r="L238" s="171">
        <v>0</v>
      </c>
      <c r="M238" s="171">
        <v>0</v>
      </c>
      <c r="N238" s="171">
        <v>1520</v>
      </c>
      <c r="O238" s="171">
        <v>0</v>
      </c>
      <c r="P238" s="171">
        <v>0</v>
      </c>
      <c r="Q238" s="171">
        <v>0</v>
      </c>
      <c r="R238" s="171">
        <v>0</v>
      </c>
      <c r="S238" s="171">
        <v>0</v>
      </c>
      <c r="T238" s="171">
        <v>0</v>
      </c>
      <c r="U238" s="171">
        <v>2680</v>
      </c>
      <c r="V238" s="171">
        <v>0</v>
      </c>
      <c r="W238" s="171">
        <v>0</v>
      </c>
      <c r="X238" s="171">
        <v>0</v>
      </c>
      <c r="Y238" s="171">
        <v>0</v>
      </c>
      <c r="Z238" s="171">
        <v>0</v>
      </c>
      <c r="AA238" s="171">
        <v>1000</v>
      </c>
      <c r="AB238" s="171">
        <v>0</v>
      </c>
      <c r="AC238" s="171">
        <v>0</v>
      </c>
      <c r="AD238" s="171">
        <v>0</v>
      </c>
      <c r="AE238" s="171">
        <v>0</v>
      </c>
      <c r="AF238" s="171">
        <v>0</v>
      </c>
      <c r="AG238" s="171">
        <v>0</v>
      </c>
      <c r="AH238" s="171">
        <v>0</v>
      </c>
      <c r="AI238" s="171">
        <v>0</v>
      </c>
      <c r="AJ238" s="171">
        <v>0</v>
      </c>
      <c r="AK238" s="171">
        <v>0</v>
      </c>
      <c r="AL238" s="171">
        <v>0</v>
      </c>
      <c r="AM238" s="171">
        <v>0</v>
      </c>
      <c r="AN238" s="171">
        <v>0</v>
      </c>
      <c r="AO238" s="171">
        <v>0</v>
      </c>
      <c r="AP238" s="171">
        <v>0</v>
      </c>
      <c r="AQ238" s="171">
        <v>560</v>
      </c>
      <c r="AR238" s="171">
        <v>0</v>
      </c>
      <c r="AS238" s="171">
        <v>0</v>
      </c>
      <c r="AT238" s="171">
        <v>0</v>
      </c>
      <c r="AU238" s="171">
        <v>1980</v>
      </c>
      <c r="AV238" s="171">
        <v>1240</v>
      </c>
      <c r="AW238" s="171">
        <v>0</v>
      </c>
      <c r="AX238" s="171">
        <v>0</v>
      </c>
      <c r="AY238" s="171">
        <v>0</v>
      </c>
      <c r="AZ238" s="171">
        <v>0</v>
      </c>
      <c r="BA238" s="171">
        <v>0</v>
      </c>
      <c r="BB238" s="171">
        <v>0</v>
      </c>
      <c r="BC238" s="171">
        <v>0</v>
      </c>
      <c r="BD238" s="171">
        <v>0</v>
      </c>
      <c r="BE238" s="171">
        <v>0</v>
      </c>
      <c r="BF238" s="171">
        <v>0</v>
      </c>
      <c r="BG238" s="171">
        <v>0</v>
      </c>
      <c r="BH238" s="171">
        <v>0</v>
      </c>
      <c r="BI238" s="171">
        <v>0</v>
      </c>
      <c r="BJ238" s="171">
        <v>0</v>
      </c>
      <c r="BK238" s="171">
        <v>0</v>
      </c>
      <c r="BL238" s="171">
        <v>0</v>
      </c>
      <c r="BM238" s="171">
        <v>0</v>
      </c>
      <c r="BN238" s="171">
        <v>0</v>
      </c>
      <c r="BO238" s="171">
        <v>3000</v>
      </c>
      <c r="BP238" s="171">
        <v>0</v>
      </c>
      <c r="BQ238" s="171">
        <v>3300</v>
      </c>
      <c r="BR238" s="171">
        <v>0</v>
      </c>
      <c r="BS238" s="171">
        <v>0</v>
      </c>
      <c r="BT238" s="171">
        <v>1500</v>
      </c>
      <c r="BU238" s="171">
        <v>0</v>
      </c>
      <c r="BV238" s="171">
        <v>0</v>
      </c>
      <c r="BW238" s="171">
        <v>0</v>
      </c>
      <c r="BX238" s="171">
        <v>0</v>
      </c>
      <c r="BY238" s="171">
        <v>0</v>
      </c>
      <c r="BZ238" s="171">
        <v>0</v>
      </c>
      <c r="CA238" s="171">
        <v>0</v>
      </c>
      <c r="CB238" s="171">
        <v>0</v>
      </c>
      <c r="CC238" s="201">
        <f t="shared" si="40"/>
        <v>16780</v>
      </c>
    </row>
    <row r="239" spans="1:81" s="109" customFormat="1" ht="25.5" customHeight="1">
      <c r="A239" s="136" t="s">
        <v>1462</v>
      </c>
      <c r="B239" s="280" t="s">
        <v>43</v>
      </c>
      <c r="C239" s="281" t="s">
        <v>44</v>
      </c>
      <c r="D239" s="282"/>
      <c r="E239" s="110"/>
      <c r="F239" s="283" t="s">
        <v>721</v>
      </c>
      <c r="G239" s="284" t="s">
        <v>722</v>
      </c>
      <c r="H239" s="192">
        <v>0</v>
      </c>
      <c r="I239" s="171">
        <v>0</v>
      </c>
      <c r="J239" s="171">
        <v>0</v>
      </c>
      <c r="K239" s="171">
        <v>0</v>
      </c>
      <c r="L239" s="171">
        <v>0</v>
      </c>
      <c r="M239" s="171">
        <v>0</v>
      </c>
      <c r="N239" s="171">
        <v>0</v>
      </c>
      <c r="O239" s="171">
        <v>0</v>
      </c>
      <c r="P239" s="171">
        <v>0</v>
      </c>
      <c r="Q239" s="171">
        <v>0</v>
      </c>
      <c r="R239" s="171">
        <v>0</v>
      </c>
      <c r="S239" s="171">
        <v>0</v>
      </c>
      <c r="T239" s="171">
        <v>0</v>
      </c>
      <c r="U239" s="171">
        <v>0</v>
      </c>
      <c r="V239" s="171">
        <v>0</v>
      </c>
      <c r="W239" s="171">
        <v>0</v>
      </c>
      <c r="X239" s="171">
        <v>0</v>
      </c>
      <c r="Y239" s="171">
        <v>0</v>
      </c>
      <c r="Z239" s="171">
        <v>0</v>
      </c>
      <c r="AA239" s="171">
        <v>0</v>
      </c>
      <c r="AB239" s="171">
        <v>0</v>
      </c>
      <c r="AC239" s="171">
        <v>0</v>
      </c>
      <c r="AD239" s="171">
        <v>0</v>
      </c>
      <c r="AE239" s="171">
        <v>0</v>
      </c>
      <c r="AF239" s="171">
        <v>0</v>
      </c>
      <c r="AG239" s="171">
        <v>0</v>
      </c>
      <c r="AH239" s="171">
        <v>0</v>
      </c>
      <c r="AI239" s="171">
        <v>0</v>
      </c>
      <c r="AJ239" s="171">
        <v>0</v>
      </c>
      <c r="AK239" s="171">
        <v>0</v>
      </c>
      <c r="AL239" s="171">
        <v>0</v>
      </c>
      <c r="AM239" s="171">
        <v>0</v>
      </c>
      <c r="AN239" s="171">
        <v>0</v>
      </c>
      <c r="AO239" s="171">
        <v>0</v>
      </c>
      <c r="AP239" s="171">
        <v>0</v>
      </c>
      <c r="AQ239" s="171">
        <v>0</v>
      </c>
      <c r="AR239" s="171">
        <v>0</v>
      </c>
      <c r="AS239" s="171">
        <v>0</v>
      </c>
      <c r="AT239" s="171">
        <v>0</v>
      </c>
      <c r="AU239" s="171">
        <v>0</v>
      </c>
      <c r="AV239" s="171">
        <v>0</v>
      </c>
      <c r="AW239" s="171">
        <v>0</v>
      </c>
      <c r="AX239" s="171">
        <v>0</v>
      </c>
      <c r="AY239" s="171">
        <v>0</v>
      </c>
      <c r="AZ239" s="171">
        <v>0</v>
      </c>
      <c r="BA239" s="171">
        <v>0</v>
      </c>
      <c r="BB239" s="171">
        <v>0</v>
      </c>
      <c r="BC239" s="171">
        <v>0</v>
      </c>
      <c r="BD239" s="171">
        <v>0</v>
      </c>
      <c r="BE239" s="171">
        <v>0</v>
      </c>
      <c r="BF239" s="171">
        <v>0</v>
      </c>
      <c r="BG239" s="171">
        <v>0</v>
      </c>
      <c r="BH239" s="171">
        <v>0</v>
      </c>
      <c r="BI239" s="171">
        <v>0</v>
      </c>
      <c r="BJ239" s="171">
        <v>0</v>
      </c>
      <c r="BK239" s="171">
        <v>0</v>
      </c>
      <c r="BL239" s="171">
        <v>0</v>
      </c>
      <c r="BM239" s="171">
        <v>0</v>
      </c>
      <c r="BN239" s="171">
        <v>0</v>
      </c>
      <c r="BO239" s="171">
        <v>0</v>
      </c>
      <c r="BP239" s="171">
        <v>0</v>
      </c>
      <c r="BQ239" s="171">
        <v>0</v>
      </c>
      <c r="BR239" s="171">
        <v>0</v>
      </c>
      <c r="BS239" s="171">
        <v>0</v>
      </c>
      <c r="BT239" s="171">
        <v>0</v>
      </c>
      <c r="BU239" s="171">
        <v>0</v>
      </c>
      <c r="BV239" s="171">
        <v>0</v>
      </c>
      <c r="BW239" s="171">
        <v>0</v>
      </c>
      <c r="BX239" s="171">
        <v>0</v>
      </c>
      <c r="BY239" s="171">
        <v>0</v>
      </c>
      <c r="BZ239" s="171">
        <v>0</v>
      </c>
      <c r="CA239" s="171">
        <v>0</v>
      </c>
      <c r="CB239" s="171">
        <v>0</v>
      </c>
      <c r="CC239" s="201">
        <f t="shared" si="40"/>
        <v>0</v>
      </c>
    </row>
    <row r="240" spans="1:81" s="109" customFormat="1" ht="25.5" customHeight="1">
      <c r="A240" s="136" t="s">
        <v>1462</v>
      </c>
      <c r="B240" s="280" t="s">
        <v>43</v>
      </c>
      <c r="C240" s="281" t="s">
        <v>44</v>
      </c>
      <c r="D240" s="282"/>
      <c r="E240" s="110"/>
      <c r="F240" s="283" t="s">
        <v>755</v>
      </c>
      <c r="G240" s="284" t="s">
        <v>1587</v>
      </c>
      <c r="H240" s="192">
        <v>20782941.68</v>
      </c>
      <c r="I240" s="171">
        <v>8204185</v>
      </c>
      <c r="J240" s="171">
        <v>10053004</v>
      </c>
      <c r="K240" s="171">
        <v>1505828.75</v>
      </c>
      <c r="L240" s="171">
        <v>2635851.46</v>
      </c>
      <c r="M240" s="171">
        <v>1495076.5</v>
      </c>
      <c r="N240" s="171">
        <v>28959806</v>
      </c>
      <c r="O240" s="171">
        <v>4882272</v>
      </c>
      <c r="P240" s="171">
        <v>1292346.25</v>
      </c>
      <c r="Q240" s="171">
        <v>15992638.140000001</v>
      </c>
      <c r="R240" s="171">
        <v>1138799.79</v>
      </c>
      <c r="S240" s="171">
        <v>2871921.15</v>
      </c>
      <c r="T240" s="171">
        <v>6048596</v>
      </c>
      <c r="U240" s="171">
        <v>6239785.7000000002</v>
      </c>
      <c r="V240" s="171">
        <v>1082480</v>
      </c>
      <c r="W240" s="171">
        <v>2181151.5099999998</v>
      </c>
      <c r="X240" s="171">
        <v>1932988.85</v>
      </c>
      <c r="Y240" s="171">
        <v>1455368</v>
      </c>
      <c r="Z240" s="171">
        <v>19234133.260000002</v>
      </c>
      <c r="AA240" s="171">
        <v>2411176</v>
      </c>
      <c r="AB240" s="171">
        <v>1157420.5</v>
      </c>
      <c r="AC240" s="171">
        <v>3235418</v>
      </c>
      <c r="AD240" s="171">
        <v>1577946</v>
      </c>
      <c r="AE240" s="171">
        <v>1234221</v>
      </c>
      <c r="AF240" s="171">
        <v>2997551</v>
      </c>
      <c r="AG240" s="171">
        <v>937367.5</v>
      </c>
      <c r="AH240" s="171">
        <v>2226497</v>
      </c>
      <c r="AI240" s="171">
        <v>12784366.5</v>
      </c>
      <c r="AJ240" s="171">
        <v>1540050.31</v>
      </c>
      <c r="AK240" s="171">
        <v>732157</v>
      </c>
      <c r="AL240" s="171">
        <v>947446.75</v>
      </c>
      <c r="AM240" s="171">
        <v>646805.75</v>
      </c>
      <c r="AN240" s="171">
        <v>1512729.75</v>
      </c>
      <c r="AO240" s="171">
        <v>924054.75</v>
      </c>
      <c r="AP240" s="171">
        <v>1015046.5</v>
      </c>
      <c r="AQ240" s="171">
        <v>2243798.25</v>
      </c>
      <c r="AR240" s="171">
        <v>1474033.5</v>
      </c>
      <c r="AS240" s="171">
        <v>1297241</v>
      </c>
      <c r="AT240" s="171">
        <v>905293</v>
      </c>
      <c r="AU240" s="171">
        <v>6602650.5</v>
      </c>
      <c r="AV240" s="171">
        <v>277234</v>
      </c>
      <c r="AW240" s="171">
        <v>819161</v>
      </c>
      <c r="AX240" s="171">
        <v>1102428</v>
      </c>
      <c r="AY240" s="171">
        <v>614583.25</v>
      </c>
      <c r="AZ240" s="171">
        <v>449825.5</v>
      </c>
      <c r="BA240" s="171">
        <v>861958.5</v>
      </c>
      <c r="BB240" s="171">
        <v>25223799.5</v>
      </c>
      <c r="BC240" s="171">
        <v>570821</v>
      </c>
      <c r="BD240" s="171">
        <v>1812345.5</v>
      </c>
      <c r="BE240" s="171">
        <v>2834019</v>
      </c>
      <c r="BF240" s="171">
        <v>0</v>
      </c>
      <c r="BG240" s="171">
        <v>1583794</v>
      </c>
      <c r="BH240" s="171">
        <v>4218760</v>
      </c>
      <c r="BI240" s="171">
        <v>3033209</v>
      </c>
      <c r="BJ240" s="171">
        <v>779221</v>
      </c>
      <c r="BK240" s="171">
        <v>886784</v>
      </c>
      <c r="BL240" s="171">
        <v>752982</v>
      </c>
      <c r="BM240" s="171">
        <v>15435508.75</v>
      </c>
      <c r="BN240" s="171">
        <v>4735105.2</v>
      </c>
      <c r="BO240" s="171">
        <v>1200000</v>
      </c>
      <c r="BP240" s="171">
        <v>376222.5</v>
      </c>
      <c r="BQ240" s="171">
        <v>833922.5</v>
      </c>
      <c r="BR240" s="171">
        <v>1552730</v>
      </c>
      <c r="BS240" s="171">
        <v>827307.5</v>
      </c>
      <c r="BT240" s="171">
        <v>13051009.15</v>
      </c>
      <c r="BU240" s="171">
        <v>351205</v>
      </c>
      <c r="BV240" s="171">
        <v>975265</v>
      </c>
      <c r="BW240" s="171">
        <v>1861850</v>
      </c>
      <c r="BX240" s="171">
        <v>1409298.75</v>
      </c>
      <c r="BY240" s="171">
        <v>5529210</v>
      </c>
      <c r="BZ240" s="171">
        <v>1291885</v>
      </c>
      <c r="CA240" s="171">
        <v>893780</v>
      </c>
      <c r="CB240" s="171">
        <v>806870</v>
      </c>
      <c r="CC240" s="201">
        <f t="shared" si="40"/>
        <v>283344539.19999999</v>
      </c>
    </row>
    <row r="241" spans="1:81" s="109" customFormat="1" ht="25.5" customHeight="1">
      <c r="A241" s="136" t="s">
        <v>1462</v>
      </c>
      <c r="B241" s="280" t="s">
        <v>43</v>
      </c>
      <c r="C241" s="281" t="s">
        <v>44</v>
      </c>
      <c r="D241" s="282"/>
      <c r="E241" s="110"/>
      <c r="F241" s="283" t="s">
        <v>756</v>
      </c>
      <c r="G241" s="284" t="s">
        <v>1588</v>
      </c>
      <c r="H241" s="192">
        <v>1479484.76</v>
      </c>
      <c r="I241" s="171">
        <v>727801.29</v>
      </c>
      <c r="J241" s="171">
        <v>531891</v>
      </c>
      <c r="K241" s="171">
        <v>84120</v>
      </c>
      <c r="L241" s="171">
        <v>73469.440000000002</v>
      </c>
      <c r="M241" s="171">
        <v>0</v>
      </c>
      <c r="N241" s="171">
        <v>7827283</v>
      </c>
      <c r="O241" s="171">
        <v>0</v>
      </c>
      <c r="P241" s="171">
        <v>74710</v>
      </c>
      <c r="Q241" s="171">
        <v>0</v>
      </c>
      <c r="R241" s="171">
        <v>93453.26</v>
      </c>
      <c r="S241" s="171">
        <v>857015.21</v>
      </c>
      <c r="T241" s="171">
        <v>793569.5</v>
      </c>
      <c r="U241" s="171">
        <v>0</v>
      </c>
      <c r="V241" s="171">
        <v>9070</v>
      </c>
      <c r="W241" s="171">
        <v>0</v>
      </c>
      <c r="X241" s="171">
        <v>6290</v>
      </c>
      <c r="Y241" s="171">
        <v>278128</v>
      </c>
      <c r="Z241" s="171">
        <v>2534079.77</v>
      </c>
      <c r="AA241" s="171">
        <v>107300</v>
      </c>
      <c r="AB241" s="171">
        <v>53240</v>
      </c>
      <c r="AC241" s="171">
        <v>348131</v>
      </c>
      <c r="AD241" s="171">
        <v>19050</v>
      </c>
      <c r="AE241" s="171">
        <v>0</v>
      </c>
      <c r="AF241" s="171">
        <v>456930</v>
      </c>
      <c r="AG241" s="171">
        <v>31305</v>
      </c>
      <c r="AH241" s="171">
        <v>131908</v>
      </c>
      <c r="AI241" s="171">
        <v>1064870</v>
      </c>
      <c r="AJ241" s="171">
        <v>179657.61</v>
      </c>
      <c r="AK241" s="171">
        <v>0</v>
      </c>
      <c r="AL241" s="171">
        <v>32588.76</v>
      </c>
      <c r="AM241" s="171">
        <v>10920</v>
      </c>
      <c r="AN241" s="171">
        <v>92000</v>
      </c>
      <c r="AO241" s="171">
        <v>199356</v>
      </c>
      <c r="AP241" s="171">
        <v>23400</v>
      </c>
      <c r="AQ241" s="171">
        <v>299419.25</v>
      </c>
      <c r="AR241" s="171">
        <v>98594</v>
      </c>
      <c r="AS241" s="171">
        <v>75387</v>
      </c>
      <c r="AT241" s="171">
        <v>15442</v>
      </c>
      <c r="AU241" s="171">
        <v>893216</v>
      </c>
      <c r="AV241" s="171">
        <v>336387</v>
      </c>
      <c r="AW241" s="171">
        <v>85545</v>
      </c>
      <c r="AX241" s="171">
        <v>24696</v>
      </c>
      <c r="AY241" s="171">
        <v>40080</v>
      </c>
      <c r="AZ241" s="171">
        <v>216341.5</v>
      </c>
      <c r="BA241" s="171">
        <v>17828</v>
      </c>
      <c r="BB241" s="171">
        <v>0</v>
      </c>
      <c r="BC241" s="171">
        <v>0</v>
      </c>
      <c r="BD241" s="171">
        <v>0</v>
      </c>
      <c r="BE241" s="171">
        <v>0</v>
      </c>
      <c r="BF241" s="171">
        <v>0</v>
      </c>
      <c r="BG241" s="171">
        <v>0</v>
      </c>
      <c r="BH241" s="171">
        <v>166586</v>
      </c>
      <c r="BI241" s="171">
        <v>0</v>
      </c>
      <c r="BJ241" s="171">
        <v>147230</v>
      </c>
      <c r="BK241" s="171">
        <v>3780</v>
      </c>
      <c r="BL241" s="171">
        <v>9586</v>
      </c>
      <c r="BM241" s="171">
        <v>1957006.5</v>
      </c>
      <c r="BN241" s="171">
        <v>0</v>
      </c>
      <c r="BO241" s="171">
        <v>0</v>
      </c>
      <c r="BP241" s="171">
        <v>65410</v>
      </c>
      <c r="BQ241" s="171">
        <v>35040</v>
      </c>
      <c r="BR241" s="171">
        <v>219290</v>
      </c>
      <c r="BS241" s="171">
        <v>0</v>
      </c>
      <c r="BT241" s="171">
        <v>1867171.91</v>
      </c>
      <c r="BU241" s="171">
        <v>101190</v>
      </c>
      <c r="BV241" s="171">
        <v>234562.5</v>
      </c>
      <c r="BW241" s="171">
        <v>481590</v>
      </c>
      <c r="BX241" s="171">
        <v>153395</v>
      </c>
      <c r="BY241" s="171">
        <v>0</v>
      </c>
      <c r="BZ241" s="171">
        <v>233850</v>
      </c>
      <c r="CA241" s="171">
        <v>307000</v>
      </c>
      <c r="CB241" s="171">
        <v>8400</v>
      </c>
      <c r="CC241" s="201">
        <f t="shared" si="40"/>
        <v>26215045.260000002</v>
      </c>
    </row>
    <row r="242" spans="1:81" s="109" customFormat="1" ht="25.5" customHeight="1">
      <c r="A242" s="136" t="s">
        <v>1462</v>
      </c>
      <c r="B242" s="280" t="s">
        <v>43</v>
      </c>
      <c r="C242" s="281" t="s">
        <v>44</v>
      </c>
      <c r="D242" s="282"/>
      <c r="E242" s="110"/>
      <c r="F242" s="283" t="s">
        <v>757</v>
      </c>
      <c r="G242" s="284" t="s">
        <v>1589</v>
      </c>
      <c r="H242" s="192">
        <v>0</v>
      </c>
      <c r="I242" s="171">
        <v>0</v>
      </c>
      <c r="J242" s="171">
        <v>0</v>
      </c>
      <c r="K242" s="171">
        <v>0</v>
      </c>
      <c r="L242" s="171">
        <v>0</v>
      </c>
      <c r="M242" s="171">
        <v>0</v>
      </c>
      <c r="N242" s="171">
        <v>3217831</v>
      </c>
      <c r="O242" s="171">
        <v>0</v>
      </c>
      <c r="P242" s="171">
        <v>0</v>
      </c>
      <c r="Q242" s="171">
        <v>0</v>
      </c>
      <c r="R242" s="171">
        <v>0</v>
      </c>
      <c r="S242" s="171">
        <v>0</v>
      </c>
      <c r="T242" s="171">
        <v>218290</v>
      </c>
      <c r="U242" s="171">
        <v>143475</v>
      </c>
      <c r="V242" s="171">
        <v>0</v>
      </c>
      <c r="W242" s="171">
        <v>0</v>
      </c>
      <c r="X242" s="171">
        <v>0</v>
      </c>
      <c r="Y242" s="171">
        <v>0</v>
      </c>
      <c r="Z242" s="171">
        <v>0</v>
      </c>
      <c r="AA242" s="171">
        <v>113305</v>
      </c>
      <c r="AB242" s="171">
        <v>36900</v>
      </c>
      <c r="AC242" s="171">
        <v>0</v>
      </c>
      <c r="AD242" s="171">
        <v>0</v>
      </c>
      <c r="AE242" s="171">
        <v>0</v>
      </c>
      <c r="AF242" s="171">
        <v>0</v>
      </c>
      <c r="AG242" s="171">
        <v>0</v>
      </c>
      <c r="AH242" s="171">
        <v>0</v>
      </c>
      <c r="AI242" s="171">
        <v>212797.5</v>
      </c>
      <c r="AJ242" s="171">
        <v>0</v>
      </c>
      <c r="AK242" s="171">
        <v>0</v>
      </c>
      <c r="AL242" s="171">
        <v>0</v>
      </c>
      <c r="AM242" s="171">
        <v>0</v>
      </c>
      <c r="AN242" s="171">
        <v>0</v>
      </c>
      <c r="AO242" s="171">
        <v>33319</v>
      </c>
      <c r="AP242" s="171">
        <v>0</v>
      </c>
      <c r="AQ242" s="171">
        <v>0</v>
      </c>
      <c r="AR242" s="171">
        <v>0</v>
      </c>
      <c r="AS242" s="171">
        <v>0</v>
      </c>
      <c r="AT242" s="171">
        <v>0</v>
      </c>
      <c r="AU242" s="171">
        <v>0</v>
      </c>
      <c r="AV242" s="171">
        <v>0</v>
      </c>
      <c r="AW242" s="171">
        <v>0</v>
      </c>
      <c r="AX242" s="171">
        <v>0</v>
      </c>
      <c r="AY242" s="171">
        <v>0</v>
      </c>
      <c r="AZ242" s="171">
        <v>0</v>
      </c>
      <c r="BA242" s="171">
        <v>0</v>
      </c>
      <c r="BB242" s="171">
        <v>0</v>
      </c>
      <c r="BC242" s="171">
        <v>0</v>
      </c>
      <c r="BD242" s="171">
        <v>0</v>
      </c>
      <c r="BE242" s="171">
        <v>0</v>
      </c>
      <c r="BF242" s="171">
        <v>0</v>
      </c>
      <c r="BG242" s="171">
        <v>0</v>
      </c>
      <c r="BH242" s="171">
        <v>106250</v>
      </c>
      <c r="BI242" s="171">
        <v>0</v>
      </c>
      <c r="BJ242" s="171">
        <v>67942</v>
      </c>
      <c r="BK242" s="171">
        <v>0</v>
      </c>
      <c r="BL242" s="171">
        <v>0</v>
      </c>
      <c r="BM242" s="171">
        <v>274480</v>
      </c>
      <c r="BN242" s="171">
        <v>0</v>
      </c>
      <c r="BO242" s="171">
        <v>0</v>
      </c>
      <c r="BP242" s="171">
        <v>0</v>
      </c>
      <c r="BQ242" s="171">
        <v>0</v>
      </c>
      <c r="BR242" s="171">
        <v>0</v>
      </c>
      <c r="BS242" s="171">
        <v>0</v>
      </c>
      <c r="BT242" s="171">
        <v>437475.3</v>
      </c>
      <c r="BU242" s="171">
        <v>0</v>
      </c>
      <c r="BV242" s="171">
        <v>0</v>
      </c>
      <c r="BW242" s="171">
        <v>0</v>
      </c>
      <c r="BX242" s="171">
        <v>0</v>
      </c>
      <c r="BY242" s="171">
        <v>0</v>
      </c>
      <c r="BZ242" s="171">
        <v>0</v>
      </c>
      <c r="CA242" s="171">
        <v>0</v>
      </c>
      <c r="CB242" s="171">
        <v>0</v>
      </c>
      <c r="CC242" s="201">
        <f t="shared" si="40"/>
        <v>4862064.8</v>
      </c>
    </row>
    <row r="243" spans="1:81" s="109" customFormat="1" ht="25.5" customHeight="1">
      <c r="A243" s="136" t="s">
        <v>1462</v>
      </c>
      <c r="B243" s="280" t="s">
        <v>43</v>
      </c>
      <c r="C243" s="281" t="s">
        <v>44</v>
      </c>
      <c r="D243" s="282"/>
      <c r="E243" s="110"/>
      <c r="F243" s="283" t="s">
        <v>758</v>
      </c>
      <c r="G243" s="284" t="s">
        <v>1590</v>
      </c>
      <c r="H243" s="192">
        <v>0</v>
      </c>
      <c r="I243" s="171">
        <v>0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71">
        <v>0</v>
      </c>
      <c r="R243" s="171">
        <v>0</v>
      </c>
      <c r="S243" s="171">
        <v>9600</v>
      </c>
      <c r="T243" s="171">
        <v>0</v>
      </c>
      <c r="U243" s="171">
        <v>67350</v>
      </c>
      <c r="V243" s="171">
        <v>0</v>
      </c>
      <c r="W243" s="171">
        <v>3450</v>
      </c>
      <c r="X243" s="171">
        <v>0</v>
      </c>
      <c r="Y243" s="171">
        <v>0</v>
      </c>
      <c r="Z243" s="171">
        <v>0</v>
      </c>
      <c r="AA243" s="171">
        <v>0</v>
      </c>
      <c r="AB243" s="171">
        <v>0</v>
      </c>
      <c r="AC243" s="171">
        <v>0</v>
      </c>
      <c r="AD243" s="171">
        <v>0</v>
      </c>
      <c r="AE243" s="171">
        <v>0</v>
      </c>
      <c r="AF243" s="171">
        <v>0</v>
      </c>
      <c r="AG243" s="171">
        <v>0</v>
      </c>
      <c r="AH243" s="171">
        <v>0</v>
      </c>
      <c r="AI243" s="171">
        <v>0</v>
      </c>
      <c r="AJ243" s="171">
        <v>0</v>
      </c>
      <c r="AK243" s="171">
        <v>0</v>
      </c>
      <c r="AL243" s="171">
        <v>0</v>
      </c>
      <c r="AM243" s="171">
        <v>0</v>
      </c>
      <c r="AN243" s="171">
        <v>0</v>
      </c>
      <c r="AO243" s="171">
        <v>0</v>
      </c>
      <c r="AP243" s="171">
        <v>0</v>
      </c>
      <c r="AQ243" s="171">
        <v>0</v>
      </c>
      <c r="AR243" s="171">
        <v>0</v>
      </c>
      <c r="AS243" s="171">
        <v>0</v>
      </c>
      <c r="AT243" s="171">
        <v>0</v>
      </c>
      <c r="AU243" s="171">
        <v>0</v>
      </c>
      <c r="AV243" s="171">
        <v>0</v>
      </c>
      <c r="AW243" s="171">
        <v>0</v>
      </c>
      <c r="AX243" s="171">
        <v>0</v>
      </c>
      <c r="AY243" s="171">
        <v>0</v>
      </c>
      <c r="AZ243" s="171">
        <v>0</v>
      </c>
      <c r="BA243" s="171">
        <v>0</v>
      </c>
      <c r="BB243" s="171">
        <v>0</v>
      </c>
      <c r="BC243" s="171">
        <v>0</v>
      </c>
      <c r="BD243" s="171">
        <v>0</v>
      </c>
      <c r="BE243" s="171">
        <v>0</v>
      </c>
      <c r="BF243" s="171">
        <v>0</v>
      </c>
      <c r="BG243" s="171">
        <v>0</v>
      </c>
      <c r="BH243" s="171">
        <v>0</v>
      </c>
      <c r="BI243" s="171">
        <v>0</v>
      </c>
      <c r="BJ243" s="171">
        <v>0</v>
      </c>
      <c r="BK243" s="171">
        <v>0</v>
      </c>
      <c r="BL243" s="171">
        <v>0</v>
      </c>
      <c r="BM243" s="171">
        <v>0</v>
      </c>
      <c r="BN243" s="171">
        <v>0</v>
      </c>
      <c r="BO243" s="171">
        <v>0</v>
      </c>
      <c r="BP243" s="171">
        <v>0</v>
      </c>
      <c r="BQ243" s="171">
        <v>0</v>
      </c>
      <c r="BR243" s="171">
        <v>0</v>
      </c>
      <c r="BS243" s="171">
        <v>0</v>
      </c>
      <c r="BT243" s="171">
        <v>0</v>
      </c>
      <c r="BU243" s="171">
        <v>0</v>
      </c>
      <c r="BV243" s="171">
        <v>0</v>
      </c>
      <c r="BW243" s="171">
        <v>0</v>
      </c>
      <c r="BX243" s="171">
        <v>0</v>
      </c>
      <c r="BY243" s="171">
        <v>0</v>
      </c>
      <c r="BZ243" s="171">
        <v>0</v>
      </c>
      <c r="CA243" s="171">
        <v>0</v>
      </c>
      <c r="CB243" s="171">
        <v>0</v>
      </c>
      <c r="CC243" s="201">
        <f t="shared" si="40"/>
        <v>80400</v>
      </c>
    </row>
    <row r="244" spans="1:81" s="109" customFormat="1" ht="25.5" customHeight="1">
      <c r="A244" s="136" t="s">
        <v>1462</v>
      </c>
      <c r="B244" s="280" t="s">
        <v>43</v>
      </c>
      <c r="C244" s="281" t="s">
        <v>44</v>
      </c>
      <c r="D244" s="282"/>
      <c r="E244" s="110"/>
      <c r="F244" s="283" t="s">
        <v>759</v>
      </c>
      <c r="G244" s="284" t="s">
        <v>1591</v>
      </c>
      <c r="H244" s="192">
        <v>0</v>
      </c>
      <c r="I244" s="171">
        <v>181560</v>
      </c>
      <c r="J244" s="171">
        <v>0</v>
      </c>
      <c r="K244" s="171">
        <v>0</v>
      </c>
      <c r="L244" s="171">
        <v>0</v>
      </c>
      <c r="M244" s="171">
        <v>0</v>
      </c>
      <c r="N244" s="171">
        <v>290000</v>
      </c>
      <c r="O244" s="171">
        <v>0</v>
      </c>
      <c r="P244" s="171">
        <v>0</v>
      </c>
      <c r="Q244" s="171">
        <v>30000</v>
      </c>
      <c r="R244" s="171">
        <v>0</v>
      </c>
      <c r="S244" s="171">
        <v>0</v>
      </c>
      <c r="T244" s="171">
        <v>20000</v>
      </c>
      <c r="U244" s="171">
        <v>20000</v>
      </c>
      <c r="V244" s="171">
        <v>0</v>
      </c>
      <c r="W244" s="171">
        <v>0</v>
      </c>
      <c r="X244" s="171">
        <v>0</v>
      </c>
      <c r="Y244" s="171">
        <v>0</v>
      </c>
      <c r="Z244" s="171">
        <v>0</v>
      </c>
      <c r="AA244" s="171">
        <v>0</v>
      </c>
      <c r="AB244" s="171">
        <v>0</v>
      </c>
      <c r="AC244" s="171">
        <v>5000</v>
      </c>
      <c r="AD244" s="171">
        <v>0</v>
      </c>
      <c r="AE244" s="171">
        <v>0</v>
      </c>
      <c r="AF244" s="171">
        <v>0</v>
      </c>
      <c r="AG244" s="171">
        <v>0</v>
      </c>
      <c r="AH244" s="171">
        <v>0</v>
      </c>
      <c r="AI244" s="171">
        <v>40000</v>
      </c>
      <c r="AJ244" s="171">
        <v>15000</v>
      </c>
      <c r="AK244" s="171">
        <v>0</v>
      </c>
      <c r="AL244" s="171">
        <v>0</v>
      </c>
      <c r="AM244" s="171">
        <v>0</v>
      </c>
      <c r="AN244" s="171">
        <v>0</v>
      </c>
      <c r="AO244" s="171">
        <v>0</v>
      </c>
      <c r="AP244" s="171">
        <v>0</v>
      </c>
      <c r="AQ244" s="171">
        <v>0</v>
      </c>
      <c r="AR244" s="171">
        <v>0</v>
      </c>
      <c r="AS244" s="171">
        <v>0</v>
      </c>
      <c r="AT244" s="171">
        <v>0</v>
      </c>
      <c r="AU244" s="171">
        <v>30000</v>
      </c>
      <c r="AV244" s="171">
        <v>0</v>
      </c>
      <c r="AW244" s="171">
        <v>0</v>
      </c>
      <c r="AX244" s="171">
        <v>0</v>
      </c>
      <c r="AY244" s="171">
        <v>0</v>
      </c>
      <c r="AZ244" s="171">
        <v>0</v>
      </c>
      <c r="BA244" s="171">
        <v>0</v>
      </c>
      <c r="BB244" s="171">
        <v>285000</v>
      </c>
      <c r="BC244" s="171">
        <v>0</v>
      </c>
      <c r="BD244" s="171">
        <v>0</v>
      </c>
      <c r="BE244" s="171">
        <v>10000</v>
      </c>
      <c r="BF244" s="171">
        <v>0</v>
      </c>
      <c r="BG244" s="171">
        <v>0</v>
      </c>
      <c r="BH244" s="171">
        <v>0</v>
      </c>
      <c r="BI244" s="171">
        <v>10000</v>
      </c>
      <c r="BJ244" s="171">
        <v>0</v>
      </c>
      <c r="BK244" s="171">
        <v>0</v>
      </c>
      <c r="BL244" s="171">
        <v>13360</v>
      </c>
      <c r="BM244" s="171">
        <v>8000</v>
      </c>
      <c r="BN244" s="171">
        <v>20000</v>
      </c>
      <c r="BO244" s="171">
        <v>0</v>
      </c>
      <c r="BP244" s="171">
        <v>0</v>
      </c>
      <c r="BQ244" s="171">
        <v>0</v>
      </c>
      <c r="BR244" s="171">
        <v>0</v>
      </c>
      <c r="BS244" s="171">
        <v>5000</v>
      </c>
      <c r="BT244" s="171">
        <v>203333.33</v>
      </c>
      <c r="BU244" s="171">
        <v>0</v>
      </c>
      <c r="BV244" s="171">
        <v>0</v>
      </c>
      <c r="BW244" s="171">
        <v>0</v>
      </c>
      <c r="BX244" s="171">
        <v>10000</v>
      </c>
      <c r="BY244" s="171">
        <v>0</v>
      </c>
      <c r="BZ244" s="171">
        <v>0</v>
      </c>
      <c r="CA244" s="171">
        <v>0</v>
      </c>
      <c r="CB244" s="171">
        <v>0</v>
      </c>
      <c r="CC244" s="201">
        <f t="shared" si="40"/>
        <v>1196253.33</v>
      </c>
    </row>
    <row r="245" spans="1:81" s="109" customFormat="1" ht="25.5" customHeight="1">
      <c r="A245" s="136" t="s">
        <v>1462</v>
      </c>
      <c r="B245" s="280" t="s">
        <v>43</v>
      </c>
      <c r="C245" s="281" t="s">
        <v>44</v>
      </c>
      <c r="D245" s="282"/>
      <c r="E245" s="110"/>
      <c r="F245" s="283" t="s">
        <v>760</v>
      </c>
      <c r="G245" s="284" t="s">
        <v>761</v>
      </c>
      <c r="H245" s="192">
        <v>890000</v>
      </c>
      <c r="I245" s="171">
        <v>140000</v>
      </c>
      <c r="J245" s="171">
        <v>320000</v>
      </c>
      <c r="K245" s="171">
        <v>80000</v>
      </c>
      <c r="L245" s="171">
        <v>140000</v>
      </c>
      <c r="M245" s="171">
        <v>20000</v>
      </c>
      <c r="N245" s="171">
        <v>2030000</v>
      </c>
      <c r="O245" s="171">
        <v>180000</v>
      </c>
      <c r="P245" s="171">
        <v>40000</v>
      </c>
      <c r="Q245" s="171">
        <v>868548</v>
      </c>
      <c r="R245" s="171">
        <v>80000</v>
      </c>
      <c r="S245" s="171">
        <v>230000</v>
      </c>
      <c r="T245" s="171">
        <v>220000</v>
      </c>
      <c r="U245" s="171">
        <v>280000</v>
      </c>
      <c r="V245" s="171">
        <v>40000</v>
      </c>
      <c r="W245" s="171">
        <v>100000</v>
      </c>
      <c r="X245" s="171">
        <v>100000</v>
      </c>
      <c r="Y245" s="171">
        <v>120000</v>
      </c>
      <c r="Z245" s="171">
        <v>1280000</v>
      </c>
      <c r="AA245" s="171">
        <v>280000</v>
      </c>
      <c r="AB245" s="171">
        <v>40000</v>
      </c>
      <c r="AC245" s="171">
        <v>120000</v>
      </c>
      <c r="AD245" s="171">
        <v>40000</v>
      </c>
      <c r="AE245" s="171">
        <v>80000</v>
      </c>
      <c r="AF245" s="171">
        <v>40000</v>
      </c>
      <c r="AG245" s="171">
        <v>50000</v>
      </c>
      <c r="AH245" s="171">
        <v>0</v>
      </c>
      <c r="AI245" s="171">
        <v>1540000</v>
      </c>
      <c r="AJ245" s="171">
        <v>55000</v>
      </c>
      <c r="AK245" s="171">
        <v>40000</v>
      </c>
      <c r="AL245" s="171">
        <v>60000</v>
      </c>
      <c r="AM245" s="171">
        <v>40000</v>
      </c>
      <c r="AN245" s="171">
        <v>80000</v>
      </c>
      <c r="AO245" s="171">
        <v>80000</v>
      </c>
      <c r="AP245" s="171">
        <v>40000</v>
      </c>
      <c r="AQ245" s="171">
        <v>50000</v>
      </c>
      <c r="AR245" s="171">
        <v>100000</v>
      </c>
      <c r="AS245" s="171">
        <v>120000</v>
      </c>
      <c r="AT245" s="171">
        <v>70000</v>
      </c>
      <c r="AU245" s="171">
        <v>460000</v>
      </c>
      <c r="AV245" s="171">
        <v>40000</v>
      </c>
      <c r="AW245" s="171">
        <v>40000</v>
      </c>
      <c r="AX245" s="171">
        <v>80000</v>
      </c>
      <c r="AY245" s="171">
        <v>60000</v>
      </c>
      <c r="AZ245" s="171">
        <v>40000</v>
      </c>
      <c r="BA245" s="171">
        <v>20000</v>
      </c>
      <c r="BB245" s="171">
        <v>1260000</v>
      </c>
      <c r="BC245" s="171">
        <v>120000</v>
      </c>
      <c r="BD245" s="171">
        <v>180000</v>
      </c>
      <c r="BE245" s="171">
        <v>130000</v>
      </c>
      <c r="BF245" s="171">
        <v>0</v>
      </c>
      <c r="BG245" s="171">
        <v>120000</v>
      </c>
      <c r="BH245" s="171">
        <v>160000</v>
      </c>
      <c r="BI245" s="171">
        <v>80000</v>
      </c>
      <c r="BJ245" s="171">
        <v>20000</v>
      </c>
      <c r="BK245" s="171">
        <v>40000</v>
      </c>
      <c r="BL245" s="171">
        <v>60000</v>
      </c>
      <c r="BM245" s="171">
        <v>1310000</v>
      </c>
      <c r="BN245" s="171">
        <v>230000</v>
      </c>
      <c r="BO245" s="171">
        <v>180000</v>
      </c>
      <c r="BP245" s="171">
        <v>30000</v>
      </c>
      <c r="BQ245" s="171">
        <v>20000</v>
      </c>
      <c r="BR245" s="171">
        <v>160000</v>
      </c>
      <c r="BS245" s="171">
        <v>60000</v>
      </c>
      <c r="BT245" s="171">
        <v>620000</v>
      </c>
      <c r="BU245" s="171">
        <v>60000</v>
      </c>
      <c r="BV245" s="171">
        <v>90000</v>
      </c>
      <c r="BW245" s="171">
        <v>120000</v>
      </c>
      <c r="BX245" s="171">
        <v>120000</v>
      </c>
      <c r="BY245" s="171">
        <v>420000</v>
      </c>
      <c r="BZ245" s="171">
        <v>100000</v>
      </c>
      <c r="CA245" s="171">
        <v>60000</v>
      </c>
      <c r="CB245" s="171">
        <v>60000</v>
      </c>
      <c r="CC245" s="201">
        <f t="shared" si="40"/>
        <v>16633548</v>
      </c>
    </row>
    <row r="246" spans="1:81" s="109" customFormat="1" ht="25.5" customHeight="1">
      <c r="A246" s="136" t="s">
        <v>1462</v>
      </c>
      <c r="B246" s="280" t="s">
        <v>43</v>
      </c>
      <c r="C246" s="281" t="s">
        <v>44</v>
      </c>
      <c r="D246" s="282"/>
      <c r="E246" s="110"/>
      <c r="F246" s="283" t="s">
        <v>762</v>
      </c>
      <c r="G246" s="284" t="s">
        <v>763</v>
      </c>
      <c r="H246" s="192">
        <v>180000</v>
      </c>
      <c r="I246" s="171">
        <v>0</v>
      </c>
      <c r="J246" s="171">
        <v>80000</v>
      </c>
      <c r="K246" s="171">
        <v>20000</v>
      </c>
      <c r="L246" s="171">
        <v>80000</v>
      </c>
      <c r="M246" s="171">
        <v>20000</v>
      </c>
      <c r="N246" s="171">
        <v>20000</v>
      </c>
      <c r="O246" s="171">
        <v>0</v>
      </c>
      <c r="P246" s="171">
        <v>0</v>
      </c>
      <c r="Q246" s="171">
        <v>0</v>
      </c>
      <c r="R246" s="171">
        <v>0</v>
      </c>
      <c r="S246" s="171">
        <v>20000</v>
      </c>
      <c r="T246" s="171">
        <v>30000</v>
      </c>
      <c r="U246" s="171">
        <v>20000</v>
      </c>
      <c r="V246" s="171">
        <v>20000</v>
      </c>
      <c r="W246" s="171">
        <v>40000</v>
      </c>
      <c r="X246" s="171">
        <v>20000</v>
      </c>
      <c r="Y246" s="171">
        <v>0</v>
      </c>
      <c r="Z246" s="171">
        <v>50000</v>
      </c>
      <c r="AA246" s="171">
        <v>0</v>
      </c>
      <c r="AB246" s="171">
        <v>20000</v>
      </c>
      <c r="AC246" s="171">
        <v>0</v>
      </c>
      <c r="AD246" s="171">
        <v>20000</v>
      </c>
      <c r="AE246" s="171">
        <v>20000</v>
      </c>
      <c r="AF246" s="171">
        <v>0</v>
      </c>
      <c r="AG246" s="171">
        <v>50000</v>
      </c>
      <c r="AH246" s="171">
        <v>0</v>
      </c>
      <c r="AI246" s="171">
        <v>140000</v>
      </c>
      <c r="AJ246" s="171">
        <v>0</v>
      </c>
      <c r="AK246" s="171">
        <v>20000</v>
      </c>
      <c r="AL246" s="171">
        <v>0</v>
      </c>
      <c r="AM246" s="171">
        <v>0</v>
      </c>
      <c r="AN246" s="171">
        <v>40000</v>
      </c>
      <c r="AO246" s="171">
        <v>0</v>
      </c>
      <c r="AP246" s="171">
        <v>40000</v>
      </c>
      <c r="AQ246" s="171">
        <v>20000</v>
      </c>
      <c r="AR246" s="171">
        <v>50000</v>
      </c>
      <c r="AS246" s="171">
        <v>20000</v>
      </c>
      <c r="AT246" s="171">
        <v>0</v>
      </c>
      <c r="AU246" s="171">
        <v>80000</v>
      </c>
      <c r="AV246" s="171">
        <v>60000</v>
      </c>
      <c r="AW246" s="171">
        <v>20000</v>
      </c>
      <c r="AX246" s="171">
        <v>20000</v>
      </c>
      <c r="AY246" s="171">
        <v>0</v>
      </c>
      <c r="AZ246" s="171">
        <v>40000</v>
      </c>
      <c r="BA246" s="171">
        <v>30000</v>
      </c>
      <c r="BB246" s="171">
        <v>40000</v>
      </c>
      <c r="BC246" s="171">
        <v>40000</v>
      </c>
      <c r="BD246" s="171">
        <v>0</v>
      </c>
      <c r="BE246" s="171">
        <v>20000</v>
      </c>
      <c r="BF246" s="171">
        <v>0</v>
      </c>
      <c r="BG246" s="171">
        <v>0</v>
      </c>
      <c r="BH246" s="171">
        <v>20000</v>
      </c>
      <c r="BI246" s="171">
        <v>0</v>
      </c>
      <c r="BJ246" s="171">
        <v>20000</v>
      </c>
      <c r="BK246" s="171">
        <v>0</v>
      </c>
      <c r="BL246" s="171">
        <v>40000</v>
      </c>
      <c r="BM246" s="171">
        <v>70000</v>
      </c>
      <c r="BN246" s="171">
        <v>20000</v>
      </c>
      <c r="BO246" s="171">
        <v>0</v>
      </c>
      <c r="BP246" s="171">
        <v>20000</v>
      </c>
      <c r="BQ246" s="171">
        <v>60000</v>
      </c>
      <c r="BR246" s="171">
        <v>0</v>
      </c>
      <c r="BS246" s="171">
        <v>20000</v>
      </c>
      <c r="BT246" s="171">
        <v>61666.67</v>
      </c>
      <c r="BU246" s="171">
        <v>0</v>
      </c>
      <c r="BV246" s="171">
        <v>60000</v>
      </c>
      <c r="BW246" s="171">
        <v>20000</v>
      </c>
      <c r="BX246" s="171">
        <v>20000</v>
      </c>
      <c r="BY246" s="171">
        <v>0</v>
      </c>
      <c r="BZ246" s="171">
        <v>20000</v>
      </c>
      <c r="CA246" s="171">
        <v>60000</v>
      </c>
      <c r="CB246" s="171">
        <v>0</v>
      </c>
      <c r="CC246" s="201">
        <f t="shared" si="40"/>
        <v>1901666.67</v>
      </c>
    </row>
    <row r="247" spans="1:81" s="109" customFormat="1" ht="25.5" customHeight="1">
      <c r="A247" s="136" t="s">
        <v>1462</v>
      </c>
      <c r="B247" s="280" t="s">
        <v>43</v>
      </c>
      <c r="C247" s="281" t="s">
        <v>44</v>
      </c>
      <c r="D247" s="282"/>
      <c r="E247" s="110"/>
      <c r="F247" s="283" t="s">
        <v>764</v>
      </c>
      <c r="G247" s="284" t="s">
        <v>765</v>
      </c>
      <c r="H247" s="192">
        <v>320000</v>
      </c>
      <c r="I247" s="171">
        <v>80000</v>
      </c>
      <c r="J247" s="171">
        <v>100000</v>
      </c>
      <c r="K247" s="171">
        <v>75000</v>
      </c>
      <c r="L247" s="171">
        <v>60000</v>
      </c>
      <c r="M247" s="171">
        <v>10000</v>
      </c>
      <c r="N247" s="171">
        <v>390000</v>
      </c>
      <c r="O247" s="171">
        <v>45000</v>
      </c>
      <c r="P247" s="171">
        <v>0</v>
      </c>
      <c r="Q247" s="171">
        <v>0</v>
      </c>
      <c r="R247" s="171">
        <v>30000</v>
      </c>
      <c r="S247" s="171">
        <v>30000</v>
      </c>
      <c r="T247" s="171">
        <v>45000</v>
      </c>
      <c r="U247" s="171">
        <v>70000</v>
      </c>
      <c r="V247" s="171">
        <v>20000</v>
      </c>
      <c r="W247" s="171">
        <v>30000</v>
      </c>
      <c r="X247" s="171">
        <v>20000</v>
      </c>
      <c r="Y247" s="171">
        <v>10000</v>
      </c>
      <c r="Z247" s="171">
        <v>360000</v>
      </c>
      <c r="AA247" s="171">
        <v>40000</v>
      </c>
      <c r="AB247" s="171">
        <v>70000</v>
      </c>
      <c r="AC247" s="171">
        <v>70000</v>
      </c>
      <c r="AD247" s="171">
        <v>50000</v>
      </c>
      <c r="AE247" s="171">
        <v>60000</v>
      </c>
      <c r="AF247" s="171">
        <v>0</v>
      </c>
      <c r="AG247" s="171">
        <v>35000</v>
      </c>
      <c r="AH247" s="171">
        <v>40000</v>
      </c>
      <c r="AI247" s="171">
        <v>320000</v>
      </c>
      <c r="AJ247" s="171">
        <v>60000</v>
      </c>
      <c r="AK247" s="171">
        <v>30000</v>
      </c>
      <c r="AL247" s="171">
        <v>40000</v>
      </c>
      <c r="AM247" s="171">
        <v>30000</v>
      </c>
      <c r="AN247" s="171">
        <v>50000</v>
      </c>
      <c r="AO247" s="171">
        <v>30000</v>
      </c>
      <c r="AP247" s="171">
        <v>50000</v>
      </c>
      <c r="AQ247" s="171">
        <v>120000</v>
      </c>
      <c r="AR247" s="171">
        <v>40000</v>
      </c>
      <c r="AS247" s="171">
        <v>50000</v>
      </c>
      <c r="AT247" s="171">
        <v>30000</v>
      </c>
      <c r="AU247" s="171">
        <v>80000</v>
      </c>
      <c r="AV247" s="171">
        <v>30000</v>
      </c>
      <c r="AW247" s="171">
        <v>30000</v>
      </c>
      <c r="AX247" s="171">
        <v>20000</v>
      </c>
      <c r="AY247" s="171">
        <v>35000</v>
      </c>
      <c r="AZ247" s="171">
        <v>20000</v>
      </c>
      <c r="BA247" s="171">
        <v>15000</v>
      </c>
      <c r="BB247" s="171">
        <v>160000</v>
      </c>
      <c r="BC247" s="171">
        <v>25000</v>
      </c>
      <c r="BD247" s="171">
        <v>0</v>
      </c>
      <c r="BE247" s="171">
        <v>80000</v>
      </c>
      <c r="BF247" s="171">
        <v>0</v>
      </c>
      <c r="BG247" s="171">
        <v>0</v>
      </c>
      <c r="BH247" s="171">
        <v>60000</v>
      </c>
      <c r="BI247" s="171">
        <v>80000</v>
      </c>
      <c r="BJ247" s="171">
        <v>25000</v>
      </c>
      <c r="BK247" s="171">
        <v>30000</v>
      </c>
      <c r="BL247" s="171">
        <v>10000</v>
      </c>
      <c r="BM247" s="171">
        <v>220000</v>
      </c>
      <c r="BN247" s="171">
        <v>45000</v>
      </c>
      <c r="BO247" s="171">
        <v>0</v>
      </c>
      <c r="BP247" s="171">
        <v>5000</v>
      </c>
      <c r="BQ247" s="171">
        <v>10000</v>
      </c>
      <c r="BR247" s="171">
        <v>0</v>
      </c>
      <c r="BS247" s="171">
        <v>20000</v>
      </c>
      <c r="BT247" s="171">
        <v>165000</v>
      </c>
      <c r="BU247" s="171">
        <v>15000</v>
      </c>
      <c r="BV247" s="171">
        <v>40000</v>
      </c>
      <c r="BW247" s="171">
        <v>50000</v>
      </c>
      <c r="BX247" s="171">
        <v>40000</v>
      </c>
      <c r="BY247" s="171">
        <v>100000</v>
      </c>
      <c r="BZ247" s="171">
        <v>10000</v>
      </c>
      <c r="CA247" s="171">
        <v>20000</v>
      </c>
      <c r="CB247" s="171">
        <v>10000</v>
      </c>
      <c r="CC247" s="201">
        <f t="shared" si="40"/>
        <v>4360000</v>
      </c>
    </row>
    <row r="248" spans="1:81" s="109" customFormat="1" ht="25.5" customHeight="1">
      <c r="A248" s="136" t="s">
        <v>1462</v>
      </c>
      <c r="B248" s="280" t="s">
        <v>43</v>
      </c>
      <c r="C248" s="281" t="s">
        <v>44</v>
      </c>
      <c r="D248" s="282"/>
      <c r="E248" s="110"/>
      <c r="F248" s="283" t="s">
        <v>766</v>
      </c>
      <c r="G248" s="284" t="s">
        <v>1592</v>
      </c>
      <c r="H248" s="192">
        <v>0</v>
      </c>
      <c r="I248" s="171">
        <v>0</v>
      </c>
      <c r="J248" s="171">
        <v>0</v>
      </c>
      <c r="K248" s="17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12290</v>
      </c>
      <c r="S248" s="171">
        <v>0</v>
      </c>
      <c r="T248" s="171">
        <v>21310</v>
      </c>
      <c r="U248" s="171">
        <v>96969.5</v>
      </c>
      <c r="V248" s="171">
        <v>0</v>
      </c>
      <c r="W248" s="171">
        <v>0</v>
      </c>
      <c r="X248" s="171">
        <v>17943.78</v>
      </c>
      <c r="Y248" s="171">
        <v>0</v>
      </c>
      <c r="Z248" s="171">
        <v>0</v>
      </c>
      <c r="AA248" s="171">
        <v>0</v>
      </c>
      <c r="AB248" s="171">
        <v>0</v>
      </c>
      <c r="AC248" s="171">
        <v>0</v>
      </c>
      <c r="AD248" s="171">
        <v>0</v>
      </c>
      <c r="AE248" s="171">
        <v>0</v>
      </c>
      <c r="AF248" s="171">
        <v>0</v>
      </c>
      <c r="AG248" s="171">
        <v>0</v>
      </c>
      <c r="AH248" s="171">
        <v>0</v>
      </c>
      <c r="AI248" s="171">
        <v>0</v>
      </c>
      <c r="AJ248" s="171">
        <v>0</v>
      </c>
      <c r="AK248" s="171">
        <v>0</v>
      </c>
      <c r="AL248" s="171">
        <v>0</v>
      </c>
      <c r="AM248" s="171">
        <v>0</v>
      </c>
      <c r="AN248" s="171">
        <v>0</v>
      </c>
      <c r="AO248" s="171">
        <v>0</v>
      </c>
      <c r="AP248" s="171">
        <v>0</v>
      </c>
      <c r="AQ248" s="171">
        <v>47463</v>
      </c>
      <c r="AR248" s="171">
        <v>0</v>
      </c>
      <c r="AS248" s="171">
        <v>0</v>
      </c>
      <c r="AT248" s="171">
        <v>66982</v>
      </c>
      <c r="AU248" s="171">
        <v>0</v>
      </c>
      <c r="AV248" s="171">
        <v>0</v>
      </c>
      <c r="AW248" s="171">
        <v>0</v>
      </c>
      <c r="AX248" s="171">
        <v>0</v>
      </c>
      <c r="AY248" s="171">
        <v>0</v>
      </c>
      <c r="AZ248" s="171">
        <v>0</v>
      </c>
      <c r="BA248" s="171">
        <v>0</v>
      </c>
      <c r="BB248" s="171">
        <v>0</v>
      </c>
      <c r="BC248" s="171">
        <v>0</v>
      </c>
      <c r="BD248" s="171">
        <v>38887</v>
      </c>
      <c r="BE248" s="171">
        <v>0</v>
      </c>
      <c r="BF248" s="171">
        <v>0</v>
      </c>
      <c r="BG248" s="171">
        <v>0</v>
      </c>
      <c r="BH248" s="171">
        <v>0</v>
      </c>
      <c r="BI248" s="171">
        <v>168976</v>
      </c>
      <c r="BJ248" s="171">
        <v>25104</v>
      </c>
      <c r="BK248" s="171">
        <v>0</v>
      </c>
      <c r="BL248" s="171">
        <v>0</v>
      </c>
      <c r="BM248" s="171">
        <v>0</v>
      </c>
      <c r="BN248" s="171">
        <v>0</v>
      </c>
      <c r="BO248" s="171">
        <v>2880</v>
      </c>
      <c r="BP248" s="171">
        <v>0</v>
      </c>
      <c r="BQ248" s="171">
        <v>0</v>
      </c>
      <c r="BR248" s="171">
        <v>0</v>
      </c>
      <c r="BS248" s="171">
        <v>0</v>
      </c>
      <c r="BT248" s="171">
        <v>0</v>
      </c>
      <c r="BU248" s="171">
        <v>0</v>
      </c>
      <c r="BV248" s="171">
        <v>0</v>
      </c>
      <c r="BW248" s="171">
        <v>0</v>
      </c>
      <c r="BX248" s="171">
        <v>58950</v>
      </c>
      <c r="BY248" s="171">
        <v>0</v>
      </c>
      <c r="BZ248" s="171">
        <v>0</v>
      </c>
      <c r="CA248" s="171">
        <v>4500</v>
      </c>
      <c r="CB248" s="171">
        <v>0</v>
      </c>
      <c r="CC248" s="201">
        <f t="shared" si="40"/>
        <v>562255.28</v>
      </c>
    </row>
    <row r="249" spans="1:81" s="109" customFormat="1" ht="25.5" customHeight="1">
      <c r="A249" s="136" t="s">
        <v>1462</v>
      </c>
      <c r="B249" s="280" t="s">
        <v>43</v>
      </c>
      <c r="C249" s="281" t="s">
        <v>44</v>
      </c>
      <c r="D249" s="282"/>
      <c r="E249" s="110"/>
      <c r="F249" s="283" t="s">
        <v>767</v>
      </c>
      <c r="G249" s="284" t="s">
        <v>768</v>
      </c>
      <c r="H249" s="192">
        <v>5605480.75</v>
      </c>
      <c r="I249" s="171">
        <v>462812.5</v>
      </c>
      <c r="J249" s="171">
        <v>414300</v>
      </c>
      <c r="K249" s="171">
        <v>1069500</v>
      </c>
      <c r="L249" s="171">
        <v>356600</v>
      </c>
      <c r="M249" s="171">
        <v>0</v>
      </c>
      <c r="N249" s="171">
        <v>0</v>
      </c>
      <c r="O249" s="171">
        <v>427309</v>
      </c>
      <c r="P249" s="171">
        <v>0</v>
      </c>
      <c r="Q249" s="171">
        <v>0</v>
      </c>
      <c r="R249" s="171">
        <v>18362.5</v>
      </c>
      <c r="S249" s="171">
        <v>0</v>
      </c>
      <c r="T249" s="171">
        <v>0</v>
      </c>
      <c r="U249" s="171">
        <v>81690</v>
      </c>
      <c r="V249" s="171">
        <v>0</v>
      </c>
      <c r="W249" s="171">
        <v>0</v>
      </c>
      <c r="X249" s="171">
        <v>0</v>
      </c>
      <c r="Y249" s="171">
        <v>0</v>
      </c>
      <c r="Z249" s="171">
        <v>30300</v>
      </c>
      <c r="AA249" s="171">
        <v>47250</v>
      </c>
      <c r="AB249" s="171">
        <v>1200</v>
      </c>
      <c r="AC249" s="171">
        <v>0</v>
      </c>
      <c r="AD249" s="171">
        <v>74520</v>
      </c>
      <c r="AE249" s="171">
        <v>212870</v>
      </c>
      <c r="AF249" s="171">
        <v>0</v>
      </c>
      <c r="AG249" s="171">
        <v>65170</v>
      </c>
      <c r="AH249" s="171">
        <v>475200</v>
      </c>
      <c r="AI249" s="171">
        <v>676720</v>
      </c>
      <c r="AJ249" s="171">
        <v>117750</v>
      </c>
      <c r="AK249" s="171">
        <v>153500</v>
      </c>
      <c r="AL249" s="171">
        <v>0</v>
      </c>
      <c r="AM249" s="171">
        <v>45960</v>
      </c>
      <c r="AN249" s="171">
        <v>117000</v>
      </c>
      <c r="AO249" s="171">
        <v>76800</v>
      </c>
      <c r="AP249" s="171">
        <v>159000</v>
      </c>
      <c r="AQ249" s="171">
        <v>94500</v>
      </c>
      <c r="AR249" s="171">
        <v>94200</v>
      </c>
      <c r="AS249" s="171">
        <v>0</v>
      </c>
      <c r="AT249" s="171">
        <v>108690</v>
      </c>
      <c r="AU249" s="171">
        <v>228551.25</v>
      </c>
      <c r="AV249" s="171">
        <v>215343.75</v>
      </c>
      <c r="AW249" s="171">
        <v>8000</v>
      </c>
      <c r="AX249" s="171">
        <v>70600</v>
      </c>
      <c r="AY249" s="171">
        <v>0</v>
      </c>
      <c r="AZ249" s="171">
        <v>0</v>
      </c>
      <c r="BA249" s="171">
        <v>0</v>
      </c>
      <c r="BB249" s="171">
        <v>14700</v>
      </c>
      <c r="BC249" s="171">
        <v>0</v>
      </c>
      <c r="BD249" s="171">
        <v>90000</v>
      </c>
      <c r="BE249" s="171">
        <v>16000</v>
      </c>
      <c r="BF249" s="171">
        <v>0</v>
      </c>
      <c r="BG249" s="171">
        <v>647600</v>
      </c>
      <c r="BH249" s="171">
        <v>2760</v>
      </c>
      <c r="BI249" s="171">
        <v>0</v>
      </c>
      <c r="BJ249" s="171">
        <v>15510</v>
      </c>
      <c r="BK249" s="171">
        <v>0</v>
      </c>
      <c r="BL249" s="171">
        <v>27660</v>
      </c>
      <c r="BM249" s="171">
        <v>194500</v>
      </c>
      <c r="BN249" s="171">
        <v>64638</v>
      </c>
      <c r="BO249" s="171">
        <v>6000</v>
      </c>
      <c r="BP249" s="171">
        <v>0</v>
      </c>
      <c r="BQ249" s="171">
        <v>0</v>
      </c>
      <c r="BR249" s="171">
        <v>7800</v>
      </c>
      <c r="BS249" s="171">
        <v>62954</v>
      </c>
      <c r="BT249" s="171">
        <v>0</v>
      </c>
      <c r="BU249" s="171">
        <v>0</v>
      </c>
      <c r="BV249" s="171">
        <v>0</v>
      </c>
      <c r="BW249" s="171">
        <v>0</v>
      </c>
      <c r="BX249" s="171">
        <v>419225</v>
      </c>
      <c r="BY249" s="171">
        <v>34500</v>
      </c>
      <c r="BZ249" s="171">
        <v>0</v>
      </c>
      <c r="CA249" s="171">
        <v>14150</v>
      </c>
      <c r="CB249" s="171">
        <v>20200</v>
      </c>
      <c r="CC249" s="201">
        <f t="shared" si="40"/>
        <v>13147376.75</v>
      </c>
    </row>
    <row r="250" spans="1:81" s="109" customFormat="1" ht="25.5" customHeight="1">
      <c r="A250" s="136" t="s">
        <v>1462</v>
      </c>
      <c r="B250" s="280" t="s">
        <v>43</v>
      </c>
      <c r="C250" s="281" t="s">
        <v>44</v>
      </c>
      <c r="D250" s="282"/>
      <c r="E250" s="110"/>
      <c r="F250" s="283" t="s">
        <v>1423</v>
      </c>
      <c r="G250" s="284" t="s">
        <v>1593</v>
      </c>
      <c r="H250" s="192">
        <v>0</v>
      </c>
      <c r="I250" s="171">
        <v>98550</v>
      </c>
      <c r="J250" s="171">
        <v>117300</v>
      </c>
      <c r="K250" s="171">
        <v>0</v>
      </c>
      <c r="L250" s="171">
        <v>7625</v>
      </c>
      <c r="M250" s="171">
        <v>0</v>
      </c>
      <c r="N250" s="171">
        <v>0</v>
      </c>
      <c r="O250" s="171">
        <v>26850</v>
      </c>
      <c r="P250" s="171">
        <v>0</v>
      </c>
      <c r="Q250" s="171">
        <v>321750</v>
      </c>
      <c r="R250" s="171">
        <v>0</v>
      </c>
      <c r="S250" s="171">
        <v>0</v>
      </c>
      <c r="T250" s="171">
        <v>65850</v>
      </c>
      <c r="U250" s="171">
        <v>0</v>
      </c>
      <c r="V250" s="171">
        <v>0</v>
      </c>
      <c r="W250" s="171">
        <v>0</v>
      </c>
      <c r="X250" s="171">
        <v>0</v>
      </c>
      <c r="Y250" s="171">
        <v>12300</v>
      </c>
      <c r="Z250" s="171">
        <v>0</v>
      </c>
      <c r="AA250" s="171">
        <v>0</v>
      </c>
      <c r="AB250" s="171">
        <v>0</v>
      </c>
      <c r="AC250" s="171">
        <v>0</v>
      </c>
      <c r="AD250" s="171">
        <v>0</v>
      </c>
      <c r="AE250" s="171">
        <v>0</v>
      </c>
      <c r="AF250" s="171">
        <v>0</v>
      </c>
      <c r="AG250" s="171">
        <v>0</v>
      </c>
      <c r="AH250" s="171">
        <v>7650</v>
      </c>
      <c r="AI250" s="171">
        <v>138840</v>
      </c>
      <c r="AJ250" s="171">
        <v>3500</v>
      </c>
      <c r="AK250" s="171">
        <v>3000</v>
      </c>
      <c r="AL250" s="171">
        <v>0</v>
      </c>
      <c r="AM250" s="171">
        <v>16800</v>
      </c>
      <c r="AN250" s="171">
        <v>0</v>
      </c>
      <c r="AO250" s="171">
        <v>0</v>
      </c>
      <c r="AP250" s="171">
        <v>0</v>
      </c>
      <c r="AQ250" s="171">
        <v>0</v>
      </c>
      <c r="AR250" s="171">
        <v>0</v>
      </c>
      <c r="AS250" s="171">
        <v>0</v>
      </c>
      <c r="AT250" s="171">
        <v>0</v>
      </c>
      <c r="AU250" s="171">
        <v>1600</v>
      </c>
      <c r="AV250" s="171">
        <v>33000</v>
      </c>
      <c r="AW250" s="171">
        <v>5250</v>
      </c>
      <c r="AX250" s="171">
        <v>0</v>
      </c>
      <c r="AY250" s="171">
        <v>0</v>
      </c>
      <c r="AZ250" s="171">
        <v>0</v>
      </c>
      <c r="BA250" s="171">
        <v>0</v>
      </c>
      <c r="BB250" s="171">
        <v>320475</v>
      </c>
      <c r="BC250" s="171">
        <v>0</v>
      </c>
      <c r="BD250" s="171">
        <v>2250</v>
      </c>
      <c r="BE250" s="171">
        <v>0</v>
      </c>
      <c r="BF250" s="171">
        <v>0</v>
      </c>
      <c r="BG250" s="171">
        <v>0</v>
      </c>
      <c r="BH250" s="171">
        <v>0</v>
      </c>
      <c r="BI250" s="171">
        <v>0</v>
      </c>
      <c r="BJ250" s="171">
        <v>0</v>
      </c>
      <c r="BK250" s="171">
        <v>0</v>
      </c>
      <c r="BL250" s="171">
        <v>0</v>
      </c>
      <c r="BM250" s="171">
        <v>197100</v>
      </c>
      <c r="BN250" s="171">
        <v>19200</v>
      </c>
      <c r="BO250" s="171">
        <v>0</v>
      </c>
      <c r="BP250" s="171">
        <v>0</v>
      </c>
      <c r="BQ250" s="171">
        <v>0</v>
      </c>
      <c r="BR250" s="171">
        <v>20250</v>
      </c>
      <c r="BS250" s="171">
        <v>0</v>
      </c>
      <c r="BT250" s="171">
        <v>17771.64</v>
      </c>
      <c r="BU250" s="171">
        <v>1500</v>
      </c>
      <c r="BV250" s="171">
        <v>3000</v>
      </c>
      <c r="BW250" s="171">
        <v>4500</v>
      </c>
      <c r="BX250" s="171">
        <v>0</v>
      </c>
      <c r="BY250" s="171">
        <v>0</v>
      </c>
      <c r="BZ250" s="171">
        <v>0</v>
      </c>
      <c r="CA250" s="171">
        <v>0</v>
      </c>
      <c r="CB250" s="171">
        <v>0</v>
      </c>
      <c r="CC250" s="201">
        <f t="shared" si="40"/>
        <v>1445911.64</v>
      </c>
    </row>
    <row r="251" spans="1:81" s="299" customFormat="1" ht="25.5" customHeight="1">
      <c r="A251" s="298"/>
      <c r="B251" s="519" t="s">
        <v>769</v>
      </c>
      <c r="C251" s="520"/>
      <c r="D251" s="520"/>
      <c r="E251" s="520"/>
      <c r="F251" s="520"/>
      <c r="G251" s="521"/>
      <c r="H251" s="194">
        <f>SUM(H225:H250)</f>
        <v>45329634.629999995</v>
      </c>
      <c r="I251" s="194">
        <f t="shared" ref="I251:BT251" si="45">SUM(I225:I250)</f>
        <v>13665245.57</v>
      </c>
      <c r="J251" s="194">
        <f t="shared" si="45"/>
        <v>17525077.740000002</v>
      </c>
      <c r="K251" s="194">
        <f t="shared" si="45"/>
        <v>6659892.5</v>
      </c>
      <c r="L251" s="194">
        <f t="shared" si="45"/>
        <v>5508799.5000000009</v>
      </c>
      <c r="M251" s="194">
        <f t="shared" si="45"/>
        <v>2219536.5</v>
      </c>
      <c r="N251" s="194">
        <f t="shared" si="45"/>
        <v>49819625</v>
      </c>
      <c r="O251" s="194">
        <f t="shared" si="45"/>
        <v>10367626.359999999</v>
      </c>
      <c r="P251" s="194">
        <f t="shared" si="45"/>
        <v>2648077.6799999997</v>
      </c>
      <c r="Q251" s="194">
        <f t="shared" si="45"/>
        <v>25133046.140000001</v>
      </c>
      <c r="R251" s="194">
        <f t="shared" si="45"/>
        <v>2732905.55</v>
      </c>
      <c r="S251" s="194">
        <f t="shared" si="45"/>
        <v>7201857.3199999994</v>
      </c>
      <c r="T251" s="194">
        <f t="shared" si="45"/>
        <v>12722629.5</v>
      </c>
      <c r="U251" s="194">
        <f t="shared" si="45"/>
        <v>11805345.199999999</v>
      </c>
      <c r="V251" s="194">
        <f t="shared" si="45"/>
        <v>1574650</v>
      </c>
      <c r="W251" s="194">
        <f t="shared" si="45"/>
        <v>4323167.51</v>
      </c>
      <c r="X251" s="194">
        <f t="shared" si="45"/>
        <v>3736922.63</v>
      </c>
      <c r="Y251" s="194">
        <f t="shared" si="45"/>
        <v>3108996</v>
      </c>
      <c r="Z251" s="194">
        <f t="shared" si="45"/>
        <v>34170145.340000004</v>
      </c>
      <c r="AA251" s="194">
        <f t="shared" si="45"/>
        <v>6945360</v>
      </c>
      <c r="AB251" s="194">
        <f t="shared" si="45"/>
        <v>2801560.5</v>
      </c>
      <c r="AC251" s="194">
        <f t="shared" si="45"/>
        <v>4415000</v>
      </c>
      <c r="AD251" s="194">
        <f t="shared" si="45"/>
        <v>2909575</v>
      </c>
      <c r="AE251" s="194">
        <f t="shared" si="45"/>
        <v>3208141</v>
      </c>
      <c r="AF251" s="194">
        <f t="shared" si="45"/>
        <v>4558481</v>
      </c>
      <c r="AG251" s="194">
        <f t="shared" si="45"/>
        <v>2595694.84</v>
      </c>
      <c r="AH251" s="194">
        <f t="shared" si="45"/>
        <v>3107559</v>
      </c>
      <c r="AI251" s="194">
        <f t="shared" si="45"/>
        <v>33475201</v>
      </c>
      <c r="AJ251" s="194">
        <f t="shared" si="45"/>
        <v>2823188.92</v>
      </c>
      <c r="AK251" s="194">
        <f t="shared" si="45"/>
        <v>1610617</v>
      </c>
      <c r="AL251" s="194">
        <f t="shared" si="45"/>
        <v>1970921.01</v>
      </c>
      <c r="AM251" s="194">
        <f t="shared" si="45"/>
        <v>1473825.75</v>
      </c>
      <c r="AN251" s="194">
        <f t="shared" si="45"/>
        <v>3246337.75</v>
      </c>
      <c r="AO251" s="194">
        <f t="shared" si="45"/>
        <v>2398829.75</v>
      </c>
      <c r="AP251" s="194">
        <f t="shared" si="45"/>
        <v>2327686.5</v>
      </c>
      <c r="AQ251" s="194">
        <f t="shared" si="45"/>
        <v>3545920.5</v>
      </c>
      <c r="AR251" s="194">
        <f t="shared" si="45"/>
        <v>2811787.5</v>
      </c>
      <c r="AS251" s="194">
        <f t="shared" si="45"/>
        <v>2876884</v>
      </c>
      <c r="AT251" s="194">
        <f t="shared" si="45"/>
        <v>1948487</v>
      </c>
      <c r="AU251" s="194">
        <f t="shared" si="45"/>
        <v>14265987.75</v>
      </c>
      <c r="AV251" s="194">
        <f t="shared" si="45"/>
        <v>2744038.75</v>
      </c>
      <c r="AW251" s="194">
        <f t="shared" si="45"/>
        <v>2140296</v>
      </c>
      <c r="AX251" s="194">
        <f t="shared" si="45"/>
        <v>2252204</v>
      </c>
      <c r="AY251" s="194">
        <f t="shared" si="45"/>
        <v>1471703.25</v>
      </c>
      <c r="AZ251" s="194">
        <f t="shared" si="45"/>
        <v>1911142</v>
      </c>
      <c r="BA251" s="194">
        <f t="shared" si="45"/>
        <v>1876386.5</v>
      </c>
      <c r="BB251" s="194">
        <f t="shared" si="45"/>
        <v>42619545.119999997</v>
      </c>
      <c r="BC251" s="194">
        <f t="shared" si="45"/>
        <v>4479211</v>
      </c>
      <c r="BD251" s="194">
        <f t="shared" si="45"/>
        <v>3910402.5</v>
      </c>
      <c r="BE251" s="194">
        <f t="shared" si="45"/>
        <v>5077732</v>
      </c>
      <c r="BF251" s="194">
        <f t="shared" si="45"/>
        <v>2600740.5</v>
      </c>
      <c r="BG251" s="194">
        <f t="shared" si="45"/>
        <v>3076194</v>
      </c>
      <c r="BH251" s="194">
        <f t="shared" si="45"/>
        <v>9406191.9900000002</v>
      </c>
      <c r="BI251" s="194">
        <f t="shared" si="45"/>
        <v>5947915</v>
      </c>
      <c r="BJ251" s="194">
        <f t="shared" si="45"/>
        <v>2271637</v>
      </c>
      <c r="BK251" s="194">
        <f t="shared" si="45"/>
        <v>1562764</v>
      </c>
      <c r="BL251" s="194">
        <f t="shared" si="45"/>
        <v>1468908</v>
      </c>
      <c r="BM251" s="194">
        <f t="shared" si="45"/>
        <v>32637246.25</v>
      </c>
      <c r="BN251" s="194">
        <f t="shared" si="45"/>
        <v>25165821.620000001</v>
      </c>
      <c r="BO251" s="194">
        <f t="shared" si="45"/>
        <v>2683199.4300000002</v>
      </c>
      <c r="BP251" s="194">
        <f t="shared" si="45"/>
        <v>713498.5</v>
      </c>
      <c r="BQ251" s="194">
        <f t="shared" si="45"/>
        <v>2549998.5</v>
      </c>
      <c r="BR251" s="194">
        <f t="shared" si="45"/>
        <v>3742000</v>
      </c>
      <c r="BS251" s="194">
        <f t="shared" si="45"/>
        <v>1568101.5</v>
      </c>
      <c r="BT251" s="194">
        <f t="shared" si="45"/>
        <v>24444421.859999999</v>
      </c>
      <c r="BU251" s="194">
        <f t="shared" ref="BU251:CB251" si="46">SUM(BU225:BU250)</f>
        <v>1114695</v>
      </c>
      <c r="BV251" s="194">
        <f t="shared" si="46"/>
        <v>2445087.5</v>
      </c>
      <c r="BW251" s="194">
        <f t="shared" si="46"/>
        <v>3696636</v>
      </c>
      <c r="BX251" s="194">
        <f t="shared" si="46"/>
        <v>3698918.75</v>
      </c>
      <c r="BY251" s="194">
        <f t="shared" si="46"/>
        <v>10302429</v>
      </c>
      <c r="BZ251" s="194">
        <f t="shared" si="46"/>
        <v>2646415</v>
      </c>
      <c r="CA251" s="194">
        <f t="shared" si="46"/>
        <v>1873230</v>
      </c>
      <c r="CB251" s="194">
        <f t="shared" si="46"/>
        <v>980350</v>
      </c>
      <c r="CC251" s="194">
        <f>SUM(CC225:CC250)</f>
        <v>580649286.95999992</v>
      </c>
    </row>
    <row r="252" spans="1:81" s="109" customFormat="1" ht="25.5" customHeight="1">
      <c r="A252" s="136" t="s">
        <v>1462</v>
      </c>
      <c r="B252" s="280" t="s">
        <v>45</v>
      </c>
      <c r="C252" s="281" t="s">
        <v>770</v>
      </c>
      <c r="D252" s="282">
        <v>52060</v>
      </c>
      <c r="E252" s="110" t="s">
        <v>771</v>
      </c>
      <c r="F252" s="283" t="s">
        <v>772</v>
      </c>
      <c r="G252" s="284" t="s">
        <v>1594</v>
      </c>
      <c r="H252" s="192">
        <v>0</v>
      </c>
      <c r="I252" s="192">
        <v>0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192">
        <v>0</v>
      </c>
      <c r="P252" s="192">
        <v>0</v>
      </c>
      <c r="Q252" s="192">
        <v>0</v>
      </c>
      <c r="R252" s="192">
        <v>0</v>
      </c>
      <c r="S252" s="192">
        <v>0</v>
      </c>
      <c r="T252" s="192">
        <v>0</v>
      </c>
      <c r="U252" s="192">
        <v>0</v>
      </c>
      <c r="V252" s="192">
        <v>0</v>
      </c>
      <c r="W252" s="192">
        <v>0</v>
      </c>
      <c r="X252" s="192">
        <v>0</v>
      </c>
      <c r="Y252" s="192">
        <v>0</v>
      </c>
      <c r="Z252" s="192">
        <v>41580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192">
        <v>0</v>
      </c>
      <c r="BK252" s="192">
        <v>0</v>
      </c>
      <c r="BL252" s="192">
        <v>0</v>
      </c>
      <c r="BM252" s="192">
        <v>0</v>
      </c>
      <c r="BN252" s="192">
        <v>0</v>
      </c>
      <c r="BO252" s="192">
        <v>0</v>
      </c>
      <c r="BP252" s="192">
        <v>0</v>
      </c>
      <c r="BQ252" s="192">
        <v>0</v>
      </c>
      <c r="BR252" s="192">
        <v>0</v>
      </c>
      <c r="BS252" s="192">
        <v>0</v>
      </c>
      <c r="BT252" s="192">
        <v>0</v>
      </c>
      <c r="BU252" s="192">
        <v>0</v>
      </c>
      <c r="BV252" s="192">
        <v>0</v>
      </c>
      <c r="BW252" s="192">
        <v>0</v>
      </c>
      <c r="BX252" s="192">
        <v>0</v>
      </c>
      <c r="BY252" s="192">
        <v>0</v>
      </c>
      <c r="BZ252" s="192">
        <v>0</v>
      </c>
      <c r="CA252" s="192">
        <v>0</v>
      </c>
      <c r="CB252" s="192">
        <v>0</v>
      </c>
      <c r="CC252" s="201">
        <f t="shared" si="40"/>
        <v>41580</v>
      </c>
    </row>
    <row r="253" spans="1:81" s="109" customFormat="1" ht="25.5" customHeight="1">
      <c r="A253" s="136" t="s">
        <v>1462</v>
      </c>
      <c r="B253" s="280" t="s">
        <v>45</v>
      </c>
      <c r="C253" s="281" t="s">
        <v>770</v>
      </c>
      <c r="D253" s="282"/>
      <c r="E253" s="110"/>
      <c r="F253" s="306" t="s">
        <v>1595</v>
      </c>
      <c r="G253" s="307" t="s">
        <v>1596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2">
        <v>0</v>
      </c>
      <c r="N253" s="192">
        <v>0</v>
      </c>
      <c r="O253" s="192">
        <v>0</v>
      </c>
      <c r="P253" s="192">
        <v>0</v>
      </c>
      <c r="Q253" s="192">
        <v>0</v>
      </c>
      <c r="R253" s="192">
        <v>0</v>
      </c>
      <c r="S253" s="192">
        <v>0</v>
      </c>
      <c r="T253" s="192">
        <v>0</v>
      </c>
      <c r="U253" s="192">
        <v>0</v>
      </c>
      <c r="V253" s="192">
        <v>0</v>
      </c>
      <c r="W253" s="192">
        <v>31050</v>
      </c>
      <c r="X253" s="192">
        <v>0</v>
      </c>
      <c r="Y253" s="192">
        <v>0</v>
      </c>
      <c r="Z253" s="192">
        <v>0</v>
      </c>
      <c r="AA253" s="192">
        <v>0</v>
      </c>
      <c r="AB253" s="192">
        <v>0</v>
      </c>
      <c r="AC253" s="192">
        <v>0</v>
      </c>
      <c r="AD253" s="192">
        <v>0</v>
      </c>
      <c r="AE253" s="192">
        <v>0</v>
      </c>
      <c r="AF253" s="192">
        <v>0</v>
      </c>
      <c r="AG253" s="192">
        <v>0</v>
      </c>
      <c r="AH253" s="192">
        <v>0</v>
      </c>
      <c r="AI253" s="192">
        <v>0</v>
      </c>
      <c r="AJ253" s="192">
        <v>0</v>
      </c>
      <c r="AK253" s="192">
        <v>0</v>
      </c>
      <c r="AL253" s="192">
        <v>0</v>
      </c>
      <c r="AM253" s="192">
        <v>0</v>
      </c>
      <c r="AN253" s="192">
        <v>0</v>
      </c>
      <c r="AO253" s="192">
        <v>0</v>
      </c>
      <c r="AP253" s="192">
        <v>0</v>
      </c>
      <c r="AQ253" s="192">
        <v>0</v>
      </c>
      <c r="AR253" s="192">
        <v>0</v>
      </c>
      <c r="AS253" s="192">
        <v>0</v>
      </c>
      <c r="AT253" s="192">
        <v>0</v>
      </c>
      <c r="AU253" s="192">
        <v>0</v>
      </c>
      <c r="AV253" s="192">
        <v>0</v>
      </c>
      <c r="AW253" s="192">
        <v>0</v>
      </c>
      <c r="AX253" s="192">
        <v>0</v>
      </c>
      <c r="AY253" s="192">
        <v>0</v>
      </c>
      <c r="AZ253" s="192">
        <v>0</v>
      </c>
      <c r="BA253" s="192">
        <v>0</v>
      </c>
      <c r="BB253" s="192">
        <v>0</v>
      </c>
      <c r="BC253" s="192">
        <v>0</v>
      </c>
      <c r="BD253" s="192">
        <v>0</v>
      </c>
      <c r="BE253" s="192">
        <v>0</v>
      </c>
      <c r="BF253" s="192">
        <v>0</v>
      </c>
      <c r="BG253" s="192">
        <v>0</v>
      </c>
      <c r="BH253" s="192">
        <v>0</v>
      </c>
      <c r="BI253" s="192">
        <v>0</v>
      </c>
      <c r="BJ253" s="192">
        <v>0</v>
      </c>
      <c r="BK253" s="192">
        <v>0</v>
      </c>
      <c r="BL253" s="192">
        <v>0</v>
      </c>
      <c r="BM253" s="192">
        <v>0</v>
      </c>
      <c r="BN253" s="192">
        <v>0</v>
      </c>
      <c r="BO253" s="192">
        <v>0</v>
      </c>
      <c r="BP253" s="192">
        <v>0</v>
      </c>
      <c r="BQ253" s="192">
        <v>0</v>
      </c>
      <c r="BR253" s="192">
        <v>0</v>
      </c>
      <c r="BS253" s="192">
        <v>0</v>
      </c>
      <c r="BT253" s="192">
        <v>0</v>
      </c>
      <c r="BU253" s="192">
        <v>0</v>
      </c>
      <c r="BV253" s="192">
        <v>0</v>
      </c>
      <c r="BW253" s="192">
        <v>0</v>
      </c>
      <c r="BX253" s="192">
        <v>0</v>
      </c>
      <c r="BY253" s="192">
        <v>0</v>
      </c>
      <c r="BZ253" s="192">
        <v>0</v>
      </c>
      <c r="CA253" s="192">
        <v>0</v>
      </c>
      <c r="CB253" s="192">
        <v>0</v>
      </c>
      <c r="CC253" s="201">
        <f t="shared" si="40"/>
        <v>31050</v>
      </c>
    </row>
    <row r="254" spans="1:81" s="109" customFormat="1" ht="25.5" customHeight="1">
      <c r="A254" s="136" t="s">
        <v>1462</v>
      </c>
      <c r="B254" s="280" t="s">
        <v>45</v>
      </c>
      <c r="C254" s="281" t="s">
        <v>770</v>
      </c>
      <c r="D254" s="282">
        <v>52060</v>
      </c>
      <c r="E254" s="110" t="s">
        <v>771</v>
      </c>
      <c r="F254" s="283" t="s">
        <v>773</v>
      </c>
      <c r="G254" s="284" t="s">
        <v>774</v>
      </c>
      <c r="H254" s="192">
        <v>0</v>
      </c>
      <c r="I254" s="192">
        <v>0</v>
      </c>
      <c r="J254" s="192">
        <v>0</v>
      </c>
      <c r="K254" s="192">
        <v>0</v>
      </c>
      <c r="L254" s="192">
        <v>0</v>
      </c>
      <c r="M254" s="192">
        <v>0</v>
      </c>
      <c r="N254" s="192">
        <v>0</v>
      </c>
      <c r="O254" s="192">
        <v>0</v>
      </c>
      <c r="P254" s="192">
        <v>0</v>
      </c>
      <c r="Q254" s="192">
        <v>0</v>
      </c>
      <c r="R254" s="192">
        <v>0</v>
      </c>
      <c r="S254" s="192">
        <v>0</v>
      </c>
      <c r="T254" s="192">
        <v>0</v>
      </c>
      <c r="U254" s="192">
        <v>0</v>
      </c>
      <c r="V254" s="192">
        <v>0</v>
      </c>
      <c r="W254" s="192">
        <v>0</v>
      </c>
      <c r="X254" s="192">
        <v>0</v>
      </c>
      <c r="Y254" s="192">
        <v>0</v>
      </c>
      <c r="Z254" s="192">
        <v>0</v>
      </c>
      <c r="AA254" s="192">
        <v>0</v>
      </c>
      <c r="AB254" s="192">
        <v>0</v>
      </c>
      <c r="AC254" s="192">
        <v>0</v>
      </c>
      <c r="AD254" s="192">
        <v>0</v>
      </c>
      <c r="AE254" s="192">
        <v>0</v>
      </c>
      <c r="AF254" s="192">
        <v>0</v>
      </c>
      <c r="AG254" s="192">
        <v>0</v>
      </c>
      <c r="AH254" s="192">
        <v>0</v>
      </c>
      <c r="AI254" s="192">
        <v>0</v>
      </c>
      <c r="AJ254" s="192">
        <v>0</v>
      </c>
      <c r="AK254" s="192">
        <v>0</v>
      </c>
      <c r="AL254" s="192">
        <v>0</v>
      </c>
      <c r="AM254" s="192">
        <v>0</v>
      </c>
      <c r="AN254" s="192">
        <v>0</v>
      </c>
      <c r="AO254" s="192">
        <v>0</v>
      </c>
      <c r="AP254" s="192">
        <v>0</v>
      </c>
      <c r="AQ254" s="192">
        <v>0</v>
      </c>
      <c r="AR254" s="192">
        <v>0</v>
      </c>
      <c r="AS254" s="192">
        <v>0</v>
      </c>
      <c r="AT254" s="192">
        <v>0</v>
      </c>
      <c r="AU254" s="192">
        <v>0</v>
      </c>
      <c r="AV254" s="192">
        <v>0</v>
      </c>
      <c r="AW254" s="192">
        <v>0</v>
      </c>
      <c r="AX254" s="192">
        <v>0</v>
      </c>
      <c r="AY254" s="192">
        <v>0</v>
      </c>
      <c r="AZ254" s="192">
        <v>0</v>
      </c>
      <c r="BA254" s="192">
        <v>0</v>
      </c>
      <c r="BB254" s="192">
        <v>0</v>
      </c>
      <c r="BC254" s="192">
        <v>0</v>
      </c>
      <c r="BD254" s="192">
        <v>0</v>
      </c>
      <c r="BE254" s="192">
        <v>0</v>
      </c>
      <c r="BF254" s="192">
        <v>0</v>
      </c>
      <c r="BG254" s="192">
        <v>0</v>
      </c>
      <c r="BH254" s="192">
        <v>0</v>
      </c>
      <c r="BI254" s="192">
        <v>0</v>
      </c>
      <c r="BJ254" s="192">
        <v>0</v>
      </c>
      <c r="BK254" s="192">
        <v>0</v>
      </c>
      <c r="BL254" s="192">
        <v>0</v>
      </c>
      <c r="BM254" s="192">
        <v>0</v>
      </c>
      <c r="BN254" s="192">
        <v>0</v>
      </c>
      <c r="BO254" s="192">
        <v>0</v>
      </c>
      <c r="BP254" s="192">
        <v>0</v>
      </c>
      <c r="BQ254" s="192">
        <v>0</v>
      </c>
      <c r="BR254" s="192">
        <v>0</v>
      </c>
      <c r="BS254" s="192">
        <v>0</v>
      </c>
      <c r="BT254" s="192">
        <v>0</v>
      </c>
      <c r="BU254" s="192">
        <v>0</v>
      </c>
      <c r="BV254" s="192">
        <v>0</v>
      </c>
      <c r="BW254" s="192">
        <v>0</v>
      </c>
      <c r="BX254" s="192">
        <v>0</v>
      </c>
      <c r="BY254" s="192">
        <v>0</v>
      </c>
      <c r="BZ254" s="192">
        <v>0</v>
      </c>
      <c r="CA254" s="192">
        <v>0</v>
      </c>
      <c r="CB254" s="192">
        <v>0</v>
      </c>
      <c r="CC254" s="201">
        <f t="shared" si="40"/>
        <v>0</v>
      </c>
    </row>
    <row r="255" spans="1:81" s="109" customFormat="1" ht="25.5" customHeight="1">
      <c r="A255" s="136" t="s">
        <v>1462</v>
      </c>
      <c r="B255" s="280" t="s">
        <v>45</v>
      </c>
      <c r="C255" s="281" t="s">
        <v>770</v>
      </c>
      <c r="D255" s="282">
        <v>52060</v>
      </c>
      <c r="E255" s="110" t="s">
        <v>771</v>
      </c>
      <c r="F255" s="283" t="s">
        <v>775</v>
      </c>
      <c r="G255" s="284" t="s">
        <v>776</v>
      </c>
      <c r="H255" s="192">
        <v>953076.46</v>
      </c>
      <c r="I255" s="171">
        <v>266543.07</v>
      </c>
      <c r="J255" s="171">
        <v>327354.58</v>
      </c>
      <c r="K255" s="171">
        <v>180593.31</v>
      </c>
      <c r="L255" s="171">
        <v>112688.85</v>
      </c>
      <c r="M255" s="171">
        <v>54366.68</v>
      </c>
      <c r="N255" s="171">
        <v>1720103.65</v>
      </c>
      <c r="O255" s="171">
        <v>0</v>
      </c>
      <c r="P255" s="171">
        <v>82822.399999999994</v>
      </c>
      <c r="Q255" s="171">
        <v>535381.27</v>
      </c>
      <c r="R255" s="171">
        <v>82226.53</v>
      </c>
      <c r="S255" s="171">
        <v>244368.26</v>
      </c>
      <c r="T255" s="171">
        <v>901313.98</v>
      </c>
      <c r="U255" s="171">
        <v>315774.96000000002</v>
      </c>
      <c r="V255" s="171">
        <v>40223.199999999997</v>
      </c>
      <c r="W255" s="171">
        <v>0</v>
      </c>
      <c r="X255" s="171">
        <v>116719.82</v>
      </c>
      <c r="Y255" s="171">
        <v>48315.6</v>
      </c>
      <c r="Z255" s="171">
        <v>1156904.33</v>
      </c>
      <c r="AA255" s="171">
        <v>181933.8</v>
      </c>
      <c r="AB255" s="171">
        <v>152210.25</v>
      </c>
      <c r="AC255" s="171">
        <v>0</v>
      </c>
      <c r="AD255" s="171">
        <v>142798.29999999999</v>
      </c>
      <c r="AE255" s="171">
        <v>154873</v>
      </c>
      <c r="AF255" s="171">
        <v>113304.3</v>
      </c>
      <c r="AG255" s="171">
        <v>64891.6</v>
      </c>
      <c r="AH255" s="171">
        <v>49243.6</v>
      </c>
      <c r="AI255" s="171">
        <v>1428076.8</v>
      </c>
      <c r="AJ255" s="171">
        <v>108055.22</v>
      </c>
      <c r="AK255" s="171">
        <v>67532.240000000005</v>
      </c>
      <c r="AL255" s="171">
        <v>70874.02</v>
      </c>
      <c r="AM255" s="171">
        <v>73972.39</v>
      </c>
      <c r="AN255" s="171">
        <v>68065.2</v>
      </c>
      <c r="AO255" s="171">
        <v>80732.039999999994</v>
      </c>
      <c r="AP255" s="171">
        <v>69121.2</v>
      </c>
      <c r="AQ255" s="171">
        <v>120960</v>
      </c>
      <c r="AR255" s="171">
        <v>68707.28</v>
      </c>
      <c r="AS255" s="171">
        <v>83327.039999999994</v>
      </c>
      <c r="AT255" s="171">
        <v>50372.24</v>
      </c>
      <c r="AU255" s="171">
        <v>369705.72</v>
      </c>
      <c r="AV255" s="171">
        <v>1861.05</v>
      </c>
      <c r="AW255" s="171">
        <v>69849.179999999993</v>
      </c>
      <c r="AX255" s="171">
        <v>64926.61</v>
      </c>
      <c r="AY255" s="171">
        <v>58146.720000000001</v>
      </c>
      <c r="AZ255" s="171">
        <v>21300.85</v>
      </c>
      <c r="BA255" s="171">
        <v>47452.03</v>
      </c>
      <c r="BB255" s="171">
        <v>977966.94</v>
      </c>
      <c r="BC255" s="171">
        <v>95106.42</v>
      </c>
      <c r="BD255" s="171">
        <v>0</v>
      </c>
      <c r="BE255" s="171">
        <v>157467.21</v>
      </c>
      <c r="BF255" s="171">
        <v>0</v>
      </c>
      <c r="BG255" s="171">
        <v>0</v>
      </c>
      <c r="BH255" s="171">
        <v>0</v>
      </c>
      <c r="BI255" s="171">
        <v>190372.09</v>
      </c>
      <c r="BJ255" s="171">
        <v>48994</v>
      </c>
      <c r="BK255" s="171">
        <v>64440.4</v>
      </c>
      <c r="BL255" s="171">
        <v>34043.300000000003</v>
      </c>
      <c r="BM255" s="171">
        <v>923930.58</v>
      </c>
      <c r="BN255" s="171">
        <v>0</v>
      </c>
      <c r="BO255" s="171">
        <v>108420.86</v>
      </c>
      <c r="BP255" s="171">
        <v>0</v>
      </c>
      <c r="BQ255" s="171">
        <v>102150.49</v>
      </c>
      <c r="BR255" s="171">
        <v>129043.19</v>
      </c>
      <c r="BS255" s="171">
        <v>67649.990000000005</v>
      </c>
      <c r="BT255" s="171">
        <v>608894.62</v>
      </c>
      <c r="BU255" s="171">
        <v>60748.800000000003</v>
      </c>
      <c r="BV255" s="171">
        <v>70437.789999999994</v>
      </c>
      <c r="BW255" s="171">
        <v>116707.24</v>
      </c>
      <c r="BX255" s="171">
        <v>118592.74</v>
      </c>
      <c r="BY255" s="171">
        <v>240428.05</v>
      </c>
      <c r="BZ255" s="171">
        <v>93936</v>
      </c>
      <c r="CA255" s="171">
        <v>37703.599999999999</v>
      </c>
      <c r="CB255" s="171">
        <v>43419.199999999997</v>
      </c>
      <c r="CC255" s="201">
        <f t="shared" si="40"/>
        <v>15211523.139999995</v>
      </c>
    </row>
    <row r="256" spans="1:81" s="109" customFormat="1" ht="25.5" customHeight="1">
      <c r="A256" s="136" t="s">
        <v>1462</v>
      </c>
      <c r="B256" s="280" t="s">
        <v>45</v>
      </c>
      <c r="C256" s="281" t="s">
        <v>770</v>
      </c>
      <c r="D256" s="282">
        <v>52060</v>
      </c>
      <c r="E256" s="110" t="s">
        <v>771</v>
      </c>
      <c r="F256" s="283" t="s">
        <v>777</v>
      </c>
      <c r="G256" s="284" t="s">
        <v>778</v>
      </c>
      <c r="H256" s="192">
        <v>1429614.7</v>
      </c>
      <c r="I256" s="171">
        <v>399814.61</v>
      </c>
      <c r="J256" s="171">
        <v>491031.87</v>
      </c>
      <c r="K256" s="171">
        <v>268889.96000000002</v>
      </c>
      <c r="L256" s="171">
        <v>169033.28</v>
      </c>
      <c r="M256" s="171">
        <v>81550.03</v>
      </c>
      <c r="N256" s="171">
        <v>2580155.4700000002</v>
      </c>
      <c r="O256" s="171">
        <v>508001</v>
      </c>
      <c r="P256" s="171">
        <v>142226</v>
      </c>
      <c r="Q256" s="171">
        <v>803071.91</v>
      </c>
      <c r="R256" s="171">
        <v>123339.8</v>
      </c>
      <c r="S256" s="171">
        <v>366552.4</v>
      </c>
      <c r="T256" s="171">
        <v>333269.01</v>
      </c>
      <c r="U256" s="171">
        <v>473662.44</v>
      </c>
      <c r="V256" s="171">
        <v>60334.8</v>
      </c>
      <c r="W256" s="171">
        <v>214985.49</v>
      </c>
      <c r="X256" s="171">
        <v>175079.73</v>
      </c>
      <c r="Y256" s="171">
        <v>77968.800000000003</v>
      </c>
      <c r="Z256" s="171">
        <v>1735356.5</v>
      </c>
      <c r="AA256" s="171">
        <v>272900.7</v>
      </c>
      <c r="AB256" s="171">
        <v>228315.38</v>
      </c>
      <c r="AC256" s="171">
        <v>0</v>
      </c>
      <c r="AD256" s="171">
        <v>141246.70000000001</v>
      </c>
      <c r="AE256" s="171">
        <v>232310.39999999999</v>
      </c>
      <c r="AF256" s="171">
        <v>166941.20000000001</v>
      </c>
      <c r="AG256" s="171">
        <v>97337.4</v>
      </c>
      <c r="AH256" s="171">
        <v>73865.399999999994</v>
      </c>
      <c r="AI256" s="171">
        <v>2142115.2000000002</v>
      </c>
      <c r="AJ256" s="171">
        <v>162082.84</v>
      </c>
      <c r="AK256" s="171">
        <v>101298.36</v>
      </c>
      <c r="AL256" s="171">
        <v>106311.03</v>
      </c>
      <c r="AM256" s="171">
        <v>110958.59</v>
      </c>
      <c r="AN256" s="171">
        <v>102097.8</v>
      </c>
      <c r="AO256" s="171">
        <v>117867.06</v>
      </c>
      <c r="AP256" s="171">
        <v>103681.8</v>
      </c>
      <c r="AQ256" s="171">
        <v>181440</v>
      </c>
      <c r="AR256" s="171">
        <v>103060.91</v>
      </c>
      <c r="AS256" s="171">
        <v>124990.56</v>
      </c>
      <c r="AT256" s="171">
        <v>75558.36</v>
      </c>
      <c r="AU256" s="171">
        <v>554558.57999999996</v>
      </c>
      <c r="AV256" s="171">
        <v>100284.6</v>
      </c>
      <c r="AW256" s="171">
        <v>104773.77</v>
      </c>
      <c r="AX256" s="171">
        <v>97389.91</v>
      </c>
      <c r="AY256" s="171">
        <v>87220.08</v>
      </c>
      <c r="AZ256" s="171">
        <v>31951.27</v>
      </c>
      <c r="BA256" s="171">
        <v>71178.05</v>
      </c>
      <c r="BB256" s="171">
        <v>1466950.42</v>
      </c>
      <c r="BC256" s="171">
        <v>142659.63</v>
      </c>
      <c r="BD256" s="171">
        <v>73527</v>
      </c>
      <c r="BE256" s="171">
        <v>236200.82</v>
      </c>
      <c r="BF256" s="171">
        <v>290546</v>
      </c>
      <c r="BG256" s="171">
        <v>0</v>
      </c>
      <c r="BH256" s="171">
        <v>0</v>
      </c>
      <c r="BI256" s="171">
        <v>285558.13</v>
      </c>
      <c r="BJ256" s="171">
        <v>73491</v>
      </c>
      <c r="BK256" s="171">
        <v>96660.6</v>
      </c>
      <c r="BL256" s="171">
        <v>51064.95</v>
      </c>
      <c r="BM256" s="171">
        <v>1385895.86</v>
      </c>
      <c r="BN256" s="171">
        <v>0</v>
      </c>
      <c r="BO256" s="171">
        <v>162631.29999999999</v>
      </c>
      <c r="BP256" s="171">
        <v>0</v>
      </c>
      <c r="BQ256" s="171">
        <v>153225.74</v>
      </c>
      <c r="BR256" s="171">
        <v>193564.78</v>
      </c>
      <c r="BS256" s="171">
        <v>101474.98</v>
      </c>
      <c r="BT256" s="171">
        <v>913341.93</v>
      </c>
      <c r="BU256" s="171">
        <v>91123.199999999997</v>
      </c>
      <c r="BV256" s="171">
        <v>105656.69</v>
      </c>
      <c r="BW256" s="171">
        <v>175060.89</v>
      </c>
      <c r="BX256" s="171">
        <v>177889.12</v>
      </c>
      <c r="BY256" s="171">
        <v>360642.07</v>
      </c>
      <c r="BZ256" s="171">
        <v>140904</v>
      </c>
      <c r="CA256" s="171">
        <v>56555.4</v>
      </c>
      <c r="CB256" s="171">
        <v>65128.800000000003</v>
      </c>
      <c r="CC256" s="201">
        <f t="shared" si="40"/>
        <v>22925427.060000002</v>
      </c>
    </row>
    <row r="257" spans="1:81" s="109" customFormat="1" ht="25.5" customHeight="1">
      <c r="A257" s="136" t="s">
        <v>1462</v>
      </c>
      <c r="B257" s="280" t="s">
        <v>45</v>
      </c>
      <c r="C257" s="281" t="s">
        <v>770</v>
      </c>
      <c r="D257" s="282">
        <v>52060</v>
      </c>
      <c r="E257" s="110" t="s">
        <v>771</v>
      </c>
      <c r="F257" s="283" t="s">
        <v>779</v>
      </c>
      <c r="G257" s="284" t="s">
        <v>780</v>
      </c>
      <c r="H257" s="192">
        <v>67562.399999999994</v>
      </c>
      <c r="I257" s="171">
        <v>18961.8</v>
      </c>
      <c r="J257" s="171">
        <v>14513.4</v>
      </c>
      <c r="K257" s="171">
        <v>9790.2000000000007</v>
      </c>
      <c r="L257" s="171">
        <v>10194.6</v>
      </c>
      <c r="M257" s="171">
        <v>0</v>
      </c>
      <c r="N257" s="171">
        <v>123867.6</v>
      </c>
      <c r="O257" s="171">
        <v>26986.2</v>
      </c>
      <c r="P257" s="171">
        <v>13681.8</v>
      </c>
      <c r="Q257" s="171">
        <v>17658</v>
      </c>
      <c r="R257" s="171">
        <v>15611.4</v>
      </c>
      <c r="S257" s="171">
        <v>14003.06</v>
      </c>
      <c r="T257" s="171">
        <v>11058.6</v>
      </c>
      <c r="U257" s="171">
        <v>9341.4</v>
      </c>
      <c r="V257" s="171">
        <v>3781.8</v>
      </c>
      <c r="W257" s="171">
        <v>0</v>
      </c>
      <c r="X257" s="171">
        <v>12039</v>
      </c>
      <c r="Y257" s="171">
        <v>0</v>
      </c>
      <c r="Z257" s="171">
        <v>70672.800000000003</v>
      </c>
      <c r="AA257" s="171">
        <v>1312.5</v>
      </c>
      <c r="AB257" s="171">
        <v>16294.2</v>
      </c>
      <c r="AC257" s="171">
        <v>0</v>
      </c>
      <c r="AD257" s="171">
        <v>6092.23</v>
      </c>
      <c r="AE257" s="171">
        <v>8295.9</v>
      </c>
      <c r="AF257" s="171">
        <v>5535.6</v>
      </c>
      <c r="AG257" s="171">
        <v>0</v>
      </c>
      <c r="AH257" s="171">
        <v>0</v>
      </c>
      <c r="AI257" s="171">
        <v>122982.9</v>
      </c>
      <c r="AJ257" s="171">
        <v>6479.1</v>
      </c>
      <c r="AK257" s="171">
        <v>9869.4</v>
      </c>
      <c r="AL257" s="171">
        <v>10402.799999999999</v>
      </c>
      <c r="AM257" s="171">
        <v>2800.8</v>
      </c>
      <c r="AN257" s="171">
        <v>15508.2</v>
      </c>
      <c r="AO257" s="171">
        <v>0</v>
      </c>
      <c r="AP257" s="171">
        <v>8006.4</v>
      </c>
      <c r="AQ257" s="171">
        <v>11346.6</v>
      </c>
      <c r="AR257" s="171">
        <v>8800.2000000000007</v>
      </c>
      <c r="AS257" s="171">
        <v>5749.2</v>
      </c>
      <c r="AT257" s="171">
        <v>5779.2</v>
      </c>
      <c r="AU257" s="171">
        <v>83107.199999999997</v>
      </c>
      <c r="AV257" s="171">
        <v>4830</v>
      </c>
      <c r="AW257" s="171">
        <v>4204.2</v>
      </c>
      <c r="AX257" s="171">
        <v>12053.4</v>
      </c>
      <c r="AY257" s="171">
        <v>2845.8</v>
      </c>
      <c r="AZ257" s="171">
        <v>0</v>
      </c>
      <c r="BA257" s="171">
        <v>2623.8</v>
      </c>
      <c r="BB257" s="171">
        <v>71481</v>
      </c>
      <c r="BC257" s="171">
        <v>5872.2</v>
      </c>
      <c r="BD257" s="171">
        <v>9039</v>
      </c>
      <c r="BE257" s="171">
        <v>11641.2</v>
      </c>
      <c r="BF257" s="171">
        <v>8588.4</v>
      </c>
      <c r="BG257" s="171">
        <v>101921.54</v>
      </c>
      <c r="BH257" s="171">
        <v>0</v>
      </c>
      <c r="BI257" s="171">
        <v>14646</v>
      </c>
      <c r="BJ257" s="171">
        <v>6313.1</v>
      </c>
      <c r="BK257" s="171">
        <v>7103.4</v>
      </c>
      <c r="BL257" s="171">
        <v>0</v>
      </c>
      <c r="BM257" s="171">
        <v>81930.600000000006</v>
      </c>
      <c r="BN257" s="171">
        <v>0</v>
      </c>
      <c r="BO257" s="171">
        <v>11202.6</v>
      </c>
      <c r="BP257" s="171">
        <v>0</v>
      </c>
      <c r="BQ257" s="171">
        <v>0</v>
      </c>
      <c r="BR257" s="171">
        <v>5983.2</v>
      </c>
      <c r="BS257" s="171">
        <v>7177.8</v>
      </c>
      <c r="BT257" s="171">
        <v>20929.2</v>
      </c>
      <c r="BU257" s="171">
        <v>11913</v>
      </c>
      <c r="BV257" s="171">
        <v>8505.6</v>
      </c>
      <c r="BW257" s="171">
        <v>5491.8</v>
      </c>
      <c r="BX257" s="171">
        <v>9026.4</v>
      </c>
      <c r="BY257" s="171">
        <v>5866.8</v>
      </c>
      <c r="BZ257" s="171">
        <v>7639.8</v>
      </c>
      <c r="CA257" s="171">
        <v>0</v>
      </c>
      <c r="CB257" s="171">
        <v>0</v>
      </c>
      <c r="CC257" s="201">
        <f t="shared" si="40"/>
        <v>1206916.33</v>
      </c>
    </row>
    <row r="258" spans="1:81" s="109" customFormat="1" ht="25.5" customHeight="1">
      <c r="A258" s="136" t="s">
        <v>1462</v>
      </c>
      <c r="B258" s="280" t="s">
        <v>45</v>
      </c>
      <c r="C258" s="281" t="s">
        <v>770</v>
      </c>
      <c r="D258" s="282">
        <v>52060</v>
      </c>
      <c r="E258" s="110" t="s">
        <v>771</v>
      </c>
      <c r="F258" s="283" t="s">
        <v>1424</v>
      </c>
      <c r="G258" s="284" t="s">
        <v>1425</v>
      </c>
      <c r="H258" s="192">
        <v>126580</v>
      </c>
      <c r="I258" s="171">
        <v>0</v>
      </c>
      <c r="J258" s="171">
        <v>8132</v>
      </c>
      <c r="K258" s="171">
        <v>2400</v>
      </c>
      <c r="L258" s="171">
        <v>0</v>
      </c>
      <c r="M258" s="171">
        <v>0</v>
      </c>
      <c r="N258" s="171">
        <v>43434</v>
      </c>
      <c r="O258" s="171">
        <v>0</v>
      </c>
      <c r="P258" s="171">
        <v>1200</v>
      </c>
      <c r="Q258" s="171">
        <v>10800</v>
      </c>
      <c r="R258" s="171">
        <v>1200</v>
      </c>
      <c r="S258" s="171">
        <v>600</v>
      </c>
      <c r="T258" s="171">
        <v>1800</v>
      </c>
      <c r="U258" s="171">
        <v>1800</v>
      </c>
      <c r="V258" s="171">
        <v>1200</v>
      </c>
      <c r="W258" s="171">
        <v>1800</v>
      </c>
      <c r="X258" s="171">
        <v>1800</v>
      </c>
      <c r="Y258" s="171">
        <v>1500</v>
      </c>
      <c r="Z258" s="171">
        <v>24727</v>
      </c>
      <c r="AA258" s="171">
        <v>5933</v>
      </c>
      <c r="AB258" s="171">
        <v>0</v>
      </c>
      <c r="AC258" s="171">
        <v>5952</v>
      </c>
      <c r="AD258" s="171">
        <v>933</v>
      </c>
      <c r="AE258" s="171">
        <v>0</v>
      </c>
      <c r="AF258" s="171">
        <v>0</v>
      </c>
      <c r="AG258" s="171">
        <v>0</v>
      </c>
      <c r="AH258" s="171">
        <v>0</v>
      </c>
      <c r="AI258" s="171">
        <v>47565</v>
      </c>
      <c r="AJ258" s="171">
        <v>1200</v>
      </c>
      <c r="AK258" s="171">
        <v>1050</v>
      </c>
      <c r="AL258" s="171">
        <v>600</v>
      </c>
      <c r="AM258" s="171">
        <v>600</v>
      </c>
      <c r="AN258" s="171">
        <v>2100</v>
      </c>
      <c r="AO258" s="171">
        <v>900</v>
      </c>
      <c r="AP258" s="171">
        <v>2063</v>
      </c>
      <c r="AQ258" s="171">
        <v>2133</v>
      </c>
      <c r="AR258" s="171">
        <v>1800</v>
      </c>
      <c r="AS258" s="171">
        <v>1200</v>
      </c>
      <c r="AT258" s="171">
        <v>933</v>
      </c>
      <c r="AU258" s="171">
        <v>15510</v>
      </c>
      <c r="AV258" s="171">
        <v>1200</v>
      </c>
      <c r="AW258" s="171">
        <v>1186</v>
      </c>
      <c r="AX258" s="171">
        <v>1200</v>
      </c>
      <c r="AY258" s="171">
        <v>1200</v>
      </c>
      <c r="AZ258" s="171">
        <v>1800</v>
      </c>
      <c r="BA258" s="171">
        <v>1786</v>
      </c>
      <c r="BB258" s="171">
        <v>32615</v>
      </c>
      <c r="BC258" s="171">
        <v>4500</v>
      </c>
      <c r="BD258" s="171">
        <v>1200</v>
      </c>
      <c r="BE258" s="171">
        <v>2100</v>
      </c>
      <c r="BF258" s="171">
        <v>900</v>
      </c>
      <c r="BG258" s="171">
        <v>1200</v>
      </c>
      <c r="BH258" s="171">
        <v>3320</v>
      </c>
      <c r="BI258" s="171">
        <v>1800</v>
      </c>
      <c r="BJ258" s="171">
        <v>0</v>
      </c>
      <c r="BK258" s="171">
        <v>1200</v>
      </c>
      <c r="BL258" s="171">
        <v>600</v>
      </c>
      <c r="BM258" s="171">
        <v>21320</v>
      </c>
      <c r="BN258" s="171">
        <v>9218</v>
      </c>
      <c r="BO258" s="171">
        <v>3405</v>
      </c>
      <c r="BP258" s="171">
        <v>10456</v>
      </c>
      <c r="BQ258" s="171">
        <v>1200</v>
      </c>
      <c r="BR258" s="171">
        <v>1200</v>
      </c>
      <c r="BS258" s="171">
        <v>1800</v>
      </c>
      <c r="BT258" s="171">
        <v>15518</v>
      </c>
      <c r="BU258" s="171">
        <v>0</v>
      </c>
      <c r="BV258" s="171">
        <v>13260</v>
      </c>
      <c r="BW258" s="171">
        <v>0</v>
      </c>
      <c r="BX258" s="171">
        <v>0</v>
      </c>
      <c r="BY258" s="171">
        <v>9855</v>
      </c>
      <c r="BZ258" s="171">
        <v>0</v>
      </c>
      <c r="CA258" s="171">
        <v>0</v>
      </c>
      <c r="CB258" s="171">
        <v>0</v>
      </c>
      <c r="CC258" s="201">
        <f t="shared" si="40"/>
        <v>464484</v>
      </c>
    </row>
    <row r="259" spans="1:81" s="109" customFormat="1" ht="25.5" customHeight="1">
      <c r="A259" s="136" t="s">
        <v>1462</v>
      </c>
      <c r="B259" s="280" t="s">
        <v>45</v>
      </c>
      <c r="C259" s="281" t="s">
        <v>770</v>
      </c>
      <c r="D259" s="282">
        <v>52060</v>
      </c>
      <c r="E259" s="110" t="s">
        <v>771</v>
      </c>
      <c r="F259" s="283" t="s">
        <v>1426</v>
      </c>
      <c r="G259" s="284" t="s">
        <v>1427</v>
      </c>
      <c r="H259" s="192">
        <v>1421995</v>
      </c>
      <c r="I259" s="171">
        <v>82472</v>
      </c>
      <c r="J259" s="171">
        <v>105672</v>
      </c>
      <c r="K259" s="171">
        <v>41368</v>
      </c>
      <c r="L259" s="171">
        <v>31030</v>
      </c>
      <c r="M259" s="171">
        <v>20375</v>
      </c>
      <c r="N259" s="171">
        <v>620885</v>
      </c>
      <c r="O259" s="171">
        <v>78507</v>
      </c>
      <c r="P259" s="171">
        <v>16256</v>
      </c>
      <c r="Q259" s="171">
        <v>108984</v>
      </c>
      <c r="R259" s="171">
        <v>18888</v>
      </c>
      <c r="S259" s="171">
        <v>63849</v>
      </c>
      <c r="T259" s="171">
        <v>122832</v>
      </c>
      <c r="U259" s="171">
        <v>84659</v>
      </c>
      <c r="V259" s="171">
        <v>6585</v>
      </c>
      <c r="W259" s="171">
        <v>22518</v>
      </c>
      <c r="X259" s="171">
        <v>23856</v>
      </c>
      <c r="Y259" s="171">
        <v>29498</v>
      </c>
      <c r="Z259" s="171">
        <v>275547</v>
      </c>
      <c r="AA259" s="171">
        <v>76333</v>
      </c>
      <c r="AB259" s="171">
        <v>46663</v>
      </c>
      <c r="AC259" s="171">
        <v>91080</v>
      </c>
      <c r="AD259" s="171">
        <v>36336</v>
      </c>
      <c r="AE259" s="171">
        <v>35323</v>
      </c>
      <c r="AF259" s="171">
        <v>19538.5</v>
      </c>
      <c r="AG259" s="171">
        <v>13932</v>
      </c>
      <c r="AH259" s="171">
        <v>25253</v>
      </c>
      <c r="AI259" s="171">
        <v>452071</v>
      </c>
      <c r="AJ259" s="171">
        <v>27301</v>
      </c>
      <c r="AK259" s="171">
        <v>15123</v>
      </c>
      <c r="AL259" s="171">
        <v>15064</v>
      </c>
      <c r="AM259" s="171">
        <v>16692</v>
      </c>
      <c r="AN259" s="171">
        <v>31079</v>
      </c>
      <c r="AO259" s="171">
        <v>52689</v>
      </c>
      <c r="AP259" s="171">
        <v>28732</v>
      </c>
      <c r="AQ259" s="171">
        <v>39931</v>
      </c>
      <c r="AR259" s="171">
        <v>22611</v>
      </c>
      <c r="AS259" s="171">
        <v>20342</v>
      </c>
      <c r="AT259" s="171">
        <v>16244</v>
      </c>
      <c r="AU259" s="171">
        <v>161067</v>
      </c>
      <c r="AV259" s="171">
        <v>20337</v>
      </c>
      <c r="AW259" s="171">
        <v>21357</v>
      </c>
      <c r="AX259" s="171">
        <v>20831</v>
      </c>
      <c r="AY259" s="171">
        <v>18950</v>
      </c>
      <c r="AZ259" s="171">
        <v>17226</v>
      </c>
      <c r="BA259" s="171">
        <v>17623</v>
      </c>
      <c r="BB259" s="171">
        <v>251062</v>
      </c>
      <c r="BC259" s="171">
        <v>32536</v>
      </c>
      <c r="BD259" s="171">
        <v>22688</v>
      </c>
      <c r="BE259" s="171">
        <v>50910</v>
      </c>
      <c r="BF259" s="171">
        <v>48416</v>
      </c>
      <c r="BG259" s="171">
        <v>30483</v>
      </c>
      <c r="BH259" s="171">
        <v>75448</v>
      </c>
      <c r="BI259" s="171">
        <v>50696</v>
      </c>
      <c r="BJ259" s="171">
        <v>18361</v>
      </c>
      <c r="BK259" s="171">
        <v>8612</v>
      </c>
      <c r="BL259" s="171">
        <v>8722</v>
      </c>
      <c r="BM259" s="171">
        <v>218726</v>
      </c>
      <c r="BN259" s="171">
        <v>122606</v>
      </c>
      <c r="BO259" s="171">
        <v>20517</v>
      </c>
      <c r="BP259" s="171">
        <v>7303</v>
      </c>
      <c r="BQ259" s="171">
        <v>18971</v>
      </c>
      <c r="BR259" s="171">
        <v>32496</v>
      </c>
      <c r="BS259" s="171">
        <v>15168</v>
      </c>
      <c r="BT259" s="171">
        <v>214258</v>
      </c>
      <c r="BU259" s="171">
        <v>24827</v>
      </c>
      <c r="BV259" s="171">
        <v>12616</v>
      </c>
      <c r="BW259" s="171">
        <v>46798</v>
      </c>
      <c r="BX259" s="171">
        <v>41862</v>
      </c>
      <c r="BY259" s="171">
        <v>85993</v>
      </c>
      <c r="BZ259" s="171">
        <v>23054</v>
      </c>
      <c r="CA259" s="171">
        <v>18898</v>
      </c>
      <c r="CB259" s="171">
        <v>16213</v>
      </c>
      <c r="CC259" s="201">
        <f t="shared" si="40"/>
        <v>6053744.5</v>
      </c>
    </row>
    <row r="260" spans="1:81" s="109" customFormat="1" ht="25.5" customHeight="1">
      <c r="A260" s="136" t="s">
        <v>1462</v>
      </c>
      <c r="B260" s="280" t="s">
        <v>45</v>
      </c>
      <c r="C260" s="281" t="s">
        <v>770</v>
      </c>
      <c r="D260" s="282">
        <v>52060</v>
      </c>
      <c r="E260" s="110" t="s">
        <v>771</v>
      </c>
      <c r="F260" s="283" t="s">
        <v>781</v>
      </c>
      <c r="G260" s="284" t="s">
        <v>782</v>
      </c>
      <c r="H260" s="192">
        <v>4100</v>
      </c>
      <c r="I260" s="171">
        <v>0</v>
      </c>
      <c r="J260" s="171">
        <v>0</v>
      </c>
      <c r="K260" s="171">
        <v>0</v>
      </c>
      <c r="L260" s="171">
        <v>0</v>
      </c>
      <c r="M260" s="171">
        <v>0</v>
      </c>
      <c r="N260" s="171">
        <v>0</v>
      </c>
      <c r="O260" s="171">
        <v>0</v>
      </c>
      <c r="P260" s="171">
        <v>0</v>
      </c>
      <c r="Q260" s="171">
        <v>0</v>
      </c>
      <c r="R260" s="171">
        <v>0</v>
      </c>
      <c r="S260" s="171">
        <v>0</v>
      </c>
      <c r="T260" s="171">
        <v>0</v>
      </c>
      <c r="U260" s="171">
        <v>0</v>
      </c>
      <c r="V260" s="171">
        <v>0</v>
      </c>
      <c r="W260" s="171">
        <v>0</v>
      </c>
      <c r="X260" s="171">
        <v>0</v>
      </c>
      <c r="Y260" s="171">
        <v>0</v>
      </c>
      <c r="Z260" s="171">
        <v>6000</v>
      </c>
      <c r="AA260" s="171">
        <v>0</v>
      </c>
      <c r="AB260" s="171">
        <v>0</v>
      </c>
      <c r="AC260" s="171">
        <v>0</v>
      </c>
      <c r="AD260" s="171">
        <v>0</v>
      </c>
      <c r="AE260" s="171">
        <v>0</v>
      </c>
      <c r="AF260" s="171">
        <v>0</v>
      </c>
      <c r="AG260" s="171">
        <v>0</v>
      </c>
      <c r="AH260" s="171">
        <v>0</v>
      </c>
      <c r="AI260" s="171">
        <v>11672</v>
      </c>
      <c r="AJ260" s="171">
        <v>0</v>
      </c>
      <c r="AK260" s="171">
        <v>0</v>
      </c>
      <c r="AL260" s="171">
        <v>0</v>
      </c>
      <c r="AM260" s="171">
        <v>0</v>
      </c>
      <c r="AN260" s="171">
        <v>0</v>
      </c>
      <c r="AO260" s="171">
        <v>0</v>
      </c>
      <c r="AP260" s="171">
        <v>0</v>
      </c>
      <c r="AQ260" s="171">
        <v>0</v>
      </c>
      <c r="AR260" s="171">
        <v>0</v>
      </c>
      <c r="AS260" s="171">
        <v>0</v>
      </c>
      <c r="AT260" s="171">
        <v>0</v>
      </c>
      <c r="AU260" s="171">
        <v>0</v>
      </c>
      <c r="AV260" s="171">
        <v>0</v>
      </c>
      <c r="AW260" s="171">
        <v>0</v>
      </c>
      <c r="AX260" s="171">
        <v>0</v>
      </c>
      <c r="AY260" s="171">
        <v>0</v>
      </c>
      <c r="AZ260" s="171">
        <v>0</v>
      </c>
      <c r="BA260" s="171">
        <v>0</v>
      </c>
      <c r="BB260" s="171">
        <v>0</v>
      </c>
      <c r="BC260" s="171">
        <v>0</v>
      </c>
      <c r="BD260" s="171">
        <v>0</v>
      </c>
      <c r="BE260" s="171">
        <v>0</v>
      </c>
      <c r="BF260" s="171">
        <v>0</v>
      </c>
      <c r="BG260" s="171">
        <v>0</v>
      </c>
      <c r="BH260" s="171">
        <v>0</v>
      </c>
      <c r="BI260" s="171">
        <v>0</v>
      </c>
      <c r="BJ260" s="171">
        <v>0</v>
      </c>
      <c r="BK260" s="171">
        <v>0</v>
      </c>
      <c r="BL260" s="171">
        <v>0</v>
      </c>
      <c r="BM260" s="171">
        <v>0</v>
      </c>
      <c r="BN260" s="171">
        <v>0</v>
      </c>
      <c r="BO260" s="171">
        <v>0</v>
      </c>
      <c r="BP260" s="171">
        <v>0</v>
      </c>
      <c r="BQ260" s="171">
        <v>0</v>
      </c>
      <c r="BR260" s="171">
        <v>0</v>
      </c>
      <c r="BS260" s="171">
        <v>0</v>
      </c>
      <c r="BT260" s="171">
        <v>0</v>
      </c>
      <c r="BU260" s="171">
        <v>0</v>
      </c>
      <c r="BV260" s="171">
        <v>0</v>
      </c>
      <c r="BW260" s="171">
        <v>0</v>
      </c>
      <c r="BX260" s="171">
        <v>0</v>
      </c>
      <c r="BY260" s="171">
        <v>0</v>
      </c>
      <c r="BZ260" s="171">
        <v>0</v>
      </c>
      <c r="CA260" s="171">
        <v>0</v>
      </c>
      <c r="CB260" s="171">
        <v>0</v>
      </c>
      <c r="CC260" s="201">
        <f t="shared" si="40"/>
        <v>21772</v>
      </c>
    </row>
    <row r="261" spans="1:81" s="109" customFormat="1" ht="25.5" customHeight="1">
      <c r="A261" s="136" t="s">
        <v>1462</v>
      </c>
      <c r="B261" s="280" t="s">
        <v>45</v>
      </c>
      <c r="C261" s="281" t="s">
        <v>770</v>
      </c>
      <c r="D261" s="282">
        <v>52060</v>
      </c>
      <c r="E261" s="110" t="s">
        <v>771</v>
      </c>
      <c r="F261" s="283" t="s">
        <v>783</v>
      </c>
      <c r="G261" s="284" t="s">
        <v>1597</v>
      </c>
      <c r="H261" s="192">
        <v>108971.56</v>
      </c>
      <c r="I261" s="171">
        <v>15957.2</v>
      </c>
      <c r="J261" s="171">
        <v>20716.8</v>
      </c>
      <c r="K261" s="171">
        <v>12989.8</v>
      </c>
      <c r="L261" s="171">
        <v>15410.4</v>
      </c>
      <c r="M261" s="171">
        <v>8249.76</v>
      </c>
      <c r="N261" s="171">
        <v>213243.23</v>
      </c>
      <c r="O261" s="171">
        <v>16168</v>
      </c>
      <c r="P261" s="171">
        <v>0</v>
      </c>
      <c r="Q261" s="171">
        <v>69454.399999999994</v>
      </c>
      <c r="R261" s="171">
        <v>0</v>
      </c>
      <c r="S261" s="171">
        <v>38963.550000000003</v>
      </c>
      <c r="T261" s="171">
        <v>36138.400000000001</v>
      </c>
      <c r="U261" s="171">
        <v>15455.61</v>
      </c>
      <c r="V261" s="171">
        <v>5614.8</v>
      </c>
      <c r="W261" s="171">
        <v>1878.6</v>
      </c>
      <c r="X261" s="171">
        <v>0</v>
      </c>
      <c r="Y261" s="171">
        <v>0</v>
      </c>
      <c r="Z261" s="171">
        <v>70850.84</v>
      </c>
      <c r="AA261" s="171">
        <v>25137.599999999999</v>
      </c>
      <c r="AB261" s="171">
        <v>13198.8</v>
      </c>
      <c r="AC261" s="171">
        <v>0</v>
      </c>
      <c r="AD261" s="171">
        <v>5876.4</v>
      </c>
      <c r="AE261" s="171">
        <v>0</v>
      </c>
      <c r="AF261" s="171">
        <v>0</v>
      </c>
      <c r="AG261" s="171">
        <v>0</v>
      </c>
      <c r="AH261" s="171">
        <v>2936.2</v>
      </c>
      <c r="AI261" s="171">
        <v>85948.6</v>
      </c>
      <c r="AJ261" s="171">
        <v>839.2</v>
      </c>
      <c r="AK261" s="171">
        <v>0</v>
      </c>
      <c r="AL261" s="171">
        <v>0</v>
      </c>
      <c r="AM261" s="171">
        <v>0</v>
      </c>
      <c r="AN261" s="171">
        <v>0</v>
      </c>
      <c r="AO261" s="171">
        <v>0</v>
      </c>
      <c r="AP261" s="171">
        <v>0</v>
      </c>
      <c r="AQ261" s="171">
        <v>10047.200000000001</v>
      </c>
      <c r="AR261" s="171">
        <v>0</v>
      </c>
      <c r="AS261" s="171">
        <v>4533.2</v>
      </c>
      <c r="AT261" s="171">
        <v>0</v>
      </c>
      <c r="AU261" s="171">
        <v>50239</v>
      </c>
      <c r="AV261" s="171">
        <v>0</v>
      </c>
      <c r="AW261" s="171">
        <v>0</v>
      </c>
      <c r="AX261" s="171">
        <v>7730.6</v>
      </c>
      <c r="AY261" s="171">
        <v>0</v>
      </c>
      <c r="AZ261" s="171">
        <v>0</v>
      </c>
      <c r="BA261" s="171">
        <v>0</v>
      </c>
      <c r="BB261" s="171">
        <v>66231.13</v>
      </c>
      <c r="BC261" s="171">
        <v>0</v>
      </c>
      <c r="BD261" s="171">
        <v>0</v>
      </c>
      <c r="BE261" s="171">
        <v>20920.22</v>
      </c>
      <c r="BF261" s="171">
        <v>16089.9</v>
      </c>
      <c r="BG261" s="171">
        <v>0</v>
      </c>
      <c r="BH261" s="171">
        <v>21589.599999999999</v>
      </c>
      <c r="BI261" s="171">
        <v>27010.799999999999</v>
      </c>
      <c r="BJ261" s="171">
        <v>0</v>
      </c>
      <c r="BK261" s="171">
        <v>4468.8</v>
      </c>
      <c r="BL261" s="171">
        <v>0</v>
      </c>
      <c r="BM261" s="171">
        <v>84465.600000000006</v>
      </c>
      <c r="BN261" s="171">
        <v>31153.200000000001</v>
      </c>
      <c r="BO261" s="171">
        <v>0</v>
      </c>
      <c r="BP261" s="171">
        <v>10274</v>
      </c>
      <c r="BQ261" s="171">
        <v>0</v>
      </c>
      <c r="BR261" s="171">
        <v>16103.65</v>
      </c>
      <c r="BS261" s="171">
        <v>0</v>
      </c>
      <c r="BT261" s="171">
        <v>54276.86</v>
      </c>
      <c r="BU261" s="171">
        <v>862</v>
      </c>
      <c r="BV261" s="171">
        <v>2575.1999999999998</v>
      </c>
      <c r="BW261" s="171">
        <v>6071</v>
      </c>
      <c r="BX261" s="171">
        <v>17241.8</v>
      </c>
      <c r="BY261" s="171">
        <v>35745.440000000002</v>
      </c>
      <c r="BZ261" s="171">
        <v>6556.8</v>
      </c>
      <c r="CA261" s="171">
        <v>386</v>
      </c>
      <c r="CB261" s="171">
        <v>0</v>
      </c>
      <c r="CC261" s="201">
        <f t="shared" ref="CC261:CC326" si="47">SUM(H261:CB261)</f>
        <v>1278571.7499999998</v>
      </c>
    </row>
    <row r="262" spans="1:81" s="109" customFormat="1" ht="25.5" customHeight="1">
      <c r="A262" s="136" t="s">
        <v>1462</v>
      </c>
      <c r="B262" s="280" t="s">
        <v>45</v>
      </c>
      <c r="C262" s="281" t="s">
        <v>770</v>
      </c>
      <c r="D262" s="282">
        <v>52060</v>
      </c>
      <c r="E262" s="110" t="s">
        <v>771</v>
      </c>
      <c r="F262" s="283" t="s">
        <v>1504</v>
      </c>
      <c r="G262" s="284" t="s">
        <v>1598</v>
      </c>
      <c r="H262" s="192">
        <v>0</v>
      </c>
      <c r="I262" s="171">
        <v>0</v>
      </c>
      <c r="J262" s="171">
        <v>0</v>
      </c>
      <c r="K262" s="171">
        <v>0</v>
      </c>
      <c r="L262" s="171">
        <v>0</v>
      </c>
      <c r="M262" s="171">
        <v>0</v>
      </c>
      <c r="N262" s="171">
        <v>0</v>
      </c>
      <c r="O262" s="171">
        <v>0</v>
      </c>
      <c r="P262" s="171">
        <v>0</v>
      </c>
      <c r="Q262" s="171">
        <v>0</v>
      </c>
      <c r="R262" s="171">
        <v>0</v>
      </c>
      <c r="S262" s="171">
        <v>0</v>
      </c>
      <c r="T262" s="171">
        <v>0</v>
      </c>
      <c r="U262" s="171">
        <v>0</v>
      </c>
      <c r="V262" s="171">
        <v>0</v>
      </c>
      <c r="W262" s="171">
        <v>0</v>
      </c>
      <c r="X262" s="171">
        <v>0</v>
      </c>
      <c r="Y262" s="171">
        <v>0</v>
      </c>
      <c r="Z262" s="171">
        <v>0</v>
      </c>
      <c r="AA262" s="171">
        <v>0</v>
      </c>
      <c r="AB262" s="171">
        <v>0</v>
      </c>
      <c r="AC262" s="171">
        <v>0</v>
      </c>
      <c r="AD262" s="171">
        <v>0</v>
      </c>
      <c r="AE262" s="171">
        <v>0</v>
      </c>
      <c r="AF262" s="171">
        <v>0</v>
      </c>
      <c r="AG262" s="171">
        <v>0</v>
      </c>
      <c r="AH262" s="171">
        <v>0</v>
      </c>
      <c r="AI262" s="171">
        <v>0</v>
      </c>
      <c r="AJ262" s="171">
        <v>0</v>
      </c>
      <c r="AK262" s="171">
        <v>0</v>
      </c>
      <c r="AL262" s="171">
        <v>0</v>
      </c>
      <c r="AM262" s="171">
        <v>0</v>
      </c>
      <c r="AN262" s="171">
        <v>0</v>
      </c>
      <c r="AO262" s="171">
        <v>0</v>
      </c>
      <c r="AP262" s="171">
        <v>0</v>
      </c>
      <c r="AQ262" s="171">
        <v>0</v>
      </c>
      <c r="AR262" s="171">
        <v>0</v>
      </c>
      <c r="AS262" s="171">
        <v>0</v>
      </c>
      <c r="AT262" s="171">
        <v>0</v>
      </c>
      <c r="AU262" s="171">
        <v>0</v>
      </c>
      <c r="AV262" s="171">
        <v>0</v>
      </c>
      <c r="AW262" s="171">
        <v>0</v>
      </c>
      <c r="AX262" s="171">
        <v>0</v>
      </c>
      <c r="AY262" s="171">
        <v>0</v>
      </c>
      <c r="AZ262" s="171">
        <v>0</v>
      </c>
      <c r="BA262" s="171">
        <v>0</v>
      </c>
      <c r="BB262" s="171">
        <v>0</v>
      </c>
      <c r="BC262" s="171">
        <v>0</v>
      </c>
      <c r="BD262" s="171">
        <v>0</v>
      </c>
      <c r="BE262" s="171">
        <v>0</v>
      </c>
      <c r="BF262" s="171">
        <v>0</v>
      </c>
      <c r="BG262" s="171">
        <v>0</v>
      </c>
      <c r="BH262" s="171">
        <v>0</v>
      </c>
      <c r="BI262" s="171">
        <v>0</v>
      </c>
      <c r="BJ262" s="171">
        <v>0</v>
      </c>
      <c r="BK262" s="171">
        <v>0</v>
      </c>
      <c r="BL262" s="171">
        <v>0</v>
      </c>
      <c r="BM262" s="171">
        <v>0</v>
      </c>
      <c r="BN262" s="171">
        <v>0</v>
      </c>
      <c r="BO262" s="171">
        <v>0</v>
      </c>
      <c r="BP262" s="171">
        <v>0</v>
      </c>
      <c r="BQ262" s="171">
        <v>0</v>
      </c>
      <c r="BR262" s="171">
        <v>0</v>
      </c>
      <c r="BS262" s="171">
        <v>0</v>
      </c>
      <c r="BT262" s="171">
        <v>0</v>
      </c>
      <c r="BU262" s="171">
        <v>0</v>
      </c>
      <c r="BV262" s="171">
        <v>0</v>
      </c>
      <c r="BW262" s="171">
        <v>0</v>
      </c>
      <c r="BX262" s="171">
        <v>0</v>
      </c>
      <c r="BY262" s="171">
        <v>0</v>
      </c>
      <c r="BZ262" s="171">
        <v>0</v>
      </c>
      <c r="CA262" s="171">
        <v>0</v>
      </c>
      <c r="CB262" s="171">
        <v>0</v>
      </c>
      <c r="CC262" s="201">
        <f t="shared" si="47"/>
        <v>0</v>
      </c>
    </row>
    <row r="263" spans="1:81" s="109" customFormat="1" ht="25.5" customHeight="1">
      <c r="A263" s="136" t="s">
        <v>1462</v>
      </c>
      <c r="B263" s="280" t="s">
        <v>45</v>
      </c>
      <c r="C263" s="281" t="s">
        <v>770</v>
      </c>
      <c r="D263" s="282">
        <v>52060</v>
      </c>
      <c r="E263" s="110" t="s">
        <v>771</v>
      </c>
      <c r="F263" s="283" t="s">
        <v>1505</v>
      </c>
      <c r="G263" s="284" t="s">
        <v>1599</v>
      </c>
      <c r="H263" s="192">
        <v>0</v>
      </c>
      <c r="I263" s="171">
        <v>0</v>
      </c>
      <c r="J263" s="171">
        <v>0</v>
      </c>
      <c r="K263" s="171">
        <v>0</v>
      </c>
      <c r="L263" s="171">
        <v>0</v>
      </c>
      <c r="M263" s="171">
        <v>0</v>
      </c>
      <c r="N263" s="171">
        <v>0</v>
      </c>
      <c r="O263" s="171">
        <v>0</v>
      </c>
      <c r="P263" s="171">
        <v>0</v>
      </c>
      <c r="Q263" s="171">
        <v>0</v>
      </c>
      <c r="R263" s="171">
        <v>0</v>
      </c>
      <c r="S263" s="171">
        <v>0</v>
      </c>
      <c r="T263" s="171">
        <v>0</v>
      </c>
      <c r="U263" s="171">
        <v>0</v>
      </c>
      <c r="V263" s="171">
        <v>0</v>
      </c>
      <c r="W263" s="171">
        <v>0</v>
      </c>
      <c r="X263" s="171">
        <v>0</v>
      </c>
      <c r="Y263" s="171">
        <v>0</v>
      </c>
      <c r="Z263" s="171">
        <v>0</v>
      </c>
      <c r="AA263" s="171">
        <v>0</v>
      </c>
      <c r="AB263" s="171">
        <v>0</v>
      </c>
      <c r="AC263" s="171">
        <v>0</v>
      </c>
      <c r="AD263" s="171">
        <v>0</v>
      </c>
      <c r="AE263" s="171">
        <v>0</v>
      </c>
      <c r="AF263" s="171">
        <v>0</v>
      </c>
      <c r="AG263" s="171">
        <v>0</v>
      </c>
      <c r="AH263" s="171">
        <v>0</v>
      </c>
      <c r="AI263" s="171">
        <v>0</v>
      </c>
      <c r="AJ263" s="171">
        <v>0</v>
      </c>
      <c r="AK263" s="171">
        <v>0</v>
      </c>
      <c r="AL263" s="171">
        <v>0</v>
      </c>
      <c r="AM263" s="171">
        <v>0</v>
      </c>
      <c r="AN263" s="171">
        <v>0</v>
      </c>
      <c r="AO263" s="171">
        <v>0</v>
      </c>
      <c r="AP263" s="171">
        <v>0</v>
      </c>
      <c r="AQ263" s="171">
        <v>0</v>
      </c>
      <c r="AR263" s="171">
        <v>0</v>
      </c>
      <c r="AS263" s="171">
        <v>0</v>
      </c>
      <c r="AT263" s="171">
        <v>0</v>
      </c>
      <c r="AU263" s="171">
        <v>0</v>
      </c>
      <c r="AV263" s="171">
        <v>0</v>
      </c>
      <c r="AW263" s="171">
        <v>0</v>
      </c>
      <c r="AX263" s="171">
        <v>0</v>
      </c>
      <c r="AY263" s="171">
        <v>0</v>
      </c>
      <c r="AZ263" s="171">
        <v>0</v>
      </c>
      <c r="BA263" s="171">
        <v>0</v>
      </c>
      <c r="BB263" s="171">
        <v>0</v>
      </c>
      <c r="BC263" s="171">
        <v>0</v>
      </c>
      <c r="BD263" s="171">
        <v>0</v>
      </c>
      <c r="BE263" s="171">
        <v>0</v>
      </c>
      <c r="BF263" s="171">
        <v>0</v>
      </c>
      <c r="BG263" s="171">
        <v>0</v>
      </c>
      <c r="BH263" s="171">
        <v>0</v>
      </c>
      <c r="BI263" s="171">
        <v>0</v>
      </c>
      <c r="BJ263" s="171">
        <v>0</v>
      </c>
      <c r="BK263" s="171">
        <v>0</v>
      </c>
      <c r="BL263" s="171">
        <v>0</v>
      </c>
      <c r="BM263" s="171">
        <v>0</v>
      </c>
      <c r="BN263" s="171">
        <v>0</v>
      </c>
      <c r="BO263" s="171">
        <v>0</v>
      </c>
      <c r="BP263" s="171">
        <v>0</v>
      </c>
      <c r="BQ263" s="171">
        <v>0</v>
      </c>
      <c r="BR263" s="171">
        <v>0</v>
      </c>
      <c r="BS263" s="171">
        <v>0</v>
      </c>
      <c r="BT263" s="171">
        <v>0</v>
      </c>
      <c r="BU263" s="171">
        <v>0</v>
      </c>
      <c r="BV263" s="171">
        <v>0</v>
      </c>
      <c r="BW263" s="171">
        <v>0</v>
      </c>
      <c r="BX263" s="171">
        <v>0</v>
      </c>
      <c r="BY263" s="171">
        <v>0</v>
      </c>
      <c r="BZ263" s="171">
        <v>0</v>
      </c>
      <c r="CA263" s="171">
        <v>0</v>
      </c>
      <c r="CB263" s="171">
        <v>0</v>
      </c>
      <c r="CC263" s="201">
        <f t="shared" si="47"/>
        <v>0</v>
      </c>
    </row>
    <row r="264" spans="1:81" s="109" customFormat="1" ht="25.5" customHeight="1">
      <c r="A264" s="136" t="s">
        <v>1462</v>
      </c>
      <c r="B264" s="280" t="s">
        <v>45</v>
      </c>
      <c r="C264" s="281" t="s">
        <v>770</v>
      </c>
      <c r="D264" s="282">
        <v>52060</v>
      </c>
      <c r="E264" s="110" t="s">
        <v>771</v>
      </c>
      <c r="F264" s="283" t="s">
        <v>784</v>
      </c>
      <c r="G264" s="284" t="s">
        <v>785</v>
      </c>
      <c r="H264" s="192">
        <v>424160</v>
      </c>
      <c r="I264" s="171">
        <v>185245</v>
      </c>
      <c r="J264" s="171">
        <v>79010</v>
      </c>
      <c r="K264" s="171">
        <v>2000</v>
      </c>
      <c r="L264" s="171">
        <v>26665</v>
      </c>
      <c r="M264" s="171">
        <v>0</v>
      </c>
      <c r="N264" s="171">
        <v>598282.5</v>
      </c>
      <c r="O264" s="171">
        <v>93260</v>
      </c>
      <c r="P264" s="171">
        <v>16700</v>
      </c>
      <c r="Q264" s="171">
        <v>183370</v>
      </c>
      <c r="R264" s="171">
        <v>6700</v>
      </c>
      <c r="S264" s="171">
        <v>72100</v>
      </c>
      <c r="T264" s="171">
        <v>154050</v>
      </c>
      <c r="U264" s="171">
        <v>171350</v>
      </c>
      <c r="V264" s="171">
        <v>0</v>
      </c>
      <c r="W264" s="171">
        <v>20715</v>
      </c>
      <c r="X264" s="171">
        <v>19415</v>
      </c>
      <c r="Y264" s="171">
        <v>0</v>
      </c>
      <c r="Z264" s="171">
        <v>485563</v>
      </c>
      <c r="AA264" s="171">
        <v>112785</v>
      </c>
      <c r="AB264" s="171">
        <v>0</v>
      </c>
      <c r="AC264" s="171">
        <v>209500</v>
      </c>
      <c r="AD264" s="171">
        <v>0</v>
      </c>
      <c r="AE264" s="171">
        <v>0</v>
      </c>
      <c r="AF264" s="171">
        <v>0</v>
      </c>
      <c r="AG264" s="171">
        <v>0</v>
      </c>
      <c r="AH264" s="171">
        <v>0</v>
      </c>
      <c r="AI264" s="171">
        <v>621740</v>
      </c>
      <c r="AJ264" s="171">
        <v>0</v>
      </c>
      <c r="AK264" s="171">
        <v>28725</v>
      </c>
      <c r="AL264" s="171">
        <v>0</v>
      </c>
      <c r="AM264" s="171">
        <v>0</v>
      </c>
      <c r="AN264" s="171">
        <v>80300</v>
      </c>
      <c r="AO264" s="171">
        <v>0</v>
      </c>
      <c r="AP264" s="171">
        <v>7500</v>
      </c>
      <c r="AQ264" s="171">
        <v>0</v>
      </c>
      <c r="AR264" s="171">
        <v>4800</v>
      </c>
      <c r="AS264" s="171">
        <v>50200</v>
      </c>
      <c r="AT264" s="171">
        <v>0</v>
      </c>
      <c r="AU264" s="171">
        <v>301490</v>
      </c>
      <c r="AV264" s="171">
        <v>46805</v>
      </c>
      <c r="AW264" s="171">
        <v>56645</v>
      </c>
      <c r="AX264" s="171">
        <v>0</v>
      </c>
      <c r="AY264" s="171">
        <v>132820</v>
      </c>
      <c r="AZ264" s="171">
        <v>0</v>
      </c>
      <c r="BA264" s="171">
        <v>0</v>
      </c>
      <c r="BB264" s="171">
        <v>398482.5</v>
      </c>
      <c r="BC264" s="171">
        <v>13200</v>
      </c>
      <c r="BD264" s="171">
        <v>86000</v>
      </c>
      <c r="BE264" s="171">
        <v>31423.5</v>
      </c>
      <c r="BF264" s="171">
        <v>61032.5</v>
      </c>
      <c r="BG264" s="171">
        <v>0</v>
      </c>
      <c r="BH264" s="171">
        <v>73200</v>
      </c>
      <c r="BI264" s="171">
        <v>0</v>
      </c>
      <c r="BJ264" s="171">
        <v>109900</v>
      </c>
      <c r="BK264" s="171">
        <v>43182</v>
      </c>
      <c r="BL264" s="171">
        <v>0</v>
      </c>
      <c r="BM264" s="171">
        <v>261223.5</v>
      </c>
      <c r="BN264" s="171">
        <v>255459</v>
      </c>
      <c r="BO264" s="171">
        <v>58671.75</v>
      </c>
      <c r="BP264" s="171">
        <v>49347.5</v>
      </c>
      <c r="BQ264" s="171">
        <v>40500</v>
      </c>
      <c r="BR264" s="171">
        <v>65700</v>
      </c>
      <c r="BS264" s="171">
        <v>0</v>
      </c>
      <c r="BT264" s="171">
        <v>251014.75</v>
      </c>
      <c r="BU264" s="171">
        <v>0</v>
      </c>
      <c r="BV264" s="171">
        <v>0</v>
      </c>
      <c r="BW264" s="171">
        <v>0</v>
      </c>
      <c r="BX264" s="171">
        <v>0</v>
      </c>
      <c r="BY264" s="171">
        <v>0</v>
      </c>
      <c r="BZ264" s="171">
        <v>0</v>
      </c>
      <c r="CA264" s="171">
        <v>6650</v>
      </c>
      <c r="CB264" s="171">
        <v>0</v>
      </c>
      <c r="CC264" s="201">
        <f t="shared" si="47"/>
        <v>5996882.5</v>
      </c>
    </row>
    <row r="265" spans="1:81" s="109" customFormat="1" ht="25.5" customHeight="1">
      <c r="A265" s="136" t="s">
        <v>1462</v>
      </c>
      <c r="B265" s="280" t="s">
        <v>45</v>
      </c>
      <c r="C265" s="281" t="s">
        <v>770</v>
      </c>
      <c r="D265" s="282"/>
      <c r="E265" s="110"/>
      <c r="F265" s="283" t="s">
        <v>786</v>
      </c>
      <c r="G265" s="284" t="s">
        <v>1600</v>
      </c>
      <c r="H265" s="192">
        <v>268130</v>
      </c>
      <c r="I265" s="192">
        <v>85221.5</v>
      </c>
      <c r="J265" s="192">
        <v>34388</v>
      </c>
      <c r="K265" s="192">
        <v>44351</v>
      </c>
      <c r="L265" s="192">
        <v>1763</v>
      </c>
      <c r="M265" s="192">
        <v>0</v>
      </c>
      <c r="N265" s="192">
        <v>501560</v>
      </c>
      <c r="O265" s="192">
        <v>24514</v>
      </c>
      <c r="P265" s="192">
        <v>18791</v>
      </c>
      <c r="Q265" s="192">
        <v>274453</v>
      </c>
      <c r="R265" s="192">
        <v>12115</v>
      </c>
      <c r="S265" s="192">
        <v>66235</v>
      </c>
      <c r="T265" s="192">
        <v>17680</v>
      </c>
      <c r="U265" s="192">
        <v>37741</v>
      </c>
      <c r="V265" s="192">
        <v>0</v>
      </c>
      <c r="W265" s="192">
        <v>35520</v>
      </c>
      <c r="X265" s="192">
        <v>180644.5</v>
      </c>
      <c r="Y265" s="192">
        <v>0</v>
      </c>
      <c r="Z265" s="192">
        <v>64829.75</v>
      </c>
      <c r="AA265" s="192">
        <v>3800</v>
      </c>
      <c r="AB265" s="192">
        <v>0</v>
      </c>
      <c r="AC265" s="192">
        <v>42550</v>
      </c>
      <c r="AD265" s="192">
        <v>0</v>
      </c>
      <c r="AE265" s="192">
        <v>0</v>
      </c>
      <c r="AF265" s="192">
        <v>0</v>
      </c>
      <c r="AG265" s="192">
        <v>0</v>
      </c>
      <c r="AH265" s="192">
        <v>0</v>
      </c>
      <c r="AI265" s="192">
        <v>87318.5</v>
      </c>
      <c r="AJ265" s="192">
        <v>7901</v>
      </c>
      <c r="AK265" s="192">
        <v>0</v>
      </c>
      <c r="AL265" s="192">
        <v>0</v>
      </c>
      <c r="AM265" s="192">
        <v>0</v>
      </c>
      <c r="AN265" s="192">
        <v>3005</v>
      </c>
      <c r="AO265" s="192">
        <v>0</v>
      </c>
      <c r="AP265" s="192">
        <v>18100</v>
      </c>
      <c r="AQ265" s="192">
        <v>0</v>
      </c>
      <c r="AR265" s="192">
        <v>200</v>
      </c>
      <c r="AS265" s="192">
        <v>1888</v>
      </c>
      <c r="AT265" s="192">
        <v>0</v>
      </c>
      <c r="AU265" s="192">
        <v>75611</v>
      </c>
      <c r="AV265" s="192">
        <v>2170</v>
      </c>
      <c r="AW265" s="192">
        <v>27923</v>
      </c>
      <c r="AX265" s="192">
        <v>0</v>
      </c>
      <c r="AY265" s="192">
        <v>0</v>
      </c>
      <c r="AZ265" s="192">
        <v>0</v>
      </c>
      <c r="BA265" s="192">
        <v>0</v>
      </c>
      <c r="BB265" s="192">
        <v>171222.5</v>
      </c>
      <c r="BC265" s="192">
        <v>14500</v>
      </c>
      <c r="BD265" s="192">
        <v>200</v>
      </c>
      <c r="BE265" s="192">
        <v>17433</v>
      </c>
      <c r="BF265" s="192">
        <v>46562</v>
      </c>
      <c r="BG265" s="192">
        <v>0</v>
      </c>
      <c r="BH265" s="192">
        <v>255013</v>
      </c>
      <c r="BI265" s="192">
        <v>1990</v>
      </c>
      <c r="BJ265" s="192">
        <v>180</v>
      </c>
      <c r="BK265" s="192">
        <v>11220</v>
      </c>
      <c r="BL265" s="192">
        <v>350</v>
      </c>
      <c r="BM265" s="192">
        <v>129152.75</v>
      </c>
      <c r="BN265" s="192">
        <v>0</v>
      </c>
      <c r="BO265" s="192">
        <v>0</v>
      </c>
      <c r="BP265" s="192">
        <v>2920</v>
      </c>
      <c r="BQ265" s="192">
        <v>9944</v>
      </c>
      <c r="BR265" s="192">
        <v>28115</v>
      </c>
      <c r="BS265" s="192">
        <v>9020</v>
      </c>
      <c r="BT265" s="192">
        <v>265307.5</v>
      </c>
      <c r="BU265" s="192">
        <v>0</v>
      </c>
      <c r="BV265" s="192">
        <v>0</v>
      </c>
      <c r="BW265" s="192">
        <v>0</v>
      </c>
      <c r="BX265" s="192">
        <v>0</v>
      </c>
      <c r="BY265" s="192">
        <v>0</v>
      </c>
      <c r="BZ265" s="192">
        <v>0</v>
      </c>
      <c r="CA265" s="192">
        <v>0</v>
      </c>
      <c r="CB265" s="192">
        <v>0</v>
      </c>
      <c r="CC265" s="201">
        <f t="shared" si="47"/>
        <v>2901533</v>
      </c>
    </row>
    <row r="266" spans="1:81" s="109" customFormat="1" ht="25.5" customHeight="1">
      <c r="A266" s="136" t="s">
        <v>1462</v>
      </c>
      <c r="B266" s="280" t="s">
        <v>45</v>
      </c>
      <c r="C266" s="281" t="s">
        <v>770</v>
      </c>
      <c r="D266" s="282">
        <v>52060</v>
      </c>
      <c r="E266" s="110" t="s">
        <v>771</v>
      </c>
      <c r="F266" s="283" t="s">
        <v>787</v>
      </c>
      <c r="G266" s="284" t="s">
        <v>1601</v>
      </c>
      <c r="H266" s="192">
        <v>0</v>
      </c>
      <c r="I266" s="192">
        <v>0</v>
      </c>
      <c r="J266" s="192">
        <v>0</v>
      </c>
      <c r="K266" s="192">
        <v>0</v>
      </c>
      <c r="L266" s="192">
        <v>0</v>
      </c>
      <c r="M266" s="192">
        <v>0</v>
      </c>
      <c r="N266" s="192">
        <v>0</v>
      </c>
      <c r="O266" s="192">
        <v>0</v>
      </c>
      <c r="P266" s="192">
        <v>0</v>
      </c>
      <c r="Q266" s="192">
        <v>0</v>
      </c>
      <c r="R266" s="192">
        <v>0</v>
      </c>
      <c r="S266" s="192">
        <v>0</v>
      </c>
      <c r="T266" s="192">
        <v>0</v>
      </c>
      <c r="U266" s="192">
        <v>0</v>
      </c>
      <c r="V266" s="192">
        <v>0</v>
      </c>
      <c r="W266" s="192">
        <v>0</v>
      </c>
      <c r="X266" s="192">
        <v>0</v>
      </c>
      <c r="Y266" s="192">
        <v>0</v>
      </c>
      <c r="Z266" s="192">
        <v>0</v>
      </c>
      <c r="AA266" s="192">
        <v>0</v>
      </c>
      <c r="AB266" s="192">
        <v>0</v>
      </c>
      <c r="AC266" s="192">
        <v>0</v>
      </c>
      <c r="AD266" s="192">
        <v>0</v>
      </c>
      <c r="AE266" s="192">
        <v>0</v>
      </c>
      <c r="AF266" s="192">
        <v>0</v>
      </c>
      <c r="AG266" s="192">
        <v>0</v>
      </c>
      <c r="AH266" s="192">
        <v>0</v>
      </c>
      <c r="AI266" s="192">
        <v>0</v>
      </c>
      <c r="AJ266" s="192">
        <v>0</v>
      </c>
      <c r="AK266" s="192">
        <v>0</v>
      </c>
      <c r="AL266" s="192">
        <v>0</v>
      </c>
      <c r="AM266" s="192">
        <v>0</v>
      </c>
      <c r="AN266" s="192">
        <v>0</v>
      </c>
      <c r="AO266" s="192">
        <v>0</v>
      </c>
      <c r="AP266" s="192">
        <v>0</v>
      </c>
      <c r="AQ266" s="192">
        <v>0</v>
      </c>
      <c r="AR266" s="192">
        <v>0</v>
      </c>
      <c r="AS266" s="192">
        <v>0</v>
      </c>
      <c r="AT266" s="192">
        <v>0</v>
      </c>
      <c r="AU266" s="192">
        <v>0</v>
      </c>
      <c r="AV266" s="192">
        <v>0</v>
      </c>
      <c r="AW266" s="192">
        <v>0</v>
      </c>
      <c r="AX266" s="192">
        <v>0</v>
      </c>
      <c r="AY266" s="192">
        <v>0</v>
      </c>
      <c r="AZ266" s="192">
        <v>0</v>
      </c>
      <c r="BA266" s="192">
        <v>0</v>
      </c>
      <c r="BB266" s="192">
        <v>0</v>
      </c>
      <c r="BC266" s="192">
        <v>0</v>
      </c>
      <c r="BD266" s="192">
        <v>0</v>
      </c>
      <c r="BE266" s="192">
        <v>0</v>
      </c>
      <c r="BF266" s="192">
        <v>0</v>
      </c>
      <c r="BG266" s="192">
        <v>0</v>
      </c>
      <c r="BH266" s="192">
        <v>0</v>
      </c>
      <c r="BI266" s="192">
        <v>0</v>
      </c>
      <c r="BJ266" s="192">
        <v>0</v>
      </c>
      <c r="BK266" s="192">
        <v>0</v>
      </c>
      <c r="BL266" s="192">
        <v>0</v>
      </c>
      <c r="BM266" s="192">
        <v>0</v>
      </c>
      <c r="BN266" s="192">
        <v>0</v>
      </c>
      <c r="BO266" s="192">
        <v>0</v>
      </c>
      <c r="BP266" s="192">
        <v>0</v>
      </c>
      <c r="BQ266" s="192">
        <v>0</v>
      </c>
      <c r="BR266" s="192">
        <v>0</v>
      </c>
      <c r="BS266" s="192">
        <v>0</v>
      </c>
      <c r="BT266" s="192">
        <v>0</v>
      </c>
      <c r="BU266" s="192">
        <v>0</v>
      </c>
      <c r="BV266" s="192">
        <v>0</v>
      </c>
      <c r="BW266" s="192">
        <v>0</v>
      </c>
      <c r="BX266" s="192">
        <v>0</v>
      </c>
      <c r="BY266" s="192">
        <v>0</v>
      </c>
      <c r="BZ266" s="192">
        <v>0</v>
      </c>
      <c r="CA266" s="192">
        <v>0</v>
      </c>
      <c r="CB266" s="192">
        <v>0</v>
      </c>
      <c r="CC266" s="201">
        <f t="shared" si="47"/>
        <v>0</v>
      </c>
    </row>
    <row r="267" spans="1:81" s="109" customFormat="1" ht="25.5" customHeight="1">
      <c r="A267" s="136" t="s">
        <v>1462</v>
      </c>
      <c r="B267" s="280" t="s">
        <v>45</v>
      </c>
      <c r="C267" s="281" t="s">
        <v>770</v>
      </c>
      <c r="D267" s="282">
        <v>52060</v>
      </c>
      <c r="E267" s="110" t="s">
        <v>771</v>
      </c>
      <c r="F267" s="283" t="s">
        <v>788</v>
      </c>
      <c r="G267" s="284" t="s">
        <v>1602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2">
        <v>0</v>
      </c>
      <c r="N267" s="192">
        <v>0</v>
      </c>
      <c r="O267" s="192">
        <v>0</v>
      </c>
      <c r="P267" s="192">
        <v>0</v>
      </c>
      <c r="Q267" s="192">
        <v>0</v>
      </c>
      <c r="R267" s="192">
        <v>0</v>
      </c>
      <c r="S267" s="192">
        <v>0</v>
      </c>
      <c r="T267" s="192">
        <v>0</v>
      </c>
      <c r="U267" s="192">
        <v>0</v>
      </c>
      <c r="V267" s="192">
        <v>0</v>
      </c>
      <c r="W267" s="192">
        <v>3000</v>
      </c>
      <c r="X267" s="192">
        <v>0</v>
      </c>
      <c r="Y267" s="192">
        <v>0</v>
      </c>
      <c r="Z267" s="192">
        <v>0</v>
      </c>
      <c r="AA267" s="192">
        <v>0</v>
      </c>
      <c r="AB267" s="192">
        <v>0</v>
      </c>
      <c r="AC267" s="192">
        <v>0</v>
      </c>
      <c r="AD267" s="192">
        <v>0</v>
      </c>
      <c r="AE267" s="192">
        <v>0</v>
      </c>
      <c r="AF267" s="192">
        <v>0</v>
      </c>
      <c r="AG267" s="192">
        <v>0</v>
      </c>
      <c r="AH267" s="192">
        <v>0</v>
      </c>
      <c r="AI267" s="192">
        <v>0</v>
      </c>
      <c r="AJ267" s="192">
        <v>0</v>
      </c>
      <c r="AK267" s="192">
        <v>0</v>
      </c>
      <c r="AL267" s="192">
        <v>0</v>
      </c>
      <c r="AM267" s="192">
        <v>0</v>
      </c>
      <c r="AN267" s="192">
        <v>0</v>
      </c>
      <c r="AO267" s="192">
        <v>0</v>
      </c>
      <c r="AP267" s="192">
        <v>0</v>
      </c>
      <c r="AQ267" s="192">
        <v>0</v>
      </c>
      <c r="AR267" s="192">
        <v>0</v>
      </c>
      <c r="AS267" s="192">
        <v>0</v>
      </c>
      <c r="AT267" s="192">
        <v>0</v>
      </c>
      <c r="AU267" s="192">
        <v>0</v>
      </c>
      <c r="AV267" s="192">
        <v>0</v>
      </c>
      <c r="AW267" s="192">
        <v>0</v>
      </c>
      <c r="AX267" s="192">
        <v>0</v>
      </c>
      <c r="AY267" s="192">
        <v>0</v>
      </c>
      <c r="AZ267" s="192">
        <v>0</v>
      </c>
      <c r="BA267" s="192">
        <v>0</v>
      </c>
      <c r="BB267" s="192">
        <v>0</v>
      </c>
      <c r="BC267" s="192">
        <v>0</v>
      </c>
      <c r="BD267" s="192">
        <v>0</v>
      </c>
      <c r="BE267" s="192">
        <v>0</v>
      </c>
      <c r="BF267" s="192">
        <v>0</v>
      </c>
      <c r="BG267" s="192">
        <v>0</v>
      </c>
      <c r="BH267" s="192">
        <v>0</v>
      </c>
      <c r="BI267" s="192">
        <v>0</v>
      </c>
      <c r="BJ267" s="192">
        <v>0</v>
      </c>
      <c r="BK267" s="192">
        <v>0</v>
      </c>
      <c r="BL267" s="192">
        <v>0</v>
      </c>
      <c r="BM267" s="192">
        <v>0</v>
      </c>
      <c r="BN267" s="192">
        <v>0</v>
      </c>
      <c r="BO267" s="192">
        <v>0</v>
      </c>
      <c r="BP267" s="192">
        <v>0</v>
      </c>
      <c r="BQ267" s="192">
        <v>0</v>
      </c>
      <c r="BR267" s="192">
        <v>0</v>
      </c>
      <c r="BS267" s="192">
        <v>0</v>
      </c>
      <c r="BT267" s="192">
        <v>0</v>
      </c>
      <c r="BU267" s="192">
        <v>0</v>
      </c>
      <c r="BV267" s="192">
        <v>0</v>
      </c>
      <c r="BW267" s="192">
        <v>0</v>
      </c>
      <c r="BX267" s="192">
        <v>0</v>
      </c>
      <c r="BY267" s="192">
        <v>0</v>
      </c>
      <c r="BZ267" s="192">
        <v>0</v>
      </c>
      <c r="CA267" s="192">
        <v>0</v>
      </c>
      <c r="CB267" s="192">
        <v>0</v>
      </c>
      <c r="CC267" s="201">
        <f t="shared" si="47"/>
        <v>3000</v>
      </c>
    </row>
    <row r="268" spans="1:81" s="109" customFormat="1" ht="25.5" customHeight="1">
      <c r="A268" s="136" t="s">
        <v>1462</v>
      </c>
      <c r="B268" s="280" t="s">
        <v>45</v>
      </c>
      <c r="C268" s="281" t="s">
        <v>770</v>
      </c>
      <c r="D268" s="282">
        <v>52060</v>
      </c>
      <c r="E268" s="110" t="s">
        <v>771</v>
      </c>
      <c r="F268" s="283" t="s">
        <v>789</v>
      </c>
      <c r="G268" s="284" t="s">
        <v>1603</v>
      </c>
      <c r="H268" s="192">
        <v>1560</v>
      </c>
      <c r="I268" s="192">
        <v>0</v>
      </c>
      <c r="J268" s="192">
        <v>0</v>
      </c>
      <c r="K268" s="192">
        <v>0</v>
      </c>
      <c r="L268" s="192">
        <v>0</v>
      </c>
      <c r="M268" s="192">
        <v>0</v>
      </c>
      <c r="N268" s="192">
        <v>9000</v>
      </c>
      <c r="O268" s="192">
        <v>0</v>
      </c>
      <c r="P268" s="192">
        <v>0</v>
      </c>
      <c r="Q268" s="192">
        <v>0</v>
      </c>
      <c r="R268" s="192">
        <v>0</v>
      </c>
      <c r="S268" s="192">
        <v>0</v>
      </c>
      <c r="T268" s="192">
        <v>31409</v>
      </c>
      <c r="U268" s="192">
        <v>0</v>
      </c>
      <c r="V268" s="192">
        <v>0</v>
      </c>
      <c r="W268" s="192">
        <v>0</v>
      </c>
      <c r="X268" s="192">
        <v>0</v>
      </c>
      <c r="Y268" s="192">
        <v>0</v>
      </c>
      <c r="Z268" s="192">
        <v>7271</v>
      </c>
      <c r="AA268" s="192">
        <v>0</v>
      </c>
      <c r="AB268" s="192">
        <v>0</v>
      </c>
      <c r="AC268" s="192">
        <v>0</v>
      </c>
      <c r="AD268" s="192">
        <v>0</v>
      </c>
      <c r="AE268" s="192">
        <v>0</v>
      </c>
      <c r="AF268" s="192">
        <v>0</v>
      </c>
      <c r="AG268" s="192">
        <v>0</v>
      </c>
      <c r="AH268" s="192">
        <v>0</v>
      </c>
      <c r="AI268" s="192">
        <v>9500</v>
      </c>
      <c r="AJ268" s="192">
        <v>0</v>
      </c>
      <c r="AK268" s="192">
        <v>0</v>
      </c>
      <c r="AL268" s="192">
        <v>0</v>
      </c>
      <c r="AM268" s="192">
        <v>0</v>
      </c>
      <c r="AN268" s="192">
        <v>0</v>
      </c>
      <c r="AO268" s="192">
        <v>0</v>
      </c>
      <c r="AP268" s="192">
        <v>0</v>
      </c>
      <c r="AQ268" s="192">
        <v>0</v>
      </c>
      <c r="AR268" s="192">
        <v>0</v>
      </c>
      <c r="AS268" s="192">
        <v>0</v>
      </c>
      <c r="AT268" s="192">
        <v>0</v>
      </c>
      <c r="AU268" s="192">
        <v>10000</v>
      </c>
      <c r="AV268" s="192">
        <v>0</v>
      </c>
      <c r="AW268" s="192">
        <v>0</v>
      </c>
      <c r="AX268" s="192">
        <v>0</v>
      </c>
      <c r="AY268" s="192">
        <v>0</v>
      </c>
      <c r="AZ268" s="192">
        <v>0</v>
      </c>
      <c r="BA268" s="192">
        <v>0</v>
      </c>
      <c r="BB268" s="192">
        <v>0</v>
      </c>
      <c r="BC268" s="192">
        <v>0</v>
      </c>
      <c r="BD268" s="192">
        <v>0</v>
      </c>
      <c r="BE268" s="192">
        <v>0</v>
      </c>
      <c r="BF268" s="192">
        <v>0</v>
      </c>
      <c r="BG268" s="192">
        <v>0</v>
      </c>
      <c r="BH268" s="192">
        <v>0</v>
      </c>
      <c r="BI268" s="192">
        <v>0</v>
      </c>
      <c r="BJ268" s="192">
        <v>0</v>
      </c>
      <c r="BK268" s="192">
        <v>0</v>
      </c>
      <c r="BL268" s="192">
        <v>0</v>
      </c>
      <c r="BM268" s="192">
        <v>0</v>
      </c>
      <c r="BN268" s="192">
        <v>0</v>
      </c>
      <c r="BO268" s="192">
        <v>0</v>
      </c>
      <c r="BP268" s="192">
        <v>0</v>
      </c>
      <c r="BQ268" s="192">
        <v>0</v>
      </c>
      <c r="BR268" s="192">
        <v>0</v>
      </c>
      <c r="BS268" s="192">
        <v>0</v>
      </c>
      <c r="BT268" s="192">
        <v>0</v>
      </c>
      <c r="BU268" s="192">
        <v>0</v>
      </c>
      <c r="BV268" s="192">
        <v>0</v>
      </c>
      <c r="BW268" s="192">
        <v>0</v>
      </c>
      <c r="BX268" s="192">
        <v>0</v>
      </c>
      <c r="BY268" s="192">
        <v>0</v>
      </c>
      <c r="BZ268" s="192">
        <v>0</v>
      </c>
      <c r="CA268" s="192">
        <v>0</v>
      </c>
      <c r="CB268" s="192">
        <v>0</v>
      </c>
      <c r="CC268" s="201">
        <f t="shared" si="47"/>
        <v>68740</v>
      </c>
    </row>
    <row r="269" spans="1:81" s="109" customFormat="1" ht="25.5" customHeight="1">
      <c r="A269" s="136" t="s">
        <v>1462</v>
      </c>
      <c r="B269" s="280" t="s">
        <v>45</v>
      </c>
      <c r="C269" s="281" t="s">
        <v>770</v>
      </c>
      <c r="D269" s="282">
        <v>52060</v>
      </c>
      <c r="E269" s="110" t="s">
        <v>771</v>
      </c>
      <c r="F269" s="283" t="s">
        <v>790</v>
      </c>
      <c r="G269" s="284" t="s">
        <v>791</v>
      </c>
      <c r="H269" s="192">
        <v>0</v>
      </c>
      <c r="I269" s="192">
        <v>0</v>
      </c>
      <c r="J269" s="192">
        <v>0</v>
      </c>
      <c r="K269" s="192">
        <v>0</v>
      </c>
      <c r="L269" s="192">
        <v>0</v>
      </c>
      <c r="M269" s="192">
        <v>0</v>
      </c>
      <c r="N269" s="192">
        <v>0</v>
      </c>
      <c r="O269" s="192">
        <v>0</v>
      </c>
      <c r="P269" s="192">
        <v>0</v>
      </c>
      <c r="Q269" s="192">
        <v>0</v>
      </c>
      <c r="R269" s="192">
        <v>0</v>
      </c>
      <c r="S269" s="192">
        <v>0</v>
      </c>
      <c r="T269" s="192">
        <v>0</v>
      </c>
      <c r="U269" s="192">
        <v>0</v>
      </c>
      <c r="V269" s="192">
        <v>0</v>
      </c>
      <c r="W269" s="192">
        <v>0</v>
      </c>
      <c r="X269" s="192">
        <v>0</v>
      </c>
      <c r="Y269" s="192">
        <v>0</v>
      </c>
      <c r="Z269" s="192">
        <v>0</v>
      </c>
      <c r="AA269" s="192">
        <v>0</v>
      </c>
      <c r="AB269" s="192">
        <v>0</v>
      </c>
      <c r="AC269" s="192">
        <v>0</v>
      </c>
      <c r="AD269" s="192">
        <v>0</v>
      </c>
      <c r="AE269" s="192">
        <v>0</v>
      </c>
      <c r="AF269" s="192">
        <v>0</v>
      </c>
      <c r="AG269" s="192">
        <v>0</v>
      </c>
      <c r="AH269" s="192">
        <v>0</v>
      </c>
      <c r="AI269" s="192">
        <v>0</v>
      </c>
      <c r="AJ269" s="192">
        <v>0</v>
      </c>
      <c r="AK269" s="192">
        <v>0</v>
      </c>
      <c r="AL269" s="192">
        <v>0</v>
      </c>
      <c r="AM269" s="192">
        <v>0</v>
      </c>
      <c r="AN269" s="192">
        <v>0</v>
      </c>
      <c r="AO269" s="192">
        <v>0</v>
      </c>
      <c r="AP269" s="192">
        <v>0</v>
      </c>
      <c r="AQ269" s="192">
        <v>0</v>
      </c>
      <c r="AR269" s="192">
        <v>0</v>
      </c>
      <c r="AS269" s="192">
        <v>0</v>
      </c>
      <c r="AT269" s="192">
        <v>0</v>
      </c>
      <c r="AU269" s="192">
        <v>0</v>
      </c>
      <c r="AV269" s="192">
        <v>0</v>
      </c>
      <c r="AW269" s="192">
        <v>0</v>
      </c>
      <c r="AX269" s="192">
        <v>0</v>
      </c>
      <c r="AY269" s="192">
        <v>0</v>
      </c>
      <c r="AZ269" s="192">
        <v>0</v>
      </c>
      <c r="BA269" s="192">
        <v>0</v>
      </c>
      <c r="BB269" s="192">
        <v>0</v>
      </c>
      <c r="BC269" s="192">
        <v>0</v>
      </c>
      <c r="BD269" s="192">
        <v>0</v>
      </c>
      <c r="BE269" s="192">
        <v>0</v>
      </c>
      <c r="BF269" s="192">
        <v>0</v>
      </c>
      <c r="BG269" s="192">
        <v>0</v>
      </c>
      <c r="BH269" s="192">
        <v>0</v>
      </c>
      <c r="BI269" s="192">
        <v>0</v>
      </c>
      <c r="BJ269" s="192">
        <v>0</v>
      </c>
      <c r="BK269" s="192">
        <v>0</v>
      </c>
      <c r="BL269" s="192">
        <v>0</v>
      </c>
      <c r="BM269" s="192">
        <v>0</v>
      </c>
      <c r="BN269" s="192">
        <v>0</v>
      </c>
      <c r="BO269" s="192">
        <v>0</v>
      </c>
      <c r="BP269" s="192">
        <v>0</v>
      </c>
      <c r="BQ269" s="192">
        <v>0</v>
      </c>
      <c r="BR269" s="192">
        <v>0</v>
      </c>
      <c r="BS269" s="192">
        <v>0</v>
      </c>
      <c r="BT269" s="192">
        <v>0</v>
      </c>
      <c r="BU269" s="192">
        <v>0</v>
      </c>
      <c r="BV269" s="192">
        <v>0</v>
      </c>
      <c r="BW269" s="192">
        <v>0</v>
      </c>
      <c r="BX269" s="192">
        <v>0</v>
      </c>
      <c r="BY269" s="192">
        <v>0</v>
      </c>
      <c r="BZ269" s="192">
        <v>0</v>
      </c>
      <c r="CA269" s="192">
        <v>0</v>
      </c>
      <c r="CB269" s="192">
        <v>0</v>
      </c>
      <c r="CC269" s="201">
        <f t="shared" si="47"/>
        <v>0</v>
      </c>
    </row>
    <row r="270" spans="1:81" s="109" customFormat="1" ht="25.5" customHeight="1">
      <c r="A270" s="136" t="s">
        <v>1460</v>
      </c>
      <c r="B270" s="280" t="s">
        <v>45</v>
      </c>
      <c r="C270" s="281" t="s">
        <v>770</v>
      </c>
      <c r="D270" s="282">
        <v>52060</v>
      </c>
      <c r="E270" s="110" t="s">
        <v>771</v>
      </c>
      <c r="F270" s="283" t="s">
        <v>792</v>
      </c>
      <c r="G270" s="284" t="s">
        <v>793</v>
      </c>
      <c r="H270" s="192">
        <v>0</v>
      </c>
      <c r="I270" s="192">
        <v>0</v>
      </c>
      <c r="J270" s="192">
        <v>0</v>
      </c>
      <c r="K270" s="192">
        <v>0</v>
      </c>
      <c r="L270" s="192">
        <v>0</v>
      </c>
      <c r="M270" s="192">
        <v>0</v>
      </c>
      <c r="N270" s="192">
        <v>0</v>
      </c>
      <c r="O270" s="192">
        <v>0</v>
      </c>
      <c r="P270" s="192">
        <v>0</v>
      </c>
      <c r="Q270" s="192">
        <v>0</v>
      </c>
      <c r="R270" s="192">
        <v>0</v>
      </c>
      <c r="S270" s="192">
        <v>0</v>
      </c>
      <c r="T270" s="192">
        <v>0</v>
      </c>
      <c r="U270" s="192">
        <v>0</v>
      </c>
      <c r="V270" s="192">
        <v>0</v>
      </c>
      <c r="W270" s="192">
        <v>0</v>
      </c>
      <c r="X270" s="192">
        <v>0</v>
      </c>
      <c r="Y270" s="192">
        <v>0</v>
      </c>
      <c r="Z270" s="192">
        <v>0</v>
      </c>
      <c r="AA270" s="192">
        <v>0</v>
      </c>
      <c r="AB270" s="192">
        <v>0</v>
      </c>
      <c r="AC270" s="192">
        <v>0</v>
      </c>
      <c r="AD270" s="192">
        <v>0</v>
      </c>
      <c r="AE270" s="192">
        <v>0</v>
      </c>
      <c r="AF270" s="192">
        <v>0</v>
      </c>
      <c r="AG270" s="192">
        <v>0</v>
      </c>
      <c r="AH270" s="192">
        <v>0</v>
      </c>
      <c r="AI270" s="192">
        <v>0</v>
      </c>
      <c r="AJ270" s="192">
        <v>0</v>
      </c>
      <c r="AK270" s="192">
        <v>0</v>
      </c>
      <c r="AL270" s="192">
        <v>0</v>
      </c>
      <c r="AM270" s="192">
        <v>0</v>
      </c>
      <c r="AN270" s="192">
        <v>0</v>
      </c>
      <c r="AO270" s="192">
        <v>0</v>
      </c>
      <c r="AP270" s="192">
        <v>0</v>
      </c>
      <c r="AQ270" s="192">
        <v>0</v>
      </c>
      <c r="AR270" s="192">
        <v>0</v>
      </c>
      <c r="AS270" s="192">
        <v>0</v>
      </c>
      <c r="AT270" s="192">
        <v>0</v>
      </c>
      <c r="AU270" s="192">
        <v>0</v>
      </c>
      <c r="AV270" s="192">
        <v>0</v>
      </c>
      <c r="AW270" s="192">
        <v>0</v>
      </c>
      <c r="AX270" s="192">
        <v>0</v>
      </c>
      <c r="AY270" s="192">
        <v>0</v>
      </c>
      <c r="AZ270" s="192">
        <v>0</v>
      </c>
      <c r="BA270" s="192">
        <v>0</v>
      </c>
      <c r="BB270" s="192">
        <v>0</v>
      </c>
      <c r="BC270" s="192">
        <v>0</v>
      </c>
      <c r="BD270" s="192">
        <v>0</v>
      </c>
      <c r="BE270" s="192">
        <v>0</v>
      </c>
      <c r="BF270" s="192">
        <v>0</v>
      </c>
      <c r="BG270" s="192">
        <v>0</v>
      </c>
      <c r="BH270" s="192">
        <v>0</v>
      </c>
      <c r="BI270" s="192">
        <v>0</v>
      </c>
      <c r="BJ270" s="192">
        <v>0</v>
      </c>
      <c r="BK270" s="192">
        <v>0</v>
      </c>
      <c r="BL270" s="192">
        <v>0</v>
      </c>
      <c r="BM270" s="192">
        <v>0</v>
      </c>
      <c r="BN270" s="192">
        <v>0</v>
      </c>
      <c r="BO270" s="192">
        <v>0</v>
      </c>
      <c r="BP270" s="192">
        <v>0</v>
      </c>
      <c r="BQ270" s="192">
        <v>0</v>
      </c>
      <c r="BR270" s="192">
        <v>0</v>
      </c>
      <c r="BS270" s="192">
        <v>0</v>
      </c>
      <c r="BT270" s="192">
        <v>0</v>
      </c>
      <c r="BU270" s="192">
        <v>0</v>
      </c>
      <c r="BV270" s="192">
        <v>0</v>
      </c>
      <c r="BW270" s="192">
        <v>0</v>
      </c>
      <c r="BX270" s="192">
        <v>0</v>
      </c>
      <c r="BY270" s="192">
        <v>0</v>
      </c>
      <c r="BZ270" s="192">
        <v>0</v>
      </c>
      <c r="CA270" s="192">
        <v>0</v>
      </c>
      <c r="CB270" s="192">
        <v>0</v>
      </c>
      <c r="CC270" s="201">
        <f t="shared" si="47"/>
        <v>0</v>
      </c>
    </row>
    <row r="271" spans="1:81" s="109" customFormat="1" ht="25.5" customHeight="1">
      <c r="A271" s="136" t="s">
        <v>1460</v>
      </c>
      <c r="B271" s="280" t="s">
        <v>45</v>
      </c>
      <c r="C271" s="281" t="s">
        <v>770</v>
      </c>
      <c r="D271" s="282">
        <v>52060</v>
      </c>
      <c r="E271" s="110" t="s">
        <v>771</v>
      </c>
      <c r="F271" s="283" t="s">
        <v>794</v>
      </c>
      <c r="G271" s="284" t="s">
        <v>795</v>
      </c>
      <c r="H271" s="192">
        <v>83960.4</v>
      </c>
      <c r="I271" s="192">
        <v>0</v>
      </c>
      <c r="J271" s="192">
        <v>0</v>
      </c>
      <c r="K271" s="192">
        <v>0</v>
      </c>
      <c r="L271" s="192">
        <v>0</v>
      </c>
      <c r="M271" s="192">
        <v>0</v>
      </c>
      <c r="N271" s="192">
        <v>0</v>
      </c>
      <c r="O271" s="192">
        <v>0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0</v>
      </c>
      <c r="Z271" s="192">
        <v>0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0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0</v>
      </c>
      <c r="AS271" s="192">
        <v>0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192">
        <v>0</v>
      </c>
      <c r="BK271" s="192">
        <v>0</v>
      </c>
      <c r="BL271" s="192">
        <v>0</v>
      </c>
      <c r="BM271" s="192">
        <v>0</v>
      </c>
      <c r="BN271" s="192">
        <v>0</v>
      </c>
      <c r="BO271" s="192">
        <v>0</v>
      </c>
      <c r="BP271" s="192">
        <v>0</v>
      </c>
      <c r="BQ271" s="192">
        <v>0</v>
      </c>
      <c r="BR271" s="192">
        <v>0</v>
      </c>
      <c r="BS271" s="192">
        <v>0</v>
      </c>
      <c r="BT271" s="192">
        <v>0</v>
      </c>
      <c r="BU271" s="192">
        <v>0</v>
      </c>
      <c r="BV271" s="192">
        <v>0</v>
      </c>
      <c r="BW271" s="192">
        <v>0</v>
      </c>
      <c r="BX271" s="192">
        <v>0</v>
      </c>
      <c r="BY271" s="192">
        <v>0</v>
      </c>
      <c r="BZ271" s="192">
        <v>0</v>
      </c>
      <c r="CA271" s="192">
        <v>0</v>
      </c>
      <c r="CB271" s="192">
        <v>0</v>
      </c>
      <c r="CC271" s="201">
        <f t="shared" si="47"/>
        <v>83960.4</v>
      </c>
    </row>
    <row r="272" spans="1:81" s="109" customFormat="1" ht="25.5" customHeight="1">
      <c r="A272" s="136" t="s">
        <v>1460</v>
      </c>
      <c r="B272" s="280" t="s">
        <v>45</v>
      </c>
      <c r="C272" s="281" t="s">
        <v>770</v>
      </c>
      <c r="D272" s="282">
        <v>52060</v>
      </c>
      <c r="E272" s="110" t="s">
        <v>771</v>
      </c>
      <c r="F272" s="283" t="s">
        <v>796</v>
      </c>
      <c r="G272" s="284" t="s">
        <v>797</v>
      </c>
      <c r="H272" s="192">
        <v>0</v>
      </c>
      <c r="I272" s="171">
        <v>0</v>
      </c>
      <c r="J272" s="171">
        <v>0</v>
      </c>
      <c r="K272" s="171">
        <v>0</v>
      </c>
      <c r="L272" s="171">
        <v>0</v>
      </c>
      <c r="M272" s="171">
        <v>0</v>
      </c>
      <c r="N272" s="171">
        <v>0</v>
      </c>
      <c r="O272" s="171">
        <v>0</v>
      </c>
      <c r="P272" s="171">
        <v>0</v>
      </c>
      <c r="Q272" s="171">
        <v>0</v>
      </c>
      <c r="R272" s="171">
        <v>0</v>
      </c>
      <c r="S272" s="171">
        <v>0</v>
      </c>
      <c r="T272" s="171">
        <v>0</v>
      </c>
      <c r="U272" s="171">
        <v>0</v>
      </c>
      <c r="V272" s="171">
        <v>0</v>
      </c>
      <c r="W272" s="171">
        <v>0</v>
      </c>
      <c r="X272" s="17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71">
        <v>0</v>
      </c>
      <c r="AL272" s="171">
        <v>0</v>
      </c>
      <c r="AM272" s="171">
        <v>0</v>
      </c>
      <c r="AN272" s="171">
        <v>0</v>
      </c>
      <c r="AO272" s="171">
        <v>0</v>
      </c>
      <c r="AP272" s="171">
        <v>0</v>
      </c>
      <c r="AQ272" s="171">
        <v>0</v>
      </c>
      <c r="AR272" s="171">
        <v>0</v>
      </c>
      <c r="AS272" s="171">
        <v>0</v>
      </c>
      <c r="AT272" s="171">
        <v>0</v>
      </c>
      <c r="AU272" s="171">
        <v>0</v>
      </c>
      <c r="AV272" s="171">
        <v>0</v>
      </c>
      <c r="AW272" s="171">
        <v>0</v>
      </c>
      <c r="AX272" s="171">
        <v>0</v>
      </c>
      <c r="AY272" s="171">
        <v>0</v>
      </c>
      <c r="AZ272" s="171">
        <v>0</v>
      </c>
      <c r="BA272" s="171">
        <v>0</v>
      </c>
      <c r="BB272" s="171">
        <v>0</v>
      </c>
      <c r="BC272" s="171">
        <v>0</v>
      </c>
      <c r="BD272" s="171">
        <v>0</v>
      </c>
      <c r="BE272" s="171">
        <v>0</v>
      </c>
      <c r="BF272" s="171">
        <v>0</v>
      </c>
      <c r="BG272" s="171">
        <v>0</v>
      </c>
      <c r="BH272" s="171">
        <v>0</v>
      </c>
      <c r="BI272" s="171">
        <v>0</v>
      </c>
      <c r="BJ272" s="171">
        <v>0</v>
      </c>
      <c r="BK272" s="171">
        <v>0</v>
      </c>
      <c r="BL272" s="171">
        <v>0</v>
      </c>
      <c r="BM272" s="171">
        <v>0</v>
      </c>
      <c r="BN272" s="171">
        <v>0</v>
      </c>
      <c r="BO272" s="171">
        <v>0</v>
      </c>
      <c r="BP272" s="171">
        <v>0</v>
      </c>
      <c r="BQ272" s="171">
        <v>0</v>
      </c>
      <c r="BR272" s="171">
        <v>0</v>
      </c>
      <c r="BS272" s="171">
        <v>0</v>
      </c>
      <c r="BT272" s="171">
        <v>0</v>
      </c>
      <c r="BU272" s="171">
        <v>0</v>
      </c>
      <c r="BV272" s="171">
        <v>0</v>
      </c>
      <c r="BW272" s="171">
        <v>0</v>
      </c>
      <c r="BX272" s="171">
        <v>0</v>
      </c>
      <c r="BY272" s="171">
        <v>0</v>
      </c>
      <c r="BZ272" s="171">
        <v>0</v>
      </c>
      <c r="CA272" s="171">
        <v>0</v>
      </c>
      <c r="CB272" s="171">
        <v>0</v>
      </c>
      <c r="CC272" s="201">
        <f t="shared" si="47"/>
        <v>0</v>
      </c>
    </row>
    <row r="273" spans="1:81" s="109" customFormat="1" ht="25.5" customHeight="1">
      <c r="A273" s="136" t="s">
        <v>1460</v>
      </c>
      <c r="B273" s="280" t="s">
        <v>45</v>
      </c>
      <c r="C273" s="281" t="s">
        <v>770</v>
      </c>
      <c r="D273" s="282">
        <v>52060</v>
      </c>
      <c r="E273" s="110" t="s">
        <v>771</v>
      </c>
      <c r="F273" s="283" t="s">
        <v>798</v>
      </c>
      <c r="G273" s="284" t="s">
        <v>785</v>
      </c>
      <c r="H273" s="192">
        <v>33000</v>
      </c>
      <c r="I273" s="171">
        <v>0</v>
      </c>
      <c r="J273" s="171">
        <v>0</v>
      </c>
      <c r="K273" s="171">
        <v>0</v>
      </c>
      <c r="L273" s="171">
        <v>0</v>
      </c>
      <c r="M273" s="171">
        <v>0</v>
      </c>
      <c r="N273" s="171">
        <v>85200</v>
      </c>
      <c r="O273" s="171">
        <v>0</v>
      </c>
      <c r="P273" s="171">
        <v>0</v>
      </c>
      <c r="Q273" s="171">
        <v>0</v>
      </c>
      <c r="R273" s="171">
        <v>0</v>
      </c>
      <c r="S273" s="171">
        <v>0</v>
      </c>
      <c r="T273" s="171">
        <v>0</v>
      </c>
      <c r="U273" s="171">
        <v>0</v>
      </c>
      <c r="V273" s="171">
        <v>0</v>
      </c>
      <c r="W273" s="171">
        <v>0</v>
      </c>
      <c r="X273" s="171">
        <v>0</v>
      </c>
      <c r="Y273" s="171">
        <v>0</v>
      </c>
      <c r="Z273" s="171">
        <v>83250</v>
      </c>
      <c r="AA273" s="171">
        <v>0</v>
      </c>
      <c r="AB273" s="171">
        <v>0</v>
      </c>
      <c r="AC273" s="171">
        <v>0</v>
      </c>
      <c r="AD273" s="171">
        <v>0</v>
      </c>
      <c r="AE273" s="171">
        <v>0</v>
      </c>
      <c r="AF273" s="171">
        <v>0</v>
      </c>
      <c r="AG273" s="171">
        <v>0</v>
      </c>
      <c r="AH273" s="171">
        <v>0</v>
      </c>
      <c r="AI273" s="171">
        <v>104800</v>
      </c>
      <c r="AJ273" s="171">
        <v>162059</v>
      </c>
      <c r="AK273" s="171">
        <v>0</v>
      </c>
      <c r="AL273" s="171">
        <v>0</v>
      </c>
      <c r="AM273" s="171">
        <v>0</v>
      </c>
      <c r="AN273" s="171">
        <v>0</v>
      </c>
      <c r="AO273" s="171">
        <v>0</v>
      </c>
      <c r="AP273" s="171">
        <v>0</v>
      </c>
      <c r="AQ273" s="171">
        <v>0</v>
      </c>
      <c r="AR273" s="171">
        <v>0</v>
      </c>
      <c r="AS273" s="171">
        <v>0</v>
      </c>
      <c r="AT273" s="171">
        <v>0</v>
      </c>
      <c r="AU273" s="171">
        <v>111055</v>
      </c>
      <c r="AV273" s="171">
        <v>0</v>
      </c>
      <c r="AW273" s="171">
        <v>0</v>
      </c>
      <c r="AX273" s="171">
        <v>0</v>
      </c>
      <c r="AY273" s="171">
        <v>0</v>
      </c>
      <c r="AZ273" s="171">
        <v>0</v>
      </c>
      <c r="BA273" s="171">
        <v>0</v>
      </c>
      <c r="BB273" s="171">
        <v>29800</v>
      </c>
      <c r="BC273" s="171">
        <v>0</v>
      </c>
      <c r="BD273" s="171">
        <v>0</v>
      </c>
      <c r="BE273" s="171">
        <v>0</v>
      </c>
      <c r="BF273" s="171">
        <v>0</v>
      </c>
      <c r="BG273" s="171">
        <v>102975</v>
      </c>
      <c r="BH273" s="171">
        <v>0</v>
      </c>
      <c r="BI273" s="171">
        <v>16600</v>
      </c>
      <c r="BJ273" s="171">
        <v>0</v>
      </c>
      <c r="BK273" s="171">
        <v>0</v>
      </c>
      <c r="BL273" s="171">
        <v>0</v>
      </c>
      <c r="BM273" s="171">
        <v>39450</v>
      </c>
      <c r="BN273" s="171">
        <v>0</v>
      </c>
      <c r="BO273" s="171">
        <v>0</v>
      </c>
      <c r="BP273" s="171">
        <v>0</v>
      </c>
      <c r="BQ273" s="171">
        <v>0</v>
      </c>
      <c r="BR273" s="171">
        <v>0</v>
      </c>
      <c r="BS273" s="171">
        <v>0</v>
      </c>
      <c r="BT273" s="171">
        <v>0</v>
      </c>
      <c r="BU273" s="171">
        <v>0</v>
      </c>
      <c r="BV273" s="171">
        <v>16236</v>
      </c>
      <c r="BW273" s="171">
        <v>0</v>
      </c>
      <c r="BX273" s="171">
        <v>0</v>
      </c>
      <c r="BY273" s="171">
        <v>0</v>
      </c>
      <c r="BZ273" s="171">
        <v>28300</v>
      </c>
      <c r="CA273" s="171">
        <v>0</v>
      </c>
      <c r="CB273" s="171">
        <v>0</v>
      </c>
      <c r="CC273" s="201">
        <f t="shared" si="47"/>
        <v>812725</v>
      </c>
    </row>
    <row r="274" spans="1:81" s="109" customFormat="1" ht="25.5" customHeight="1">
      <c r="A274" s="136" t="s">
        <v>1460</v>
      </c>
      <c r="B274" s="280" t="s">
        <v>45</v>
      </c>
      <c r="C274" s="281" t="s">
        <v>770</v>
      </c>
      <c r="D274" s="282"/>
      <c r="E274" s="110"/>
      <c r="F274" s="283" t="s">
        <v>799</v>
      </c>
      <c r="G274" s="284" t="s">
        <v>1604</v>
      </c>
      <c r="H274" s="192">
        <v>102556.5</v>
      </c>
      <c r="I274" s="192">
        <v>0</v>
      </c>
      <c r="J274" s="192">
        <v>0</v>
      </c>
      <c r="K274" s="192">
        <v>0</v>
      </c>
      <c r="L274" s="192">
        <v>0</v>
      </c>
      <c r="M274" s="192">
        <v>0</v>
      </c>
      <c r="N274" s="192">
        <v>211599</v>
      </c>
      <c r="O274" s="192">
        <v>0</v>
      </c>
      <c r="P274" s="192">
        <v>0</v>
      </c>
      <c r="Q274" s="192">
        <v>0</v>
      </c>
      <c r="R274" s="192">
        <v>0</v>
      </c>
      <c r="S274" s="192">
        <v>0</v>
      </c>
      <c r="T274" s="192">
        <v>0</v>
      </c>
      <c r="U274" s="192">
        <v>0</v>
      </c>
      <c r="V274" s="192">
        <v>0</v>
      </c>
      <c r="W274" s="192">
        <v>0</v>
      </c>
      <c r="X274" s="192">
        <v>0</v>
      </c>
      <c r="Y274" s="192">
        <v>4515</v>
      </c>
      <c r="Z274" s="192">
        <v>48000</v>
      </c>
      <c r="AA274" s="192">
        <v>0</v>
      </c>
      <c r="AB274" s="192">
        <v>0</v>
      </c>
      <c r="AC274" s="192">
        <v>0</v>
      </c>
      <c r="AD274" s="192">
        <v>0</v>
      </c>
      <c r="AE274" s="192">
        <v>0</v>
      </c>
      <c r="AF274" s="192">
        <v>0</v>
      </c>
      <c r="AG274" s="192">
        <v>0</v>
      </c>
      <c r="AH274" s="192">
        <v>0</v>
      </c>
      <c r="AI274" s="192">
        <v>44508</v>
      </c>
      <c r="AJ274" s="192">
        <v>0</v>
      </c>
      <c r="AK274" s="192">
        <v>0</v>
      </c>
      <c r="AL274" s="192">
        <v>0</v>
      </c>
      <c r="AM274" s="192">
        <v>0</v>
      </c>
      <c r="AN274" s="192">
        <v>0</v>
      </c>
      <c r="AO274" s="192">
        <v>0</v>
      </c>
      <c r="AP274" s="192">
        <v>0</v>
      </c>
      <c r="AQ274" s="192">
        <v>0</v>
      </c>
      <c r="AR274" s="192">
        <v>0</v>
      </c>
      <c r="AS274" s="192">
        <v>0</v>
      </c>
      <c r="AT274" s="192">
        <v>0</v>
      </c>
      <c r="AU274" s="192">
        <v>23951</v>
      </c>
      <c r="AV274" s="192">
        <v>0</v>
      </c>
      <c r="AW274" s="192">
        <v>0</v>
      </c>
      <c r="AX274" s="192">
        <v>0</v>
      </c>
      <c r="AY274" s="192">
        <v>0</v>
      </c>
      <c r="AZ274" s="192">
        <v>810</v>
      </c>
      <c r="BA274" s="192">
        <v>0</v>
      </c>
      <c r="BB274" s="192">
        <v>52129</v>
      </c>
      <c r="BC274" s="192">
        <v>0</v>
      </c>
      <c r="BD274" s="192">
        <v>0</v>
      </c>
      <c r="BE274" s="192">
        <v>0</v>
      </c>
      <c r="BF274" s="192">
        <v>0</v>
      </c>
      <c r="BG274" s="192">
        <v>15728</v>
      </c>
      <c r="BH274" s="192">
        <v>0</v>
      </c>
      <c r="BI274" s="192">
        <v>0</v>
      </c>
      <c r="BJ274" s="192">
        <v>0</v>
      </c>
      <c r="BK274" s="192">
        <v>0</v>
      </c>
      <c r="BL274" s="192">
        <v>0</v>
      </c>
      <c r="BM274" s="192">
        <v>26526</v>
      </c>
      <c r="BN274" s="192">
        <v>0</v>
      </c>
      <c r="BO274" s="192">
        <v>3710</v>
      </c>
      <c r="BP274" s="192">
        <v>0</v>
      </c>
      <c r="BQ274" s="192">
        <v>0</v>
      </c>
      <c r="BR274" s="192">
        <v>0</v>
      </c>
      <c r="BS274" s="192">
        <v>0</v>
      </c>
      <c r="BT274" s="192">
        <v>1052</v>
      </c>
      <c r="BU274" s="192">
        <v>0</v>
      </c>
      <c r="BV274" s="192">
        <v>0</v>
      </c>
      <c r="BW274" s="192">
        <v>0</v>
      </c>
      <c r="BX274" s="192">
        <v>0</v>
      </c>
      <c r="BY274" s="192">
        <v>0</v>
      </c>
      <c r="BZ274" s="192">
        <v>0</v>
      </c>
      <c r="CA274" s="192">
        <v>0</v>
      </c>
      <c r="CB274" s="192">
        <v>0</v>
      </c>
      <c r="CC274" s="201">
        <f t="shared" si="47"/>
        <v>535084.5</v>
      </c>
    </row>
    <row r="275" spans="1:81" s="109" customFormat="1" ht="25.5" customHeight="1">
      <c r="A275" s="136" t="s">
        <v>1460</v>
      </c>
      <c r="B275" s="280" t="s">
        <v>45</v>
      </c>
      <c r="C275" s="281" t="s">
        <v>770</v>
      </c>
      <c r="D275" s="282">
        <v>52060</v>
      </c>
      <c r="E275" s="110" t="s">
        <v>771</v>
      </c>
      <c r="F275" s="283" t="s">
        <v>800</v>
      </c>
      <c r="G275" s="284" t="s">
        <v>1605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0</v>
      </c>
      <c r="N275" s="192">
        <v>0</v>
      </c>
      <c r="O275" s="192">
        <v>0</v>
      </c>
      <c r="P275" s="192">
        <v>0</v>
      </c>
      <c r="Q275" s="192">
        <v>0</v>
      </c>
      <c r="R275" s="192">
        <v>0</v>
      </c>
      <c r="S275" s="192">
        <v>0</v>
      </c>
      <c r="T275" s="192">
        <v>0</v>
      </c>
      <c r="U275" s="192">
        <v>0</v>
      </c>
      <c r="V275" s="192">
        <v>0</v>
      </c>
      <c r="W275" s="192">
        <v>0</v>
      </c>
      <c r="X275" s="192">
        <v>0</v>
      </c>
      <c r="Y275" s="192">
        <v>0</v>
      </c>
      <c r="Z275" s="192">
        <v>0</v>
      </c>
      <c r="AA275" s="192">
        <v>0</v>
      </c>
      <c r="AB275" s="192">
        <v>0</v>
      </c>
      <c r="AC275" s="192">
        <v>0</v>
      </c>
      <c r="AD275" s="192">
        <v>0</v>
      </c>
      <c r="AE275" s="192">
        <v>0</v>
      </c>
      <c r="AF275" s="192">
        <v>0</v>
      </c>
      <c r="AG275" s="192">
        <v>0</v>
      </c>
      <c r="AH275" s="192">
        <v>0</v>
      </c>
      <c r="AI275" s="192">
        <v>0</v>
      </c>
      <c r="AJ275" s="192">
        <v>0</v>
      </c>
      <c r="AK275" s="192">
        <v>0</v>
      </c>
      <c r="AL275" s="192">
        <v>0</v>
      </c>
      <c r="AM275" s="192">
        <v>0</v>
      </c>
      <c r="AN275" s="192">
        <v>0</v>
      </c>
      <c r="AO275" s="192">
        <v>0</v>
      </c>
      <c r="AP275" s="192">
        <v>0</v>
      </c>
      <c r="AQ275" s="192">
        <v>0</v>
      </c>
      <c r="AR275" s="192">
        <v>0</v>
      </c>
      <c r="AS275" s="192">
        <v>0</v>
      </c>
      <c r="AT275" s="192">
        <v>0</v>
      </c>
      <c r="AU275" s="192">
        <v>0</v>
      </c>
      <c r="AV275" s="192">
        <v>0</v>
      </c>
      <c r="AW275" s="192">
        <v>0</v>
      </c>
      <c r="AX275" s="192">
        <v>0</v>
      </c>
      <c r="AY275" s="192">
        <v>0</v>
      </c>
      <c r="AZ275" s="192">
        <v>0</v>
      </c>
      <c r="BA275" s="192">
        <v>0</v>
      </c>
      <c r="BB275" s="192">
        <v>0</v>
      </c>
      <c r="BC275" s="192">
        <v>0</v>
      </c>
      <c r="BD275" s="192">
        <v>0</v>
      </c>
      <c r="BE275" s="192">
        <v>0</v>
      </c>
      <c r="BF275" s="192">
        <v>0</v>
      </c>
      <c r="BG275" s="192">
        <v>7664</v>
      </c>
      <c r="BH275" s="192">
        <v>0</v>
      </c>
      <c r="BI275" s="192">
        <v>0</v>
      </c>
      <c r="BJ275" s="192">
        <v>0</v>
      </c>
      <c r="BK275" s="192">
        <v>0</v>
      </c>
      <c r="BL275" s="192">
        <v>0</v>
      </c>
      <c r="BM275" s="192">
        <v>0</v>
      </c>
      <c r="BN275" s="192">
        <v>0</v>
      </c>
      <c r="BO275" s="192">
        <v>0</v>
      </c>
      <c r="BP275" s="192">
        <v>0</v>
      </c>
      <c r="BQ275" s="192">
        <v>0</v>
      </c>
      <c r="BR275" s="192">
        <v>0</v>
      </c>
      <c r="BS275" s="192">
        <v>0</v>
      </c>
      <c r="BT275" s="192">
        <v>0</v>
      </c>
      <c r="BU275" s="192">
        <v>0</v>
      </c>
      <c r="BV275" s="192">
        <v>0</v>
      </c>
      <c r="BW275" s="192">
        <v>0</v>
      </c>
      <c r="BX275" s="192">
        <v>0</v>
      </c>
      <c r="BY275" s="192">
        <v>0</v>
      </c>
      <c r="BZ275" s="192">
        <v>0</v>
      </c>
      <c r="CA275" s="192">
        <v>0</v>
      </c>
      <c r="CB275" s="192">
        <v>0</v>
      </c>
      <c r="CC275" s="201">
        <f t="shared" si="47"/>
        <v>7664</v>
      </c>
    </row>
    <row r="276" spans="1:81" s="109" customFormat="1" ht="25.5" customHeight="1">
      <c r="A276" s="136" t="s">
        <v>1460</v>
      </c>
      <c r="B276" s="280" t="s">
        <v>45</v>
      </c>
      <c r="C276" s="281" t="s">
        <v>770</v>
      </c>
      <c r="D276" s="282">
        <v>52060</v>
      </c>
      <c r="E276" s="110" t="s">
        <v>771</v>
      </c>
      <c r="F276" s="283" t="s">
        <v>801</v>
      </c>
      <c r="G276" s="284" t="s">
        <v>1606</v>
      </c>
      <c r="H276" s="192">
        <v>0</v>
      </c>
      <c r="I276" s="192">
        <v>0</v>
      </c>
      <c r="J276" s="192">
        <v>0</v>
      </c>
      <c r="K276" s="192">
        <v>0</v>
      </c>
      <c r="L276" s="192">
        <v>0</v>
      </c>
      <c r="M276" s="192">
        <v>0</v>
      </c>
      <c r="N276" s="192">
        <v>0</v>
      </c>
      <c r="O276" s="192">
        <v>0</v>
      </c>
      <c r="P276" s="192">
        <v>0</v>
      </c>
      <c r="Q276" s="192">
        <v>0</v>
      </c>
      <c r="R276" s="192">
        <v>0</v>
      </c>
      <c r="S276" s="192">
        <v>0</v>
      </c>
      <c r="T276" s="192">
        <v>0</v>
      </c>
      <c r="U276" s="192">
        <v>0</v>
      </c>
      <c r="V276" s="192">
        <v>0</v>
      </c>
      <c r="W276" s="192">
        <v>0</v>
      </c>
      <c r="X276" s="192">
        <v>0</v>
      </c>
      <c r="Y276" s="192">
        <v>0</v>
      </c>
      <c r="Z276" s="192">
        <v>0</v>
      </c>
      <c r="AA276" s="192">
        <v>0</v>
      </c>
      <c r="AB276" s="192">
        <v>0</v>
      </c>
      <c r="AC276" s="192">
        <v>0</v>
      </c>
      <c r="AD276" s="192">
        <v>0</v>
      </c>
      <c r="AE276" s="192">
        <v>0</v>
      </c>
      <c r="AF276" s="192">
        <v>0</v>
      </c>
      <c r="AG276" s="192">
        <v>0</v>
      </c>
      <c r="AH276" s="192">
        <v>0</v>
      </c>
      <c r="AI276" s="192">
        <v>0</v>
      </c>
      <c r="AJ276" s="192">
        <v>0</v>
      </c>
      <c r="AK276" s="192">
        <v>0</v>
      </c>
      <c r="AL276" s="192">
        <v>0</v>
      </c>
      <c r="AM276" s="192">
        <v>0</v>
      </c>
      <c r="AN276" s="192">
        <v>0</v>
      </c>
      <c r="AO276" s="192">
        <v>0</v>
      </c>
      <c r="AP276" s="192">
        <v>0</v>
      </c>
      <c r="AQ276" s="192">
        <v>0</v>
      </c>
      <c r="AR276" s="192">
        <v>0</v>
      </c>
      <c r="AS276" s="192">
        <v>0</v>
      </c>
      <c r="AT276" s="192">
        <v>0</v>
      </c>
      <c r="AU276" s="192">
        <v>0</v>
      </c>
      <c r="AV276" s="192">
        <v>0</v>
      </c>
      <c r="AW276" s="192">
        <v>0</v>
      </c>
      <c r="AX276" s="192">
        <v>0</v>
      </c>
      <c r="AY276" s="192">
        <v>0</v>
      </c>
      <c r="AZ276" s="192">
        <v>0</v>
      </c>
      <c r="BA276" s="192">
        <v>0</v>
      </c>
      <c r="BB276" s="192">
        <v>0</v>
      </c>
      <c r="BC276" s="192">
        <v>0</v>
      </c>
      <c r="BD276" s="192">
        <v>0</v>
      </c>
      <c r="BE276" s="192">
        <v>0</v>
      </c>
      <c r="BF276" s="192">
        <v>0</v>
      </c>
      <c r="BG276" s="192">
        <v>0</v>
      </c>
      <c r="BH276" s="192">
        <v>0</v>
      </c>
      <c r="BI276" s="192">
        <v>0</v>
      </c>
      <c r="BJ276" s="192">
        <v>0</v>
      </c>
      <c r="BK276" s="192">
        <v>0</v>
      </c>
      <c r="BL276" s="192">
        <v>0</v>
      </c>
      <c r="BM276" s="192">
        <v>0</v>
      </c>
      <c r="BN276" s="192">
        <v>0</v>
      </c>
      <c r="BO276" s="192">
        <v>0</v>
      </c>
      <c r="BP276" s="192">
        <v>0</v>
      </c>
      <c r="BQ276" s="192">
        <v>0</v>
      </c>
      <c r="BR276" s="192">
        <v>0</v>
      </c>
      <c r="BS276" s="192">
        <v>0</v>
      </c>
      <c r="BT276" s="192">
        <v>0</v>
      </c>
      <c r="BU276" s="192">
        <v>0</v>
      </c>
      <c r="BV276" s="192">
        <v>0</v>
      </c>
      <c r="BW276" s="192">
        <v>0</v>
      </c>
      <c r="BX276" s="192">
        <v>0</v>
      </c>
      <c r="BY276" s="192">
        <v>0</v>
      </c>
      <c r="BZ276" s="192">
        <v>0</v>
      </c>
      <c r="CA276" s="192">
        <v>0</v>
      </c>
      <c r="CB276" s="192">
        <v>0</v>
      </c>
      <c r="CC276" s="201">
        <f t="shared" si="47"/>
        <v>0</v>
      </c>
    </row>
    <row r="277" spans="1:81" s="109" customFormat="1" ht="25.5" customHeight="1">
      <c r="A277" s="136" t="s">
        <v>1460</v>
      </c>
      <c r="B277" s="280" t="s">
        <v>45</v>
      </c>
      <c r="C277" s="281" t="s">
        <v>770</v>
      </c>
      <c r="D277" s="282">
        <v>52060</v>
      </c>
      <c r="E277" s="110" t="s">
        <v>771</v>
      </c>
      <c r="F277" s="283" t="s">
        <v>802</v>
      </c>
      <c r="G277" s="284" t="s">
        <v>1607</v>
      </c>
      <c r="H277" s="192">
        <v>0</v>
      </c>
      <c r="I277" s="171">
        <v>0</v>
      </c>
      <c r="J277" s="171">
        <v>0</v>
      </c>
      <c r="K277" s="171">
        <v>0</v>
      </c>
      <c r="L277" s="171">
        <v>0</v>
      </c>
      <c r="M277" s="171">
        <v>0</v>
      </c>
      <c r="N277" s="171">
        <v>0</v>
      </c>
      <c r="O277" s="171">
        <v>0</v>
      </c>
      <c r="P277" s="171">
        <v>0</v>
      </c>
      <c r="Q277" s="171">
        <v>0</v>
      </c>
      <c r="R277" s="171">
        <v>0</v>
      </c>
      <c r="S277" s="171">
        <v>0</v>
      </c>
      <c r="T277" s="171">
        <v>0</v>
      </c>
      <c r="U277" s="171">
        <v>0</v>
      </c>
      <c r="V277" s="171">
        <v>0</v>
      </c>
      <c r="W277" s="171">
        <v>0</v>
      </c>
      <c r="X277" s="171">
        <v>0</v>
      </c>
      <c r="Y277" s="171">
        <v>0</v>
      </c>
      <c r="Z277" s="171">
        <v>0</v>
      </c>
      <c r="AA277" s="171">
        <v>0</v>
      </c>
      <c r="AB277" s="171">
        <v>0</v>
      </c>
      <c r="AC277" s="171">
        <v>0</v>
      </c>
      <c r="AD277" s="171">
        <v>0</v>
      </c>
      <c r="AE277" s="171">
        <v>0</v>
      </c>
      <c r="AF277" s="171">
        <v>0</v>
      </c>
      <c r="AG277" s="171">
        <v>0</v>
      </c>
      <c r="AH277" s="171">
        <v>0</v>
      </c>
      <c r="AI277" s="171">
        <v>0</v>
      </c>
      <c r="AJ277" s="171">
        <v>0</v>
      </c>
      <c r="AK277" s="171">
        <v>0</v>
      </c>
      <c r="AL277" s="171">
        <v>0</v>
      </c>
      <c r="AM277" s="171">
        <v>0</v>
      </c>
      <c r="AN277" s="171">
        <v>0</v>
      </c>
      <c r="AO277" s="171">
        <v>0</v>
      </c>
      <c r="AP277" s="171">
        <v>0</v>
      </c>
      <c r="AQ277" s="171">
        <v>0</v>
      </c>
      <c r="AR277" s="171">
        <v>0</v>
      </c>
      <c r="AS277" s="171">
        <v>0</v>
      </c>
      <c r="AT277" s="171">
        <v>0</v>
      </c>
      <c r="AU277" s="171">
        <v>0</v>
      </c>
      <c r="AV277" s="171">
        <v>0</v>
      </c>
      <c r="AW277" s="171">
        <v>0</v>
      </c>
      <c r="AX277" s="171">
        <v>0</v>
      </c>
      <c r="AY277" s="171">
        <v>0</v>
      </c>
      <c r="AZ277" s="171">
        <v>0</v>
      </c>
      <c r="BA277" s="171">
        <v>0</v>
      </c>
      <c r="BB277" s="171">
        <v>0</v>
      </c>
      <c r="BC277" s="171">
        <v>0</v>
      </c>
      <c r="BD277" s="171">
        <v>0</v>
      </c>
      <c r="BE277" s="171">
        <v>0</v>
      </c>
      <c r="BF277" s="171">
        <v>0</v>
      </c>
      <c r="BG277" s="171">
        <v>0</v>
      </c>
      <c r="BH277" s="171">
        <v>0</v>
      </c>
      <c r="BI277" s="171">
        <v>0</v>
      </c>
      <c r="BJ277" s="171">
        <v>0</v>
      </c>
      <c r="BK277" s="171">
        <v>0</v>
      </c>
      <c r="BL277" s="171">
        <v>0</v>
      </c>
      <c r="BM277" s="171">
        <v>0</v>
      </c>
      <c r="BN277" s="171">
        <v>0</v>
      </c>
      <c r="BO277" s="171">
        <v>0</v>
      </c>
      <c r="BP277" s="171">
        <v>0</v>
      </c>
      <c r="BQ277" s="171">
        <v>0</v>
      </c>
      <c r="BR277" s="171">
        <v>0</v>
      </c>
      <c r="BS277" s="171">
        <v>0</v>
      </c>
      <c r="BT277" s="171">
        <v>0</v>
      </c>
      <c r="BU277" s="171">
        <v>0</v>
      </c>
      <c r="BV277" s="171">
        <v>0</v>
      </c>
      <c r="BW277" s="171">
        <v>0</v>
      </c>
      <c r="BX277" s="171">
        <v>0</v>
      </c>
      <c r="BY277" s="171">
        <v>0</v>
      </c>
      <c r="BZ277" s="171">
        <v>0</v>
      </c>
      <c r="CA277" s="171">
        <v>0</v>
      </c>
      <c r="CB277" s="171">
        <v>0</v>
      </c>
      <c r="CC277" s="201">
        <f t="shared" si="47"/>
        <v>0</v>
      </c>
    </row>
    <row r="278" spans="1:81" s="109" customFormat="1" ht="25.5" customHeight="1">
      <c r="A278" s="136" t="s">
        <v>1462</v>
      </c>
      <c r="B278" s="280" t="s">
        <v>45</v>
      </c>
      <c r="C278" s="281" t="s">
        <v>770</v>
      </c>
      <c r="D278" s="282">
        <v>52060</v>
      </c>
      <c r="E278" s="110" t="s">
        <v>771</v>
      </c>
      <c r="F278" s="283" t="s">
        <v>803</v>
      </c>
      <c r="G278" s="284" t="s">
        <v>1608</v>
      </c>
      <c r="H278" s="192">
        <v>0</v>
      </c>
      <c r="I278" s="171">
        <v>0</v>
      </c>
      <c r="J278" s="171">
        <v>0</v>
      </c>
      <c r="K278" s="171">
        <v>0</v>
      </c>
      <c r="L278" s="171">
        <v>0</v>
      </c>
      <c r="M278" s="171">
        <v>0</v>
      </c>
      <c r="N278" s="171">
        <v>0</v>
      </c>
      <c r="O278" s="171">
        <v>0</v>
      </c>
      <c r="P278" s="171">
        <v>160000</v>
      </c>
      <c r="Q278" s="171">
        <v>0</v>
      </c>
      <c r="R278" s="171">
        <v>120000</v>
      </c>
      <c r="S278" s="171">
        <v>0</v>
      </c>
      <c r="T278" s="171">
        <v>0</v>
      </c>
      <c r="U278" s="171">
        <v>0</v>
      </c>
      <c r="V278" s="171">
        <v>0</v>
      </c>
      <c r="W278" s="171">
        <v>0</v>
      </c>
      <c r="X278" s="171">
        <v>0</v>
      </c>
      <c r="Y278" s="171">
        <v>0</v>
      </c>
      <c r="Z278" s="171">
        <v>0</v>
      </c>
      <c r="AA278" s="171">
        <v>0</v>
      </c>
      <c r="AB278" s="171">
        <v>0</v>
      </c>
      <c r="AC278" s="171">
        <v>0</v>
      </c>
      <c r="AD278" s="171">
        <v>40000</v>
      </c>
      <c r="AE278" s="171">
        <v>240000</v>
      </c>
      <c r="AF278" s="171">
        <v>0</v>
      </c>
      <c r="AG278" s="171">
        <v>0</v>
      </c>
      <c r="AH278" s="171">
        <v>40000</v>
      </c>
      <c r="AI278" s="171">
        <v>0</v>
      </c>
      <c r="AJ278" s="171">
        <v>0</v>
      </c>
      <c r="AK278" s="171">
        <v>0</v>
      </c>
      <c r="AL278" s="171">
        <v>0</v>
      </c>
      <c r="AM278" s="171">
        <v>0</v>
      </c>
      <c r="AN278" s="171">
        <v>0</v>
      </c>
      <c r="AO278" s="171">
        <v>0</v>
      </c>
      <c r="AP278" s="171">
        <v>0</v>
      </c>
      <c r="AQ278" s="171">
        <v>0</v>
      </c>
      <c r="AR278" s="171">
        <v>0</v>
      </c>
      <c r="AS278" s="171">
        <v>0</v>
      </c>
      <c r="AT278" s="171">
        <v>0</v>
      </c>
      <c r="AU278" s="171">
        <v>0</v>
      </c>
      <c r="AV278" s="171">
        <v>0</v>
      </c>
      <c r="AW278" s="171">
        <v>0</v>
      </c>
      <c r="AX278" s="171">
        <v>0</v>
      </c>
      <c r="AY278" s="171">
        <v>0</v>
      </c>
      <c r="AZ278" s="171">
        <v>0</v>
      </c>
      <c r="BA278" s="171">
        <v>0</v>
      </c>
      <c r="BB278" s="171">
        <v>0</v>
      </c>
      <c r="BC278" s="171">
        <v>320000</v>
      </c>
      <c r="BD278" s="171">
        <v>0</v>
      </c>
      <c r="BE278" s="171">
        <v>0</v>
      </c>
      <c r="BF278" s="171">
        <v>0</v>
      </c>
      <c r="BG278" s="171">
        <v>0</v>
      </c>
      <c r="BH278" s="171">
        <v>0</v>
      </c>
      <c r="BI278" s="171">
        <v>0</v>
      </c>
      <c r="BJ278" s="171">
        <v>0</v>
      </c>
      <c r="BK278" s="171">
        <v>0</v>
      </c>
      <c r="BL278" s="171">
        <v>80000</v>
      </c>
      <c r="BM278" s="171">
        <v>0</v>
      </c>
      <c r="BN278" s="171">
        <v>0</v>
      </c>
      <c r="BO278" s="171">
        <v>120000</v>
      </c>
      <c r="BP278" s="171">
        <v>0</v>
      </c>
      <c r="BQ278" s="171">
        <v>0</v>
      </c>
      <c r="BR278" s="171">
        <v>0</v>
      </c>
      <c r="BS278" s="171">
        <v>0</v>
      </c>
      <c r="BT278" s="171">
        <v>0</v>
      </c>
      <c r="BU278" s="171">
        <v>0</v>
      </c>
      <c r="BV278" s="171">
        <v>0</v>
      </c>
      <c r="BW278" s="171">
        <v>80000</v>
      </c>
      <c r="BX278" s="171">
        <v>0</v>
      </c>
      <c r="BY278" s="171">
        <v>0</v>
      </c>
      <c r="BZ278" s="171">
        <v>0</v>
      </c>
      <c r="CA278" s="171">
        <v>0</v>
      </c>
      <c r="CB278" s="171">
        <v>0</v>
      </c>
      <c r="CC278" s="201">
        <f t="shared" si="47"/>
        <v>1200000</v>
      </c>
    </row>
    <row r="279" spans="1:81" s="109" customFormat="1" ht="25.5" customHeight="1">
      <c r="A279" s="136" t="s">
        <v>1462</v>
      </c>
      <c r="B279" s="280" t="s">
        <v>45</v>
      </c>
      <c r="C279" s="281" t="s">
        <v>770</v>
      </c>
      <c r="D279" s="282">
        <v>52060</v>
      </c>
      <c r="E279" s="110" t="s">
        <v>771</v>
      </c>
      <c r="F279" s="283" t="s">
        <v>804</v>
      </c>
      <c r="G279" s="284" t="s">
        <v>1506</v>
      </c>
      <c r="H279" s="192">
        <v>0</v>
      </c>
      <c r="I279" s="171">
        <v>0</v>
      </c>
      <c r="J279" s="171">
        <v>0</v>
      </c>
      <c r="K279" s="171">
        <v>0</v>
      </c>
      <c r="L279" s="171">
        <v>0</v>
      </c>
      <c r="M279" s="171">
        <v>0</v>
      </c>
      <c r="N279" s="171">
        <v>0</v>
      </c>
      <c r="O279" s="171">
        <v>60000</v>
      </c>
      <c r="P279" s="171">
        <v>0</v>
      </c>
      <c r="Q279" s="171">
        <v>0</v>
      </c>
      <c r="R279" s="171">
        <v>0</v>
      </c>
      <c r="S279" s="171">
        <v>0</v>
      </c>
      <c r="T279" s="171">
        <v>0</v>
      </c>
      <c r="U279" s="171">
        <v>0</v>
      </c>
      <c r="V279" s="171">
        <v>0</v>
      </c>
      <c r="W279" s="171">
        <v>0</v>
      </c>
      <c r="X279" s="171">
        <v>0</v>
      </c>
      <c r="Y279" s="171">
        <v>0</v>
      </c>
      <c r="Z279" s="171">
        <v>0</v>
      </c>
      <c r="AA279" s="171">
        <v>0</v>
      </c>
      <c r="AB279" s="171">
        <v>0</v>
      </c>
      <c r="AC279" s="171">
        <v>0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0</v>
      </c>
      <c r="AJ279" s="171">
        <v>0</v>
      </c>
      <c r="AK279" s="171">
        <v>0</v>
      </c>
      <c r="AL279" s="171">
        <v>0</v>
      </c>
      <c r="AM279" s="171">
        <v>0</v>
      </c>
      <c r="AN279" s="171">
        <v>0</v>
      </c>
      <c r="AO279" s="171">
        <v>0</v>
      </c>
      <c r="AP279" s="171">
        <v>0</v>
      </c>
      <c r="AQ279" s="171">
        <v>0</v>
      </c>
      <c r="AR279" s="171">
        <v>0</v>
      </c>
      <c r="AS279" s="171">
        <v>0</v>
      </c>
      <c r="AT279" s="171">
        <v>0</v>
      </c>
      <c r="AU279" s="171">
        <v>0</v>
      </c>
      <c r="AV279" s="171">
        <v>0</v>
      </c>
      <c r="AW279" s="171">
        <v>0</v>
      </c>
      <c r="AX279" s="171">
        <v>0</v>
      </c>
      <c r="AY279" s="171">
        <v>0</v>
      </c>
      <c r="AZ279" s="171">
        <v>0</v>
      </c>
      <c r="BA279" s="171">
        <v>0</v>
      </c>
      <c r="BB279" s="171">
        <v>0</v>
      </c>
      <c r="BC279" s="171">
        <v>0</v>
      </c>
      <c r="BD279" s="171">
        <v>0</v>
      </c>
      <c r="BE279" s="171">
        <v>0</v>
      </c>
      <c r="BF279" s="171">
        <v>0</v>
      </c>
      <c r="BG279" s="171">
        <v>0</v>
      </c>
      <c r="BH279" s="171">
        <v>0</v>
      </c>
      <c r="BI279" s="171">
        <v>30128</v>
      </c>
      <c r="BJ279" s="171">
        <v>0</v>
      </c>
      <c r="BK279" s="171">
        <v>0</v>
      </c>
      <c r="BL279" s="171">
        <v>0</v>
      </c>
      <c r="BM279" s="171">
        <v>0</v>
      </c>
      <c r="BN279" s="171">
        <v>0</v>
      </c>
      <c r="BO279" s="171">
        <v>0</v>
      </c>
      <c r="BP279" s="171">
        <v>0</v>
      </c>
      <c r="BQ279" s="171">
        <v>0</v>
      </c>
      <c r="BR279" s="171">
        <v>0</v>
      </c>
      <c r="BS279" s="171">
        <v>0</v>
      </c>
      <c r="BT279" s="171">
        <v>0</v>
      </c>
      <c r="BU279" s="171">
        <v>0</v>
      </c>
      <c r="BV279" s="171">
        <v>0</v>
      </c>
      <c r="BW279" s="171">
        <v>0</v>
      </c>
      <c r="BX279" s="171">
        <v>0</v>
      </c>
      <c r="BY279" s="171">
        <v>0</v>
      </c>
      <c r="BZ279" s="171">
        <v>0</v>
      </c>
      <c r="CA279" s="171">
        <v>0</v>
      </c>
      <c r="CB279" s="171">
        <v>0</v>
      </c>
      <c r="CC279" s="201">
        <f t="shared" si="47"/>
        <v>90128</v>
      </c>
    </row>
    <row r="280" spans="1:81" s="109" customFormat="1" ht="25.5" customHeight="1">
      <c r="A280" s="136" t="s">
        <v>1462</v>
      </c>
      <c r="B280" s="280" t="s">
        <v>45</v>
      </c>
      <c r="C280" s="281" t="s">
        <v>770</v>
      </c>
      <c r="D280" s="282">
        <v>52060</v>
      </c>
      <c r="E280" s="110" t="s">
        <v>771</v>
      </c>
      <c r="F280" s="283" t="s">
        <v>1428</v>
      </c>
      <c r="G280" s="284" t="s">
        <v>1609</v>
      </c>
      <c r="H280" s="192">
        <v>719626.56</v>
      </c>
      <c r="I280" s="171">
        <v>78440</v>
      </c>
      <c r="J280" s="171">
        <v>66286</v>
      </c>
      <c r="K280" s="171">
        <v>17910</v>
      </c>
      <c r="L280" s="171">
        <v>42051.48</v>
      </c>
      <c r="M280" s="171">
        <v>33060</v>
      </c>
      <c r="N280" s="171">
        <v>301670</v>
      </c>
      <c r="O280" s="171">
        <v>198722</v>
      </c>
      <c r="P280" s="171">
        <v>25573</v>
      </c>
      <c r="Q280" s="171">
        <v>310588</v>
      </c>
      <c r="R280" s="171">
        <v>22690</v>
      </c>
      <c r="S280" s="171">
        <v>19595</v>
      </c>
      <c r="T280" s="171">
        <v>0</v>
      </c>
      <c r="U280" s="171">
        <v>0</v>
      </c>
      <c r="V280" s="171">
        <v>0</v>
      </c>
      <c r="W280" s="171">
        <v>4306.3999999999996</v>
      </c>
      <c r="X280" s="171">
        <v>0</v>
      </c>
      <c r="Y280" s="171">
        <v>34000</v>
      </c>
      <c r="Z280" s="171">
        <v>51000</v>
      </c>
      <c r="AA280" s="171">
        <v>185785</v>
      </c>
      <c r="AB280" s="171">
        <v>40980</v>
      </c>
      <c r="AC280" s="171">
        <v>0</v>
      </c>
      <c r="AD280" s="171">
        <v>14360</v>
      </c>
      <c r="AE280" s="171">
        <v>141100</v>
      </c>
      <c r="AF280" s="171">
        <v>0</v>
      </c>
      <c r="AG280" s="171">
        <v>0</v>
      </c>
      <c r="AH280" s="171">
        <v>14000</v>
      </c>
      <c r="AI280" s="171">
        <v>561241.5</v>
      </c>
      <c r="AJ280" s="171">
        <v>214260</v>
      </c>
      <c r="AK280" s="171">
        <v>2940</v>
      </c>
      <c r="AL280" s="171">
        <v>3070</v>
      </c>
      <c r="AM280" s="171">
        <v>31110</v>
      </c>
      <c r="AN280" s="171">
        <v>478843</v>
      </c>
      <c r="AO280" s="171">
        <v>118830</v>
      </c>
      <c r="AP280" s="171">
        <v>6899</v>
      </c>
      <c r="AQ280" s="171">
        <v>4436</v>
      </c>
      <c r="AR280" s="171">
        <v>0</v>
      </c>
      <c r="AS280" s="171">
        <v>44500</v>
      </c>
      <c r="AT280" s="171">
        <v>0</v>
      </c>
      <c r="AU280" s="171">
        <v>324603</v>
      </c>
      <c r="AV280" s="171">
        <v>0</v>
      </c>
      <c r="AW280" s="171">
        <v>58810</v>
      </c>
      <c r="AX280" s="171">
        <v>26000</v>
      </c>
      <c r="AY280" s="171">
        <v>5674</v>
      </c>
      <c r="AZ280" s="171">
        <v>3176</v>
      </c>
      <c r="BA280" s="171">
        <v>22000</v>
      </c>
      <c r="BB280" s="171">
        <v>730173.92</v>
      </c>
      <c r="BC280" s="171">
        <v>0</v>
      </c>
      <c r="BD280" s="171">
        <v>6500</v>
      </c>
      <c r="BE280" s="171">
        <v>33692</v>
      </c>
      <c r="BF280" s="171">
        <v>419688</v>
      </c>
      <c r="BG280" s="171">
        <v>15028</v>
      </c>
      <c r="BH280" s="171">
        <v>33030</v>
      </c>
      <c r="BI280" s="171">
        <v>18800</v>
      </c>
      <c r="BJ280" s="171">
        <v>0</v>
      </c>
      <c r="BK280" s="171">
        <v>0</v>
      </c>
      <c r="BL280" s="171">
        <v>0</v>
      </c>
      <c r="BM280" s="171">
        <v>126037.9</v>
      </c>
      <c r="BN280" s="171">
        <v>5000</v>
      </c>
      <c r="BO280" s="171">
        <v>27370</v>
      </c>
      <c r="BP280" s="171">
        <v>5256</v>
      </c>
      <c r="BQ280" s="171">
        <v>13940</v>
      </c>
      <c r="BR280" s="171">
        <v>20820</v>
      </c>
      <c r="BS280" s="171">
        <v>0</v>
      </c>
      <c r="BT280" s="171">
        <v>279494.96999999997</v>
      </c>
      <c r="BU280" s="171">
        <v>23338.73</v>
      </c>
      <c r="BV280" s="171">
        <v>15199.16</v>
      </c>
      <c r="BW280" s="171">
        <v>0</v>
      </c>
      <c r="BX280" s="171">
        <v>0</v>
      </c>
      <c r="BY280" s="171">
        <v>83616</v>
      </c>
      <c r="BZ280" s="171">
        <v>7938</v>
      </c>
      <c r="CA280" s="171">
        <v>9446</v>
      </c>
      <c r="CB280" s="171">
        <v>34840</v>
      </c>
      <c r="CC280" s="201">
        <f t="shared" si="47"/>
        <v>6137344.6200000001</v>
      </c>
    </row>
    <row r="281" spans="1:81" s="109" customFormat="1" ht="25.5" customHeight="1">
      <c r="A281" s="136" t="s">
        <v>1462</v>
      </c>
      <c r="B281" s="280" t="s">
        <v>45</v>
      </c>
      <c r="C281" s="281" t="s">
        <v>770</v>
      </c>
      <c r="D281" s="282">
        <v>52060</v>
      </c>
      <c r="E281" s="110" t="s">
        <v>771</v>
      </c>
      <c r="F281" s="283" t="s">
        <v>805</v>
      </c>
      <c r="G281" s="284" t="s">
        <v>1610</v>
      </c>
      <c r="H281" s="192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71">
        <v>0</v>
      </c>
      <c r="V281" s="171">
        <v>0</v>
      </c>
      <c r="W281" s="171">
        <v>0</v>
      </c>
      <c r="X281" s="171">
        <v>0</v>
      </c>
      <c r="Y281" s="171">
        <v>0</v>
      </c>
      <c r="Z281" s="171">
        <v>0</v>
      </c>
      <c r="AA281" s="171">
        <v>0</v>
      </c>
      <c r="AB281" s="171">
        <v>0</v>
      </c>
      <c r="AC281" s="171">
        <v>0</v>
      </c>
      <c r="AD281" s="171">
        <v>0</v>
      </c>
      <c r="AE281" s="171">
        <v>0</v>
      </c>
      <c r="AF281" s="171">
        <v>0</v>
      </c>
      <c r="AG281" s="171">
        <v>0</v>
      </c>
      <c r="AH281" s="171">
        <v>0</v>
      </c>
      <c r="AI281" s="171">
        <v>0</v>
      </c>
      <c r="AJ281" s="171">
        <v>0</v>
      </c>
      <c r="AK281" s="171">
        <v>0</v>
      </c>
      <c r="AL281" s="171">
        <v>0</v>
      </c>
      <c r="AM281" s="171">
        <v>0</v>
      </c>
      <c r="AN281" s="171">
        <v>0</v>
      </c>
      <c r="AO281" s="171">
        <v>0</v>
      </c>
      <c r="AP281" s="171">
        <v>0</v>
      </c>
      <c r="AQ281" s="171">
        <v>0</v>
      </c>
      <c r="AR281" s="171">
        <v>0</v>
      </c>
      <c r="AS281" s="171">
        <v>0</v>
      </c>
      <c r="AT281" s="171">
        <v>0</v>
      </c>
      <c r="AU281" s="171">
        <v>0</v>
      </c>
      <c r="AV281" s="171">
        <v>0</v>
      </c>
      <c r="AW281" s="171">
        <v>0</v>
      </c>
      <c r="AX281" s="171">
        <v>0</v>
      </c>
      <c r="AY281" s="171">
        <v>0</v>
      </c>
      <c r="AZ281" s="171">
        <v>0</v>
      </c>
      <c r="BA281" s="171">
        <v>0</v>
      </c>
      <c r="BB281" s="171">
        <v>0</v>
      </c>
      <c r="BC281" s="171">
        <v>0</v>
      </c>
      <c r="BD281" s="171">
        <v>0</v>
      </c>
      <c r="BE281" s="171">
        <v>0</v>
      </c>
      <c r="BF281" s="171">
        <v>0</v>
      </c>
      <c r="BG281" s="171">
        <v>0</v>
      </c>
      <c r="BH281" s="171">
        <v>0</v>
      </c>
      <c r="BI281" s="171">
        <v>0</v>
      </c>
      <c r="BJ281" s="171">
        <v>0</v>
      </c>
      <c r="BK281" s="171">
        <v>0</v>
      </c>
      <c r="BL281" s="171">
        <v>0</v>
      </c>
      <c r="BM281" s="171">
        <v>0</v>
      </c>
      <c r="BN281" s="171">
        <v>0</v>
      </c>
      <c r="BO281" s="171">
        <v>0</v>
      </c>
      <c r="BP281" s="171">
        <v>0</v>
      </c>
      <c r="BQ281" s="171">
        <v>0</v>
      </c>
      <c r="BR281" s="171">
        <v>0</v>
      </c>
      <c r="BS281" s="171">
        <v>0</v>
      </c>
      <c r="BT281" s="171">
        <v>0</v>
      </c>
      <c r="BU281" s="171">
        <v>0</v>
      </c>
      <c r="BV281" s="171">
        <v>0</v>
      </c>
      <c r="BW281" s="171">
        <v>0</v>
      </c>
      <c r="BX281" s="171">
        <v>0</v>
      </c>
      <c r="BY281" s="171">
        <v>0</v>
      </c>
      <c r="BZ281" s="171">
        <v>0</v>
      </c>
      <c r="CA281" s="171">
        <v>0</v>
      </c>
      <c r="CB281" s="171">
        <v>0</v>
      </c>
      <c r="CC281" s="201">
        <f t="shared" si="47"/>
        <v>0</v>
      </c>
    </row>
    <row r="282" spans="1:81" s="109" customFormat="1" ht="25.5" customHeight="1">
      <c r="A282" s="136" t="s">
        <v>1462</v>
      </c>
      <c r="B282" s="280" t="s">
        <v>45</v>
      </c>
      <c r="C282" s="281" t="s">
        <v>770</v>
      </c>
      <c r="D282" s="282">
        <v>52060</v>
      </c>
      <c r="E282" s="110" t="s">
        <v>771</v>
      </c>
      <c r="F282" s="283" t="s">
        <v>1429</v>
      </c>
      <c r="G282" s="284" t="s">
        <v>1611</v>
      </c>
      <c r="H282" s="192">
        <v>0</v>
      </c>
      <c r="I282" s="171">
        <v>12500</v>
      </c>
      <c r="J282" s="171">
        <v>0</v>
      </c>
      <c r="K282" s="171">
        <v>0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71">
        <v>0</v>
      </c>
      <c r="T282" s="171">
        <v>0</v>
      </c>
      <c r="U282" s="171">
        <v>0</v>
      </c>
      <c r="V282" s="171">
        <v>0</v>
      </c>
      <c r="W282" s="171">
        <v>0</v>
      </c>
      <c r="X282" s="171">
        <v>0</v>
      </c>
      <c r="Y282" s="171">
        <v>0</v>
      </c>
      <c r="Z282" s="171">
        <v>151276</v>
      </c>
      <c r="AA282" s="171">
        <v>3000</v>
      </c>
      <c r="AB282" s="171">
        <v>0</v>
      </c>
      <c r="AC282" s="171">
        <v>0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0</v>
      </c>
      <c r="AJ282" s="171">
        <v>0</v>
      </c>
      <c r="AK282" s="171">
        <v>0</v>
      </c>
      <c r="AL282" s="171">
        <v>0</v>
      </c>
      <c r="AM282" s="171">
        <v>0</v>
      </c>
      <c r="AN282" s="171">
        <v>0</v>
      </c>
      <c r="AO282" s="171">
        <v>0</v>
      </c>
      <c r="AP282" s="171">
        <v>0</v>
      </c>
      <c r="AQ282" s="171">
        <v>0</v>
      </c>
      <c r="AR282" s="171">
        <v>0</v>
      </c>
      <c r="AS282" s="171">
        <v>0</v>
      </c>
      <c r="AT282" s="171">
        <v>0</v>
      </c>
      <c r="AU282" s="171">
        <v>0</v>
      </c>
      <c r="AV282" s="171">
        <v>0</v>
      </c>
      <c r="AW282" s="171">
        <v>0</v>
      </c>
      <c r="AX282" s="171">
        <v>0</v>
      </c>
      <c r="AY282" s="171">
        <v>0</v>
      </c>
      <c r="AZ282" s="171">
        <v>0</v>
      </c>
      <c r="BA282" s="171">
        <v>0</v>
      </c>
      <c r="BB282" s="171">
        <v>0</v>
      </c>
      <c r="BC282" s="171">
        <v>0</v>
      </c>
      <c r="BD282" s="171">
        <v>0</v>
      </c>
      <c r="BE282" s="171">
        <v>0</v>
      </c>
      <c r="BF282" s="171">
        <v>0</v>
      </c>
      <c r="BG282" s="171">
        <v>0</v>
      </c>
      <c r="BH282" s="171">
        <v>0</v>
      </c>
      <c r="BI282" s="171">
        <v>0</v>
      </c>
      <c r="BJ282" s="171">
        <v>0</v>
      </c>
      <c r="BK282" s="171">
        <v>0</v>
      </c>
      <c r="BL282" s="171">
        <v>0</v>
      </c>
      <c r="BM282" s="171">
        <v>0</v>
      </c>
      <c r="BN282" s="171">
        <v>0</v>
      </c>
      <c r="BO282" s="171">
        <v>0</v>
      </c>
      <c r="BP282" s="171">
        <v>0</v>
      </c>
      <c r="BQ282" s="171">
        <v>0</v>
      </c>
      <c r="BR282" s="171">
        <v>0</v>
      </c>
      <c r="BS282" s="171">
        <v>0</v>
      </c>
      <c r="BT282" s="171">
        <v>0</v>
      </c>
      <c r="BU282" s="171">
        <v>0</v>
      </c>
      <c r="BV282" s="171">
        <v>0</v>
      </c>
      <c r="BW282" s="171">
        <v>0</v>
      </c>
      <c r="BX282" s="171">
        <v>0</v>
      </c>
      <c r="BY282" s="171">
        <v>0</v>
      </c>
      <c r="BZ282" s="171">
        <v>0</v>
      </c>
      <c r="CA282" s="171">
        <v>0</v>
      </c>
      <c r="CB282" s="171">
        <v>0</v>
      </c>
      <c r="CC282" s="201">
        <f t="shared" si="47"/>
        <v>166776</v>
      </c>
    </row>
    <row r="283" spans="1:81" s="299" customFormat="1" ht="25.5" customHeight="1">
      <c r="A283" s="298"/>
      <c r="B283" s="519" t="s">
        <v>806</v>
      </c>
      <c r="C283" s="520"/>
      <c r="D283" s="520"/>
      <c r="E283" s="520"/>
      <c r="F283" s="520"/>
      <c r="G283" s="521"/>
      <c r="H283" s="196">
        <f>SUM(H252:H282)</f>
        <v>5744893.5800000001</v>
      </c>
      <c r="I283" s="196">
        <f t="shared" ref="I283:BT283" si="48">SUM(I252:I282)</f>
        <v>1145155.18</v>
      </c>
      <c r="J283" s="196">
        <f t="shared" si="48"/>
        <v>1147104.6499999999</v>
      </c>
      <c r="K283" s="196">
        <f t="shared" si="48"/>
        <v>580292.27</v>
      </c>
      <c r="L283" s="196">
        <f t="shared" si="48"/>
        <v>408836.61</v>
      </c>
      <c r="M283" s="196">
        <f t="shared" si="48"/>
        <v>197601.47</v>
      </c>
      <c r="N283" s="196">
        <f t="shared" si="48"/>
        <v>7009000.4500000002</v>
      </c>
      <c r="O283" s="196">
        <f t="shared" si="48"/>
        <v>1006158.2</v>
      </c>
      <c r="P283" s="196">
        <f t="shared" si="48"/>
        <v>477250.19999999995</v>
      </c>
      <c r="Q283" s="196">
        <f t="shared" si="48"/>
        <v>2313760.58</v>
      </c>
      <c r="R283" s="196">
        <f t="shared" si="48"/>
        <v>402770.73</v>
      </c>
      <c r="S283" s="196">
        <f t="shared" si="48"/>
        <v>886266.27000000014</v>
      </c>
      <c r="T283" s="196">
        <f t="shared" si="48"/>
        <v>1609550.99</v>
      </c>
      <c r="U283" s="196">
        <f t="shared" si="48"/>
        <v>1109784.4100000001</v>
      </c>
      <c r="V283" s="196">
        <f t="shared" si="48"/>
        <v>117739.6</v>
      </c>
      <c r="W283" s="196">
        <f t="shared" si="48"/>
        <v>335773.49</v>
      </c>
      <c r="X283" s="196">
        <f t="shared" si="48"/>
        <v>529554.05000000005</v>
      </c>
      <c r="Y283" s="196">
        <f t="shared" si="48"/>
        <v>195797.4</v>
      </c>
      <c r="Z283" s="196">
        <f t="shared" si="48"/>
        <v>4272828.22</v>
      </c>
      <c r="AA283" s="196">
        <f t="shared" si="48"/>
        <v>868920.6</v>
      </c>
      <c r="AB283" s="196">
        <f t="shared" si="48"/>
        <v>497661.63</v>
      </c>
      <c r="AC283" s="196">
        <f t="shared" si="48"/>
        <v>349082</v>
      </c>
      <c r="AD283" s="196">
        <f t="shared" si="48"/>
        <v>387642.63</v>
      </c>
      <c r="AE283" s="196">
        <f t="shared" si="48"/>
        <v>811902.3</v>
      </c>
      <c r="AF283" s="196">
        <f t="shared" si="48"/>
        <v>305319.59999999998</v>
      </c>
      <c r="AG283" s="196">
        <f t="shared" si="48"/>
        <v>176161</v>
      </c>
      <c r="AH283" s="196">
        <f t="shared" si="48"/>
        <v>205298.2</v>
      </c>
      <c r="AI283" s="196">
        <f t="shared" si="48"/>
        <v>5719539.5</v>
      </c>
      <c r="AJ283" s="196">
        <f t="shared" si="48"/>
        <v>690177.36</v>
      </c>
      <c r="AK283" s="196">
        <f t="shared" si="48"/>
        <v>226538</v>
      </c>
      <c r="AL283" s="196">
        <f t="shared" si="48"/>
        <v>206321.84999999998</v>
      </c>
      <c r="AM283" s="196">
        <f t="shared" si="48"/>
        <v>236133.77999999997</v>
      </c>
      <c r="AN283" s="196">
        <f t="shared" si="48"/>
        <v>780998.2</v>
      </c>
      <c r="AO283" s="196">
        <f t="shared" si="48"/>
        <v>371018.1</v>
      </c>
      <c r="AP283" s="196">
        <f t="shared" si="48"/>
        <v>244103.4</v>
      </c>
      <c r="AQ283" s="196">
        <f t="shared" si="48"/>
        <v>370293.8</v>
      </c>
      <c r="AR283" s="196">
        <f t="shared" si="48"/>
        <v>209979.39</v>
      </c>
      <c r="AS283" s="196">
        <f t="shared" si="48"/>
        <v>336730</v>
      </c>
      <c r="AT283" s="196">
        <f t="shared" si="48"/>
        <v>148886.80000000002</v>
      </c>
      <c r="AU283" s="196">
        <f t="shared" si="48"/>
        <v>2080897.5</v>
      </c>
      <c r="AV283" s="196">
        <f t="shared" si="48"/>
        <v>177487.65000000002</v>
      </c>
      <c r="AW283" s="196">
        <f t="shared" si="48"/>
        <v>344748.15</v>
      </c>
      <c r="AX283" s="196">
        <f t="shared" si="48"/>
        <v>230131.52000000002</v>
      </c>
      <c r="AY283" s="196">
        <f t="shared" si="48"/>
        <v>306856.59999999998</v>
      </c>
      <c r="AZ283" s="196">
        <f t="shared" si="48"/>
        <v>76264.12</v>
      </c>
      <c r="BA283" s="196">
        <f t="shared" si="48"/>
        <v>162662.88</v>
      </c>
      <c r="BB283" s="196">
        <f t="shared" si="48"/>
        <v>4248114.41</v>
      </c>
      <c r="BC283" s="196">
        <f t="shared" si="48"/>
        <v>628374.25</v>
      </c>
      <c r="BD283" s="196">
        <f t="shared" si="48"/>
        <v>199154</v>
      </c>
      <c r="BE283" s="196">
        <f t="shared" si="48"/>
        <v>561787.95000000007</v>
      </c>
      <c r="BF283" s="196">
        <f t="shared" si="48"/>
        <v>891822.8</v>
      </c>
      <c r="BG283" s="196">
        <f t="shared" si="48"/>
        <v>274999.53999999998</v>
      </c>
      <c r="BH283" s="196">
        <f t="shared" si="48"/>
        <v>461600.6</v>
      </c>
      <c r="BI283" s="196">
        <f t="shared" si="48"/>
        <v>637601.02</v>
      </c>
      <c r="BJ283" s="196">
        <f t="shared" si="48"/>
        <v>257239.1</v>
      </c>
      <c r="BK283" s="196">
        <f t="shared" si="48"/>
        <v>236887.19999999998</v>
      </c>
      <c r="BL283" s="196">
        <f t="shared" si="48"/>
        <v>174780.25</v>
      </c>
      <c r="BM283" s="196">
        <f t="shared" si="48"/>
        <v>3298658.79</v>
      </c>
      <c r="BN283" s="196">
        <f t="shared" si="48"/>
        <v>423436.2</v>
      </c>
      <c r="BO283" s="196">
        <f t="shared" si="48"/>
        <v>515928.50999999995</v>
      </c>
      <c r="BP283" s="196">
        <f t="shared" si="48"/>
        <v>85556.5</v>
      </c>
      <c r="BQ283" s="196">
        <f t="shared" si="48"/>
        <v>339931.23</v>
      </c>
      <c r="BR283" s="196">
        <f t="shared" si="48"/>
        <v>493025.82</v>
      </c>
      <c r="BS283" s="196">
        <f t="shared" si="48"/>
        <v>202290.77</v>
      </c>
      <c r="BT283" s="196">
        <f t="shared" si="48"/>
        <v>2624087.83</v>
      </c>
      <c r="BU283" s="196">
        <f t="shared" ref="BU283:CB283" si="49">SUM(BU252:BU282)</f>
        <v>212812.73</v>
      </c>
      <c r="BV283" s="196">
        <f t="shared" si="49"/>
        <v>244486.44</v>
      </c>
      <c r="BW283" s="196">
        <f t="shared" si="49"/>
        <v>430128.93</v>
      </c>
      <c r="BX283" s="196">
        <f t="shared" si="49"/>
        <v>364612.06</v>
      </c>
      <c r="BY283" s="196">
        <f t="shared" si="49"/>
        <v>822146.3600000001</v>
      </c>
      <c r="BZ283" s="196">
        <f t="shared" si="49"/>
        <v>308328.59999999998</v>
      </c>
      <c r="CA283" s="196">
        <f t="shared" si="49"/>
        <v>129639</v>
      </c>
      <c r="CB283" s="196">
        <f t="shared" si="49"/>
        <v>159601</v>
      </c>
      <c r="CC283" s="196">
        <f>SUM(CC252:CC282)</f>
        <v>65238906.79999999</v>
      </c>
    </row>
    <row r="284" spans="1:81" s="109" customFormat="1" ht="25.5" customHeight="1">
      <c r="A284" s="136" t="s">
        <v>1462</v>
      </c>
      <c r="B284" s="280" t="s">
        <v>47</v>
      </c>
      <c r="C284" s="281" t="s">
        <v>48</v>
      </c>
      <c r="D284" s="282">
        <v>51130</v>
      </c>
      <c r="E284" s="110" t="s">
        <v>807</v>
      </c>
      <c r="F284" s="283" t="s">
        <v>808</v>
      </c>
      <c r="G284" s="284" t="s">
        <v>1430</v>
      </c>
      <c r="H284" s="192">
        <v>0</v>
      </c>
      <c r="I284" s="171">
        <v>0</v>
      </c>
      <c r="J284" s="171">
        <v>0</v>
      </c>
      <c r="K284" s="171">
        <v>0</v>
      </c>
      <c r="L284" s="171">
        <v>0</v>
      </c>
      <c r="M284" s="171">
        <v>0</v>
      </c>
      <c r="N284" s="171">
        <v>0</v>
      </c>
      <c r="O284" s="171">
        <v>0</v>
      </c>
      <c r="P284" s="171">
        <v>0</v>
      </c>
      <c r="Q284" s="171">
        <v>0</v>
      </c>
      <c r="R284" s="171">
        <v>0</v>
      </c>
      <c r="S284" s="171">
        <v>0</v>
      </c>
      <c r="T284" s="171">
        <v>0</v>
      </c>
      <c r="U284" s="171">
        <v>0</v>
      </c>
      <c r="V284" s="171">
        <v>0</v>
      </c>
      <c r="W284" s="171">
        <v>0</v>
      </c>
      <c r="X284" s="171">
        <v>0</v>
      </c>
      <c r="Y284" s="171">
        <v>0</v>
      </c>
      <c r="Z284" s="171">
        <v>320</v>
      </c>
      <c r="AA284" s="171">
        <v>0</v>
      </c>
      <c r="AB284" s="171">
        <v>0</v>
      </c>
      <c r="AC284" s="171">
        <v>0</v>
      </c>
      <c r="AD284" s="171">
        <v>0</v>
      </c>
      <c r="AE284" s="171">
        <v>0</v>
      </c>
      <c r="AF284" s="171">
        <v>0</v>
      </c>
      <c r="AG284" s="171">
        <v>0</v>
      </c>
      <c r="AH284" s="171">
        <v>0</v>
      </c>
      <c r="AI284" s="171">
        <v>0</v>
      </c>
      <c r="AJ284" s="171">
        <v>0</v>
      </c>
      <c r="AK284" s="171">
        <v>0</v>
      </c>
      <c r="AL284" s="171">
        <v>0</v>
      </c>
      <c r="AM284" s="171">
        <v>0</v>
      </c>
      <c r="AN284" s="171">
        <v>0</v>
      </c>
      <c r="AO284" s="171">
        <v>0</v>
      </c>
      <c r="AP284" s="171">
        <v>0</v>
      </c>
      <c r="AQ284" s="171">
        <v>0</v>
      </c>
      <c r="AR284" s="171">
        <v>0</v>
      </c>
      <c r="AS284" s="171">
        <v>0</v>
      </c>
      <c r="AT284" s="171">
        <v>0</v>
      </c>
      <c r="AU284" s="171">
        <v>0</v>
      </c>
      <c r="AV284" s="171">
        <v>0</v>
      </c>
      <c r="AW284" s="171">
        <v>0</v>
      </c>
      <c r="AX284" s="171">
        <v>0</v>
      </c>
      <c r="AY284" s="171">
        <v>0</v>
      </c>
      <c r="AZ284" s="171">
        <v>0</v>
      </c>
      <c r="BA284" s="171">
        <v>0</v>
      </c>
      <c r="BB284" s="171">
        <v>0</v>
      </c>
      <c r="BC284" s="171">
        <v>0</v>
      </c>
      <c r="BD284" s="171">
        <v>0</v>
      </c>
      <c r="BE284" s="171">
        <v>0</v>
      </c>
      <c r="BF284" s="171">
        <v>0</v>
      </c>
      <c r="BG284" s="171">
        <v>0</v>
      </c>
      <c r="BH284" s="171">
        <v>0</v>
      </c>
      <c r="BI284" s="171">
        <v>0</v>
      </c>
      <c r="BJ284" s="171">
        <v>0</v>
      </c>
      <c r="BK284" s="171">
        <v>0</v>
      </c>
      <c r="BL284" s="171">
        <v>0</v>
      </c>
      <c r="BM284" s="171">
        <v>0</v>
      </c>
      <c r="BN284" s="171">
        <v>0</v>
      </c>
      <c r="BO284" s="171">
        <v>0</v>
      </c>
      <c r="BP284" s="171">
        <v>0</v>
      </c>
      <c r="BQ284" s="171">
        <v>0</v>
      </c>
      <c r="BR284" s="171">
        <v>0</v>
      </c>
      <c r="BS284" s="171">
        <v>0</v>
      </c>
      <c r="BT284" s="171">
        <v>0</v>
      </c>
      <c r="BU284" s="171">
        <v>0</v>
      </c>
      <c r="BV284" s="171">
        <v>0</v>
      </c>
      <c r="BW284" s="171">
        <v>0</v>
      </c>
      <c r="BX284" s="171">
        <v>0</v>
      </c>
      <c r="BY284" s="171">
        <v>0</v>
      </c>
      <c r="BZ284" s="171">
        <v>0</v>
      </c>
      <c r="CA284" s="171">
        <v>0</v>
      </c>
      <c r="CB284" s="171">
        <v>0</v>
      </c>
      <c r="CC284" s="201">
        <f t="shared" si="47"/>
        <v>320</v>
      </c>
    </row>
    <row r="285" spans="1:81" s="109" customFormat="1" ht="25.5" customHeight="1">
      <c r="A285" s="136" t="s">
        <v>1462</v>
      </c>
      <c r="B285" s="280" t="s">
        <v>47</v>
      </c>
      <c r="C285" s="281" t="s">
        <v>48</v>
      </c>
      <c r="D285" s="282">
        <v>51130</v>
      </c>
      <c r="E285" s="110" t="s">
        <v>807</v>
      </c>
      <c r="F285" s="283" t="s">
        <v>1431</v>
      </c>
      <c r="G285" s="284" t="s">
        <v>1507</v>
      </c>
      <c r="H285" s="192">
        <v>5760</v>
      </c>
      <c r="I285" s="171">
        <v>1680</v>
      </c>
      <c r="J285" s="171">
        <v>0</v>
      </c>
      <c r="K285" s="171">
        <v>0</v>
      </c>
      <c r="L285" s="171">
        <v>4240</v>
      </c>
      <c r="M285" s="171">
        <v>0</v>
      </c>
      <c r="N285" s="171">
        <v>0</v>
      </c>
      <c r="O285" s="171">
        <v>0</v>
      </c>
      <c r="P285" s="171">
        <v>0</v>
      </c>
      <c r="Q285" s="171">
        <v>0</v>
      </c>
      <c r="R285" s="171">
        <v>0</v>
      </c>
      <c r="S285" s="171">
        <v>0</v>
      </c>
      <c r="T285" s="171">
        <v>8080</v>
      </c>
      <c r="U285" s="171">
        <v>0</v>
      </c>
      <c r="V285" s="171">
        <v>0</v>
      </c>
      <c r="W285" s="171">
        <v>0</v>
      </c>
      <c r="X285" s="171">
        <v>26726</v>
      </c>
      <c r="Y285" s="171">
        <v>2000</v>
      </c>
      <c r="Z285" s="171">
        <v>125430</v>
      </c>
      <c r="AA285" s="171">
        <v>640</v>
      </c>
      <c r="AB285" s="171">
        <v>8100</v>
      </c>
      <c r="AC285" s="171">
        <v>0</v>
      </c>
      <c r="AD285" s="171">
        <v>0</v>
      </c>
      <c r="AE285" s="171">
        <v>0</v>
      </c>
      <c r="AF285" s="171">
        <v>4680</v>
      </c>
      <c r="AG285" s="171">
        <v>0</v>
      </c>
      <c r="AH285" s="171">
        <v>0</v>
      </c>
      <c r="AI285" s="171">
        <v>24480</v>
      </c>
      <c r="AJ285" s="171">
        <v>3600</v>
      </c>
      <c r="AK285" s="171">
        <v>0</v>
      </c>
      <c r="AL285" s="171">
        <v>0</v>
      </c>
      <c r="AM285" s="171">
        <v>0</v>
      </c>
      <c r="AN285" s="171">
        <v>0</v>
      </c>
      <c r="AO285" s="171">
        <v>0</v>
      </c>
      <c r="AP285" s="171">
        <v>0</v>
      </c>
      <c r="AQ285" s="171">
        <v>0</v>
      </c>
      <c r="AR285" s="171">
        <v>0</v>
      </c>
      <c r="AS285" s="171">
        <v>2640</v>
      </c>
      <c r="AT285" s="171">
        <v>0</v>
      </c>
      <c r="AU285" s="171">
        <v>12500</v>
      </c>
      <c r="AV285" s="171">
        <v>0</v>
      </c>
      <c r="AW285" s="171">
        <v>0</v>
      </c>
      <c r="AX285" s="171">
        <v>960</v>
      </c>
      <c r="AY285" s="171">
        <v>0</v>
      </c>
      <c r="AZ285" s="171">
        <v>0</v>
      </c>
      <c r="BA285" s="171">
        <v>0</v>
      </c>
      <c r="BB285" s="171">
        <v>43584</v>
      </c>
      <c r="BC285" s="171">
        <v>1280</v>
      </c>
      <c r="BD285" s="171">
        <v>1120</v>
      </c>
      <c r="BE285" s="171">
        <v>0</v>
      </c>
      <c r="BF285" s="171">
        <v>0</v>
      </c>
      <c r="BG285" s="171">
        <v>0</v>
      </c>
      <c r="BH285" s="171">
        <v>2960</v>
      </c>
      <c r="BI285" s="171">
        <v>1360</v>
      </c>
      <c r="BJ285" s="171">
        <v>120</v>
      </c>
      <c r="BK285" s="171">
        <v>0</v>
      </c>
      <c r="BL285" s="171">
        <v>800</v>
      </c>
      <c r="BM285" s="171">
        <v>15178</v>
      </c>
      <c r="BN285" s="171">
        <v>0</v>
      </c>
      <c r="BO285" s="171">
        <v>1120</v>
      </c>
      <c r="BP285" s="171">
        <v>3330</v>
      </c>
      <c r="BQ285" s="171">
        <v>1000</v>
      </c>
      <c r="BR285" s="171">
        <v>0</v>
      </c>
      <c r="BS285" s="171">
        <v>320</v>
      </c>
      <c r="BT285" s="171">
        <v>49150</v>
      </c>
      <c r="BU285" s="171">
        <v>0</v>
      </c>
      <c r="BV285" s="171">
        <v>0</v>
      </c>
      <c r="BW285" s="171">
        <v>2880</v>
      </c>
      <c r="BX285" s="171">
        <v>3280</v>
      </c>
      <c r="BY285" s="171">
        <v>14144</v>
      </c>
      <c r="BZ285" s="171">
        <v>7200</v>
      </c>
      <c r="CA285" s="171">
        <v>0</v>
      </c>
      <c r="CB285" s="171">
        <v>320</v>
      </c>
      <c r="CC285" s="201">
        <f t="shared" si="47"/>
        <v>380662</v>
      </c>
    </row>
    <row r="286" spans="1:81" s="109" customFormat="1" ht="25.5" customHeight="1">
      <c r="A286" s="136" t="s">
        <v>1462</v>
      </c>
      <c r="B286" s="280" t="s">
        <v>47</v>
      </c>
      <c r="C286" s="281" t="s">
        <v>48</v>
      </c>
      <c r="D286" s="282">
        <v>51130</v>
      </c>
      <c r="E286" s="110" t="s">
        <v>807</v>
      </c>
      <c r="F286" s="283" t="s">
        <v>809</v>
      </c>
      <c r="G286" s="284" t="s">
        <v>1508</v>
      </c>
      <c r="H286" s="192">
        <v>0</v>
      </c>
      <c r="I286" s="171">
        <v>0</v>
      </c>
      <c r="J286" s="171">
        <v>0</v>
      </c>
      <c r="K286" s="171">
        <v>0</v>
      </c>
      <c r="L286" s="171">
        <v>0</v>
      </c>
      <c r="M286" s="171">
        <v>0</v>
      </c>
      <c r="N286" s="171">
        <v>0</v>
      </c>
      <c r="O286" s="171">
        <v>0</v>
      </c>
      <c r="P286" s="171">
        <v>0</v>
      </c>
      <c r="Q286" s="171">
        <v>0</v>
      </c>
      <c r="R286" s="171">
        <v>0</v>
      </c>
      <c r="S286" s="171">
        <v>0</v>
      </c>
      <c r="T286" s="171">
        <v>0</v>
      </c>
      <c r="U286" s="171">
        <v>0</v>
      </c>
      <c r="V286" s="171">
        <v>0</v>
      </c>
      <c r="W286" s="171">
        <v>0</v>
      </c>
      <c r="X286" s="171">
        <v>0</v>
      </c>
      <c r="Y286" s="171">
        <v>0</v>
      </c>
      <c r="Z286" s="171">
        <v>1414.04</v>
      </c>
      <c r="AA286" s="171">
        <v>0</v>
      </c>
      <c r="AB286" s="171">
        <v>0</v>
      </c>
      <c r="AC286" s="171">
        <v>0</v>
      </c>
      <c r="AD286" s="171">
        <v>0</v>
      </c>
      <c r="AE286" s="171">
        <v>0</v>
      </c>
      <c r="AF286" s="171">
        <v>0</v>
      </c>
      <c r="AG286" s="171">
        <v>0</v>
      </c>
      <c r="AH286" s="171">
        <v>0</v>
      </c>
      <c r="AI286" s="171">
        <v>0</v>
      </c>
      <c r="AJ286" s="171">
        <v>0</v>
      </c>
      <c r="AK286" s="171">
        <v>0</v>
      </c>
      <c r="AL286" s="171">
        <v>0</v>
      </c>
      <c r="AM286" s="171">
        <v>0</v>
      </c>
      <c r="AN286" s="171">
        <v>0</v>
      </c>
      <c r="AO286" s="171">
        <v>0</v>
      </c>
      <c r="AP286" s="171">
        <v>0</v>
      </c>
      <c r="AQ286" s="171">
        <v>0</v>
      </c>
      <c r="AR286" s="171">
        <v>0</v>
      </c>
      <c r="AS286" s="171">
        <v>0</v>
      </c>
      <c r="AT286" s="171">
        <v>0</v>
      </c>
      <c r="AU286" s="171">
        <v>0</v>
      </c>
      <c r="AV286" s="171">
        <v>0</v>
      </c>
      <c r="AW286" s="171">
        <v>0</v>
      </c>
      <c r="AX286" s="171">
        <v>0</v>
      </c>
      <c r="AY286" s="171">
        <v>0</v>
      </c>
      <c r="AZ286" s="171">
        <v>0</v>
      </c>
      <c r="BA286" s="171">
        <v>0</v>
      </c>
      <c r="BB286" s="171">
        <v>0</v>
      </c>
      <c r="BC286" s="171">
        <v>0</v>
      </c>
      <c r="BD286" s="171">
        <v>0</v>
      </c>
      <c r="BE286" s="171">
        <v>0</v>
      </c>
      <c r="BF286" s="171">
        <v>0</v>
      </c>
      <c r="BG286" s="171">
        <v>0</v>
      </c>
      <c r="BH286" s="171">
        <v>0</v>
      </c>
      <c r="BI286" s="171">
        <v>0</v>
      </c>
      <c r="BJ286" s="171">
        <v>0</v>
      </c>
      <c r="BK286" s="171">
        <v>0</v>
      </c>
      <c r="BL286" s="171">
        <v>0</v>
      </c>
      <c r="BM286" s="171">
        <v>0</v>
      </c>
      <c r="BN286" s="171">
        <v>0</v>
      </c>
      <c r="BO286" s="171">
        <v>0</v>
      </c>
      <c r="BP286" s="171">
        <v>0</v>
      </c>
      <c r="BQ286" s="171">
        <v>0</v>
      </c>
      <c r="BR286" s="171">
        <v>0</v>
      </c>
      <c r="BS286" s="171">
        <v>0</v>
      </c>
      <c r="BT286" s="171">
        <v>0</v>
      </c>
      <c r="BU286" s="171">
        <v>0</v>
      </c>
      <c r="BV286" s="171">
        <v>0</v>
      </c>
      <c r="BW286" s="171">
        <v>0</v>
      </c>
      <c r="BX286" s="171">
        <v>0</v>
      </c>
      <c r="BY286" s="171">
        <v>0</v>
      </c>
      <c r="BZ286" s="171">
        <v>0</v>
      </c>
      <c r="CA286" s="171">
        <v>0</v>
      </c>
      <c r="CB286" s="171">
        <v>0</v>
      </c>
      <c r="CC286" s="201">
        <f t="shared" si="47"/>
        <v>1414.04</v>
      </c>
    </row>
    <row r="287" spans="1:81" s="109" customFormat="1" ht="25.5" customHeight="1">
      <c r="A287" s="136" t="s">
        <v>1462</v>
      </c>
      <c r="B287" s="280" t="s">
        <v>47</v>
      </c>
      <c r="C287" s="281" t="s">
        <v>48</v>
      </c>
      <c r="D287" s="282">
        <v>51120</v>
      </c>
      <c r="E287" s="110" t="s">
        <v>811</v>
      </c>
      <c r="F287" s="283" t="s">
        <v>1432</v>
      </c>
      <c r="G287" s="284" t="s">
        <v>1509</v>
      </c>
      <c r="H287" s="192">
        <v>35750</v>
      </c>
      <c r="I287" s="171">
        <v>9500</v>
      </c>
      <c r="J287" s="171">
        <v>0</v>
      </c>
      <c r="K287" s="171">
        <v>0</v>
      </c>
      <c r="L287" s="171">
        <v>0</v>
      </c>
      <c r="M287" s="171">
        <v>0</v>
      </c>
      <c r="N287" s="171">
        <v>0</v>
      </c>
      <c r="O287" s="171">
        <v>0</v>
      </c>
      <c r="P287" s="171">
        <v>0</v>
      </c>
      <c r="Q287" s="171">
        <v>0</v>
      </c>
      <c r="R287" s="171">
        <v>0</v>
      </c>
      <c r="S287" s="171">
        <v>0</v>
      </c>
      <c r="T287" s="171">
        <v>6800</v>
      </c>
      <c r="U287" s="171">
        <v>0</v>
      </c>
      <c r="V287" s="171">
        <v>1200</v>
      </c>
      <c r="W287" s="171">
        <v>0</v>
      </c>
      <c r="X287" s="171">
        <v>48750</v>
      </c>
      <c r="Y287" s="171">
        <v>17600</v>
      </c>
      <c r="Z287" s="171">
        <v>154596</v>
      </c>
      <c r="AA287" s="171">
        <v>34650</v>
      </c>
      <c r="AB287" s="171">
        <v>0</v>
      </c>
      <c r="AC287" s="171">
        <v>0</v>
      </c>
      <c r="AD287" s="171">
        <v>0</v>
      </c>
      <c r="AE287" s="171">
        <v>0</v>
      </c>
      <c r="AF287" s="171">
        <v>16100</v>
      </c>
      <c r="AG287" s="171">
        <v>0</v>
      </c>
      <c r="AH287" s="171">
        <v>0</v>
      </c>
      <c r="AI287" s="171">
        <v>3600</v>
      </c>
      <c r="AJ287" s="171">
        <v>38900</v>
      </c>
      <c r="AK287" s="171">
        <v>0</v>
      </c>
      <c r="AL287" s="171">
        <v>0</v>
      </c>
      <c r="AM287" s="171">
        <v>0</v>
      </c>
      <c r="AN287" s="171">
        <v>0</v>
      </c>
      <c r="AO287" s="171">
        <v>0</v>
      </c>
      <c r="AP287" s="171">
        <v>0</v>
      </c>
      <c r="AQ287" s="171">
        <v>0</v>
      </c>
      <c r="AR287" s="171">
        <v>0</v>
      </c>
      <c r="AS287" s="171">
        <v>4393.43</v>
      </c>
      <c r="AT287" s="171">
        <v>0</v>
      </c>
      <c r="AU287" s="171">
        <v>5250</v>
      </c>
      <c r="AV287" s="171">
        <v>0</v>
      </c>
      <c r="AW287" s="171">
        <v>0</v>
      </c>
      <c r="AX287" s="171">
        <v>2900</v>
      </c>
      <c r="AY287" s="171">
        <v>0</v>
      </c>
      <c r="AZ287" s="171">
        <v>0</v>
      </c>
      <c r="BA287" s="171">
        <v>0</v>
      </c>
      <c r="BB287" s="171">
        <v>0</v>
      </c>
      <c r="BC287" s="171">
        <v>12000</v>
      </c>
      <c r="BD287" s="171">
        <v>4050</v>
      </c>
      <c r="BE287" s="171">
        <v>0</v>
      </c>
      <c r="BF287" s="171">
        <v>0</v>
      </c>
      <c r="BG287" s="171">
        <v>0</v>
      </c>
      <c r="BH287" s="171">
        <v>18681.439999999999</v>
      </c>
      <c r="BI287" s="171">
        <v>9300</v>
      </c>
      <c r="BJ287" s="171">
        <v>0</v>
      </c>
      <c r="BK287" s="171">
        <v>0</v>
      </c>
      <c r="BL287" s="171">
        <v>650</v>
      </c>
      <c r="BM287" s="171">
        <v>21430</v>
      </c>
      <c r="BN287" s="171">
        <v>2800</v>
      </c>
      <c r="BO287" s="171">
        <v>0</v>
      </c>
      <c r="BP287" s="171">
        <v>9188</v>
      </c>
      <c r="BQ287" s="171">
        <v>2650</v>
      </c>
      <c r="BR287" s="171">
        <v>0</v>
      </c>
      <c r="BS287" s="171">
        <v>1450</v>
      </c>
      <c r="BT287" s="171">
        <v>3000</v>
      </c>
      <c r="BU287" s="171">
        <v>0</v>
      </c>
      <c r="BV287" s="171">
        <v>0</v>
      </c>
      <c r="BW287" s="171">
        <v>7500</v>
      </c>
      <c r="BX287" s="171">
        <v>10750</v>
      </c>
      <c r="BY287" s="171">
        <v>6986</v>
      </c>
      <c r="BZ287" s="171">
        <v>0</v>
      </c>
      <c r="CA287" s="171">
        <v>0</v>
      </c>
      <c r="CB287" s="171">
        <v>750</v>
      </c>
      <c r="CC287" s="201">
        <f t="shared" si="47"/>
        <v>491174.87</v>
      </c>
    </row>
    <row r="288" spans="1:81" s="109" customFormat="1" ht="25.5" customHeight="1">
      <c r="A288" s="136" t="s">
        <v>1462</v>
      </c>
      <c r="B288" s="280" t="s">
        <v>47</v>
      </c>
      <c r="C288" s="281" t="s">
        <v>48</v>
      </c>
      <c r="D288" s="282">
        <v>51120</v>
      </c>
      <c r="E288" s="110" t="s">
        <v>811</v>
      </c>
      <c r="F288" s="283" t="s">
        <v>810</v>
      </c>
      <c r="G288" s="284" t="s">
        <v>1510</v>
      </c>
      <c r="H288" s="192">
        <v>0</v>
      </c>
      <c r="I288" s="171">
        <v>0</v>
      </c>
      <c r="J288" s="171">
        <v>0</v>
      </c>
      <c r="K288" s="171">
        <v>0</v>
      </c>
      <c r="L288" s="171">
        <v>1665</v>
      </c>
      <c r="M288" s="171">
        <v>0</v>
      </c>
      <c r="N288" s="171">
        <v>0</v>
      </c>
      <c r="O288" s="171">
        <v>0</v>
      </c>
      <c r="P288" s="171">
        <v>0</v>
      </c>
      <c r="Q288" s="171">
        <v>0</v>
      </c>
      <c r="R288" s="171">
        <v>0</v>
      </c>
      <c r="S288" s="171">
        <v>0</v>
      </c>
      <c r="T288" s="171">
        <v>0</v>
      </c>
      <c r="U288" s="171">
        <v>0</v>
      </c>
      <c r="V288" s="171">
        <v>0</v>
      </c>
      <c r="W288" s="171">
        <v>0</v>
      </c>
      <c r="X288" s="171">
        <v>0</v>
      </c>
      <c r="Y288" s="171">
        <v>0</v>
      </c>
      <c r="Z288" s="171">
        <v>168272</v>
      </c>
      <c r="AA288" s="171">
        <v>0</v>
      </c>
      <c r="AB288" s="171">
        <v>0</v>
      </c>
      <c r="AC288" s="171">
        <v>0</v>
      </c>
      <c r="AD288" s="171">
        <v>0</v>
      </c>
      <c r="AE288" s="171">
        <v>0</v>
      </c>
      <c r="AF288" s="171">
        <v>0</v>
      </c>
      <c r="AG288" s="171">
        <v>0</v>
      </c>
      <c r="AH288" s="171">
        <v>0</v>
      </c>
      <c r="AI288" s="171">
        <v>0</v>
      </c>
      <c r="AJ288" s="171">
        <v>0</v>
      </c>
      <c r="AK288" s="171">
        <v>0</v>
      </c>
      <c r="AL288" s="171">
        <v>0</v>
      </c>
      <c r="AM288" s="171">
        <v>0</v>
      </c>
      <c r="AN288" s="171">
        <v>0</v>
      </c>
      <c r="AO288" s="171">
        <v>0</v>
      </c>
      <c r="AP288" s="171">
        <v>0</v>
      </c>
      <c r="AQ288" s="171">
        <v>0</v>
      </c>
      <c r="AR288" s="171">
        <v>0</v>
      </c>
      <c r="AS288" s="171">
        <v>0</v>
      </c>
      <c r="AT288" s="171">
        <v>0</v>
      </c>
      <c r="AU288" s="171">
        <v>0</v>
      </c>
      <c r="AV288" s="171">
        <v>0</v>
      </c>
      <c r="AW288" s="171">
        <v>0</v>
      </c>
      <c r="AX288" s="171">
        <v>0</v>
      </c>
      <c r="AY288" s="171">
        <v>0</v>
      </c>
      <c r="AZ288" s="171">
        <v>0</v>
      </c>
      <c r="BA288" s="171">
        <v>0</v>
      </c>
      <c r="BB288" s="171">
        <v>0</v>
      </c>
      <c r="BC288" s="171">
        <v>0</v>
      </c>
      <c r="BD288" s="171">
        <v>0</v>
      </c>
      <c r="BE288" s="171">
        <v>0</v>
      </c>
      <c r="BF288" s="171">
        <v>0</v>
      </c>
      <c r="BG288" s="171">
        <v>0</v>
      </c>
      <c r="BH288" s="171">
        <v>0</v>
      </c>
      <c r="BI288" s="171">
        <v>0</v>
      </c>
      <c r="BJ288" s="171">
        <v>0</v>
      </c>
      <c r="BK288" s="171">
        <v>0</v>
      </c>
      <c r="BL288" s="171">
        <v>0</v>
      </c>
      <c r="BM288" s="171">
        <v>0</v>
      </c>
      <c r="BN288" s="171">
        <v>0</v>
      </c>
      <c r="BO288" s="171">
        <v>0</v>
      </c>
      <c r="BP288" s="171">
        <v>0</v>
      </c>
      <c r="BQ288" s="171">
        <v>0</v>
      </c>
      <c r="BR288" s="171">
        <v>0</v>
      </c>
      <c r="BS288" s="171">
        <v>0</v>
      </c>
      <c r="BT288" s="171">
        <v>0</v>
      </c>
      <c r="BU288" s="171">
        <v>0</v>
      </c>
      <c r="BV288" s="171">
        <v>0</v>
      </c>
      <c r="BW288" s="171">
        <v>0</v>
      </c>
      <c r="BX288" s="171">
        <v>0</v>
      </c>
      <c r="BY288" s="171">
        <v>0</v>
      </c>
      <c r="BZ288" s="171">
        <v>0</v>
      </c>
      <c r="CA288" s="171">
        <v>0</v>
      </c>
      <c r="CB288" s="171">
        <v>0</v>
      </c>
      <c r="CC288" s="201">
        <f t="shared" si="47"/>
        <v>169937</v>
      </c>
    </row>
    <row r="289" spans="1:81" s="109" customFormat="1" ht="25.5" customHeight="1">
      <c r="A289" s="136" t="s">
        <v>1462</v>
      </c>
      <c r="B289" s="280" t="s">
        <v>47</v>
      </c>
      <c r="C289" s="281" t="s">
        <v>48</v>
      </c>
      <c r="D289" s="282">
        <v>51120</v>
      </c>
      <c r="E289" s="110" t="s">
        <v>811</v>
      </c>
      <c r="F289" s="283" t="s">
        <v>1433</v>
      </c>
      <c r="G289" s="284" t="s">
        <v>1511</v>
      </c>
      <c r="H289" s="192">
        <v>36480</v>
      </c>
      <c r="I289" s="171">
        <v>5912</v>
      </c>
      <c r="J289" s="171">
        <v>8772</v>
      </c>
      <c r="K289" s="171">
        <v>550</v>
      </c>
      <c r="L289" s="171">
        <v>0</v>
      </c>
      <c r="M289" s="171">
        <v>0</v>
      </c>
      <c r="N289" s="171">
        <v>10030</v>
      </c>
      <c r="O289" s="171">
        <v>0</v>
      </c>
      <c r="P289" s="171">
        <v>1776.48</v>
      </c>
      <c r="Q289" s="171">
        <v>7385</v>
      </c>
      <c r="R289" s="171">
        <v>0</v>
      </c>
      <c r="S289" s="171">
        <v>0</v>
      </c>
      <c r="T289" s="171">
        <v>18671</v>
      </c>
      <c r="U289" s="171">
        <v>0</v>
      </c>
      <c r="V289" s="171">
        <v>19959</v>
      </c>
      <c r="W289" s="171">
        <v>0</v>
      </c>
      <c r="X289" s="171">
        <v>3900</v>
      </c>
      <c r="Y289" s="171">
        <v>3114</v>
      </c>
      <c r="Z289" s="171">
        <v>157406</v>
      </c>
      <c r="AA289" s="171">
        <v>8460</v>
      </c>
      <c r="AB289" s="171">
        <v>2857</v>
      </c>
      <c r="AC289" s="171">
        <v>0</v>
      </c>
      <c r="AD289" s="171">
        <v>0</v>
      </c>
      <c r="AE289" s="171">
        <v>0</v>
      </c>
      <c r="AF289" s="171">
        <v>113178</v>
      </c>
      <c r="AG289" s="171">
        <v>45404</v>
      </c>
      <c r="AH289" s="171">
        <v>0</v>
      </c>
      <c r="AI289" s="171">
        <v>64127</v>
      </c>
      <c r="AJ289" s="171">
        <v>5416</v>
      </c>
      <c r="AK289" s="171">
        <v>0</v>
      </c>
      <c r="AL289" s="171">
        <v>0</v>
      </c>
      <c r="AM289" s="171">
        <v>0</v>
      </c>
      <c r="AN289" s="171">
        <v>0</v>
      </c>
      <c r="AO289" s="171">
        <v>0</v>
      </c>
      <c r="AP289" s="171">
        <v>0</v>
      </c>
      <c r="AQ289" s="171">
        <v>0</v>
      </c>
      <c r="AR289" s="171">
        <v>0</v>
      </c>
      <c r="AS289" s="171">
        <v>4112</v>
      </c>
      <c r="AT289" s="171">
        <v>0</v>
      </c>
      <c r="AU289" s="171">
        <v>15587</v>
      </c>
      <c r="AV289" s="171">
        <v>0</v>
      </c>
      <c r="AW289" s="171">
        <v>0</v>
      </c>
      <c r="AX289" s="171">
        <v>2910</v>
      </c>
      <c r="AY289" s="171">
        <v>0</v>
      </c>
      <c r="AZ289" s="171">
        <v>7896</v>
      </c>
      <c r="BA289" s="171">
        <v>8113</v>
      </c>
      <c r="BB289" s="171">
        <v>12020</v>
      </c>
      <c r="BC289" s="171">
        <v>280</v>
      </c>
      <c r="BD289" s="171">
        <v>7456.96</v>
      </c>
      <c r="BE289" s="171">
        <v>0</v>
      </c>
      <c r="BF289" s="171">
        <v>0</v>
      </c>
      <c r="BG289" s="171">
        <v>2328</v>
      </c>
      <c r="BH289" s="171">
        <v>13240.56</v>
      </c>
      <c r="BI289" s="171">
        <v>2504</v>
      </c>
      <c r="BJ289" s="171">
        <v>294</v>
      </c>
      <c r="BK289" s="171">
        <v>816</v>
      </c>
      <c r="BL289" s="171">
        <v>7026</v>
      </c>
      <c r="BM289" s="171">
        <v>10397</v>
      </c>
      <c r="BN289" s="171">
        <v>1700</v>
      </c>
      <c r="BO289" s="171">
        <v>0</v>
      </c>
      <c r="BP289" s="171">
        <v>0</v>
      </c>
      <c r="BQ289" s="171">
        <v>0</v>
      </c>
      <c r="BR289" s="171">
        <v>0</v>
      </c>
      <c r="BS289" s="171">
        <v>780</v>
      </c>
      <c r="BT289" s="171">
        <v>45251</v>
      </c>
      <c r="BU289" s="171">
        <v>0</v>
      </c>
      <c r="BV289" s="171">
        <v>9402.2800000000007</v>
      </c>
      <c r="BW289" s="171">
        <v>12606</v>
      </c>
      <c r="BX289" s="171">
        <v>9210</v>
      </c>
      <c r="BY289" s="171">
        <v>23670</v>
      </c>
      <c r="BZ289" s="171">
        <v>0</v>
      </c>
      <c r="CA289" s="171">
        <v>5121.6000000000004</v>
      </c>
      <c r="CB289" s="171">
        <v>1130</v>
      </c>
      <c r="CC289" s="201">
        <f t="shared" si="47"/>
        <v>717248.88</v>
      </c>
    </row>
    <row r="290" spans="1:81" s="109" customFormat="1" ht="25.5" customHeight="1">
      <c r="A290" s="136" t="s">
        <v>1461</v>
      </c>
      <c r="B290" s="280" t="s">
        <v>47</v>
      </c>
      <c r="C290" s="281" t="s">
        <v>48</v>
      </c>
      <c r="D290" s="282">
        <v>51120</v>
      </c>
      <c r="E290" s="291" t="s">
        <v>811</v>
      </c>
      <c r="F290" s="283" t="s">
        <v>812</v>
      </c>
      <c r="G290" s="284" t="s">
        <v>813</v>
      </c>
      <c r="H290" s="192">
        <v>5585153.6600000001</v>
      </c>
      <c r="I290" s="171">
        <v>49000</v>
      </c>
      <c r="J290" s="171">
        <v>0</v>
      </c>
      <c r="K290" s="171">
        <v>0</v>
      </c>
      <c r="L290" s="171">
        <v>0</v>
      </c>
      <c r="M290" s="171">
        <v>0</v>
      </c>
      <c r="N290" s="171">
        <v>885419.65</v>
      </c>
      <c r="O290" s="171">
        <v>0</v>
      </c>
      <c r="P290" s="171">
        <v>0</v>
      </c>
      <c r="Q290" s="171">
        <v>69400</v>
      </c>
      <c r="R290" s="171">
        <v>104475</v>
      </c>
      <c r="S290" s="171">
        <v>24000</v>
      </c>
      <c r="T290" s="171">
        <v>181150</v>
      </c>
      <c r="U290" s="171">
        <v>0</v>
      </c>
      <c r="V290" s="171">
        <v>0</v>
      </c>
      <c r="W290" s="171">
        <v>0</v>
      </c>
      <c r="X290" s="171">
        <v>0</v>
      </c>
      <c r="Y290" s="171">
        <v>170613</v>
      </c>
      <c r="Z290" s="171">
        <v>0</v>
      </c>
      <c r="AA290" s="171">
        <v>27659.5</v>
      </c>
      <c r="AB290" s="171">
        <v>0</v>
      </c>
      <c r="AC290" s="171">
        <v>1781100</v>
      </c>
      <c r="AD290" s="171">
        <v>0</v>
      </c>
      <c r="AE290" s="171">
        <v>0</v>
      </c>
      <c r="AF290" s="171">
        <v>0</v>
      </c>
      <c r="AG290" s="171">
        <v>427912.16</v>
      </c>
      <c r="AH290" s="171">
        <v>0</v>
      </c>
      <c r="AI290" s="171">
        <v>0</v>
      </c>
      <c r="AJ290" s="171">
        <v>0</v>
      </c>
      <c r="AK290" s="171">
        <v>6435</v>
      </c>
      <c r="AL290" s="171">
        <v>0</v>
      </c>
      <c r="AM290" s="171">
        <v>462822</v>
      </c>
      <c r="AN290" s="171">
        <v>18500</v>
      </c>
      <c r="AO290" s="171">
        <v>0</v>
      </c>
      <c r="AP290" s="171">
        <v>0</v>
      </c>
      <c r="AQ290" s="171">
        <v>0</v>
      </c>
      <c r="AR290" s="171">
        <v>66600</v>
      </c>
      <c r="AS290" s="171">
        <v>0</v>
      </c>
      <c r="AT290" s="171">
        <v>430000</v>
      </c>
      <c r="AU290" s="171">
        <v>0</v>
      </c>
      <c r="AV290" s="171">
        <v>0</v>
      </c>
      <c r="AW290" s="171">
        <v>0</v>
      </c>
      <c r="AX290" s="171">
        <v>0</v>
      </c>
      <c r="AY290" s="171">
        <v>234000</v>
      </c>
      <c r="AZ290" s="171">
        <v>0</v>
      </c>
      <c r="BA290" s="171">
        <v>0</v>
      </c>
      <c r="BB290" s="171">
        <v>1379550</v>
      </c>
      <c r="BC290" s="171">
        <v>0</v>
      </c>
      <c r="BD290" s="171">
        <v>38800</v>
      </c>
      <c r="BE290" s="171">
        <v>0</v>
      </c>
      <c r="BF290" s="171">
        <v>499357.5</v>
      </c>
      <c r="BG290" s="171">
        <v>468400</v>
      </c>
      <c r="BH290" s="171">
        <v>0</v>
      </c>
      <c r="BI290" s="171">
        <v>0</v>
      </c>
      <c r="BJ290" s="171">
        <v>0</v>
      </c>
      <c r="BK290" s="171">
        <v>14259</v>
      </c>
      <c r="BL290" s="171">
        <v>0</v>
      </c>
      <c r="BM290" s="171">
        <v>0</v>
      </c>
      <c r="BN290" s="171">
        <v>1441811</v>
      </c>
      <c r="BO290" s="171">
        <v>23058.5</v>
      </c>
      <c r="BP290" s="171">
        <v>42000</v>
      </c>
      <c r="BQ290" s="171">
        <v>0</v>
      </c>
      <c r="BR290" s="171">
        <v>0</v>
      </c>
      <c r="BS290" s="171">
        <v>0</v>
      </c>
      <c r="BT290" s="171">
        <v>33346.9</v>
      </c>
      <c r="BU290" s="171">
        <v>0</v>
      </c>
      <c r="BV290" s="171">
        <v>0</v>
      </c>
      <c r="BW290" s="171">
        <v>0</v>
      </c>
      <c r="BX290" s="171">
        <v>0</v>
      </c>
      <c r="BY290" s="171">
        <v>0</v>
      </c>
      <c r="BZ290" s="171">
        <v>50650</v>
      </c>
      <c r="CA290" s="171">
        <v>0</v>
      </c>
      <c r="CB290" s="171">
        <v>0</v>
      </c>
      <c r="CC290" s="201">
        <f t="shared" si="47"/>
        <v>14515472.870000001</v>
      </c>
    </row>
    <row r="291" spans="1:81" s="109" customFormat="1" ht="25.5" customHeight="1">
      <c r="A291" s="136" t="s">
        <v>1461</v>
      </c>
      <c r="B291" s="280" t="s">
        <v>47</v>
      </c>
      <c r="C291" s="281" t="s">
        <v>48</v>
      </c>
      <c r="D291" s="282">
        <v>51120</v>
      </c>
      <c r="E291" s="291" t="s">
        <v>811</v>
      </c>
      <c r="F291" s="283" t="s">
        <v>814</v>
      </c>
      <c r="G291" s="284" t="s">
        <v>815</v>
      </c>
      <c r="H291" s="192">
        <v>148526.45000000001</v>
      </c>
      <c r="I291" s="171">
        <v>73017</v>
      </c>
      <c r="J291" s="171">
        <v>175801</v>
      </c>
      <c r="K291" s="171">
        <v>2675</v>
      </c>
      <c r="L291" s="171">
        <v>35700</v>
      </c>
      <c r="M291" s="171">
        <v>0</v>
      </c>
      <c r="N291" s="171">
        <v>0</v>
      </c>
      <c r="O291" s="171">
        <v>2980</v>
      </c>
      <c r="P291" s="171">
        <v>0</v>
      </c>
      <c r="Q291" s="171">
        <v>169042.4</v>
      </c>
      <c r="R291" s="171">
        <v>22830</v>
      </c>
      <c r="S291" s="171">
        <v>10855.8</v>
      </c>
      <c r="T291" s="171">
        <v>0</v>
      </c>
      <c r="U291" s="171">
        <v>0</v>
      </c>
      <c r="V291" s="171">
        <v>1605</v>
      </c>
      <c r="W291" s="171">
        <v>26432.3</v>
      </c>
      <c r="X291" s="171">
        <v>13170</v>
      </c>
      <c r="Y291" s="171">
        <v>44200</v>
      </c>
      <c r="Z291" s="171">
        <v>0</v>
      </c>
      <c r="AA291" s="171">
        <v>2140</v>
      </c>
      <c r="AB291" s="171">
        <v>0</v>
      </c>
      <c r="AC291" s="171">
        <v>100389.5</v>
      </c>
      <c r="AD291" s="171">
        <v>17500</v>
      </c>
      <c r="AE291" s="171">
        <v>0</v>
      </c>
      <c r="AF291" s="171">
        <v>0</v>
      </c>
      <c r="AG291" s="171">
        <v>0</v>
      </c>
      <c r="AH291" s="171">
        <v>0</v>
      </c>
      <c r="AI291" s="171">
        <v>54740</v>
      </c>
      <c r="AJ291" s="171">
        <v>3700</v>
      </c>
      <c r="AK291" s="171">
        <v>2200</v>
      </c>
      <c r="AL291" s="171">
        <v>17600</v>
      </c>
      <c r="AM291" s="171">
        <v>15900</v>
      </c>
      <c r="AN291" s="171">
        <v>3590</v>
      </c>
      <c r="AO291" s="171">
        <v>8000</v>
      </c>
      <c r="AP291" s="171">
        <v>2500</v>
      </c>
      <c r="AQ291" s="171">
        <v>10900</v>
      </c>
      <c r="AR291" s="171">
        <v>32200</v>
      </c>
      <c r="AS291" s="171">
        <v>14020</v>
      </c>
      <c r="AT291" s="171">
        <v>0</v>
      </c>
      <c r="AU291" s="171">
        <v>56500</v>
      </c>
      <c r="AV291" s="171">
        <v>0</v>
      </c>
      <c r="AW291" s="171">
        <v>2500</v>
      </c>
      <c r="AX291" s="171">
        <v>700</v>
      </c>
      <c r="AY291" s="171">
        <v>8917.7000000000007</v>
      </c>
      <c r="AZ291" s="171">
        <v>0</v>
      </c>
      <c r="BA291" s="171">
        <v>0</v>
      </c>
      <c r="BB291" s="171">
        <v>108822.5</v>
      </c>
      <c r="BC291" s="171">
        <v>0</v>
      </c>
      <c r="BD291" s="171">
        <v>0</v>
      </c>
      <c r="BE291" s="171">
        <v>10646.5</v>
      </c>
      <c r="BF291" s="171">
        <v>0</v>
      </c>
      <c r="BG291" s="171">
        <v>0</v>
      </c>
      <c r="BH291" s="171">
        <v>0</v>
      </c>
      <c r="BI291" s="171">
        <v>0</v>
      </c>
      <c r="BJ291" s="171">
        <v>0</v>
      </c>
      <c r="BK291" s="171">
        <v>2900</v>
      </c>
      <c r="BL291" s="171">
        <v>7000</v>
      </c>
      <c r="BM291" s="171">
        <v>232309</v>
      </c>
      <c r="BN291" s="171">
        <v>50080</v>
      </c>
      <c r="BO291" s="171">
        <v>0</v>
      </c>
      <c r="BP291" s="171">
        <v>0</v>
      </c>
      <c r="BQ291" s="171">
        <v>0</v>
      </c>
      <c r="BR291" s="171">
        <v>99800</v>
      </c>
      <c r="BS291" s="171">
        <v>0</v>
      </c>
      <c r="BT291" s="171">
        <v>269869.3</v>
      </c>
      <c r="BU291" s="171">
        <v>16000</v>
      </c>
      <c r="BV291" s="171">
        <v>33000</v>
      </c>
      <c r="BW291" s="171">
        <v>3580</v>
      </c>
      <c r="BX291" s="171">
        <v>0</v>
      </c>
      <c r="BY291" s="171">
        <v>0</v>
      </c>
      <c r="BZ291" s="171">
        <v>3500</v>
      </c>
      <c r="CA291" s="171">
        <v>0</v>
      </c>
      <c r="CB291" s="171">
        <v>0</v>
      </c>
      <c r="CC291" s="201">
        <f t="shared" si="47"/>
        <v>1918339.4500000002</v>
      </c>
    </row>
    <row r="292" spans="1:81" s="109" customFormat="1" ht="25.5" customHeight="1">
      <c r="A292" s="136" t="s">
        <v>1461</v>
      </c>
      <c r="B292" s="280" t="s">
        <v>47</v>
      </c>
      <c r="C292" s="281" t="s">
        <v>48</v>
      </c>
      <c r="D292" s="282">
        <v>51120</v>
      </c>
      <c r="E292" s="291" t="s">
        <v>811</v>
      </c>
      <c r="F292" s="283" t="s">
        <v>816</v>
      </c>
      <c r="G292" s="284" t="s">
        <v>817</v>
      </c>
      <c r="H292" s="192">
        <v>72794.13</v>
      </c>
      <c r="I292" s="171">
        <v>24981.56</v>
      </c>
      <c r="J292" s="171">
        <v>93891.65</v>
      </c>
      <c r="K292" s="171">
        <v>14365.5</v>
      </c>
      <c r="L292" s="171">
        <v>160.5</v>
      </c>
      <c r="M292" s="171">
        <v>0</v>
      </c>
      <c r="N292" s="171">
        <v>1800</v>
      </c>
      <c r="O292" s="171">
        <v>33035.17</v>
      </c>
      <c r="P292" s="171">
        <v>19661.05</v>
      </c>
      <c r="Q292" s="171">
        <v>50794.57</v>
      </c>
      <c r="R292" s="171">
        <v>55600</v>
      </c>
      <c r="S292" s="171">
        <v>40027.85</v>
      </c>
      <c r="T292" s="171">
        <v>80728.08</v>
      </c>
      <c r="U292" s="171">
        <v>3500</v>
      </c>
      <c r="V292" s="171">
        <v>3649.8</v>
      </c>
      <c r="W292" s="171">
        <v>55070.76</v>
      </c>
      <c r="X292" s="171">
        <v>83126.2</v>
      </c>
      <c r="Y292" s="171">
        <v>24250</v>
      </c>
      <c r="Z292" s="171">
        <v>0</v>
      </c>
      <c r="AA292" s="171">
        <v>19000</v>
      </c>
      <c r="AB292" s="171">
        <v>79745.7</v>
      </c>
      <c r="AC292" s="171">
        <v>49185</v>
      </c>
      <c r="AD292" s="171">
        <v>42770</v>
      </c>
      <c r="AE292" s="171">
        <v>34000</v>
      </c>
      <c r="AF292" s="171">
        <v>22396</v>
      </c>
      <c r="AG292" s="171">
        <v>362546.73</v>
      </c>
      <c r="AH292" s="171">
        <v>1396.35</v>
      </c>
      <c r="AI292" s="171">
        <v>97473.96</v>
      </c>
      <c r="AJ292" s="171">
        <v>12350</v>
      </c>
      <c r="AK292" s="171">
        <v>1598.05</v>
      </c>
      <c r="AL292" s="171">
        <v>36270</v>
      </c>
      <c r="AM292" s="171">
        <v>7300</v>
      </c>
      <c r="AN292" s="171">
        <v>28010</v>
      </c>
      <c r="AO292" s="171">
        <v>12500</v>
      </c>
      <c r="AP292" s="171">
        <v>4638</v>
      </c>
      <c r="AQ292" s="171">
        <v>110451.14</v>
      </c>
      <c r="AR292" s="171">
        <v>99195.64</v>
      </c>
      <c r="AS292" s="171">
        <v>33084.5</v>
      </c>
      <c r="AT292" s="171">
        <v>1500</v>
      </c>
      <c r="AU292" s="171">
        <v>76178.929999999993</v>
      </c>
      <c r="AV292" s="171">
        <v>78785.179999999993</v>
      </c>
      <c r="AW292" s="171">
        <v>2780</v>
      </c>
      <c r="AX292" s="171">
        <v>11173.05</v>
      </c>
      <c r="AY292" s="171">
        <v>52385.72</v>
      </c>
      <c r="AZ292" s="171">
        <v>0</v>
      </c>
      <c r="BA292" s="171">
        <v>0</v>
      </c>
      <c r="BB292" s="171">
        <v>8185.5</v>
      </c>
      <c r="BC292" s="171">
        <v>69009.13</v>
      </c>
      <c r="BD292" s="171">
        <v>2882.05</v>
      </c>
      <c r="BE292" s="171">
        <v>79824.289999999994</v>
      </c>
      <c r="BF292" s="171">
        <v>54810</v>
      </c>
      <c r="BG292" s="171">
        <v>16593.03</v>
      </c>
      <c r="BH292" s="171">
        <v>12901.53</v>
      </c>
      <c r="BI292" s="171">
        <v>2700</v>
      </c>
      <c r="BJ292" s="171">
        <v>0</v>
      </c>
      <c r="BK292" s="171">
        <v>0</v>
      </c>
      <c r="BL292" s="171">
        <v>0</v>
      </c>
      <c r="BM292" s="171">
        <v>31690</v>
      </c>
      <c r="BN292" s="171">
        <v>141260.38</v>
      </c>
      <c r="BO292" s="171">
        <v>14965</v>
      </c>
      <c r="BP292" s="171">
        <v>12349.94</v>
      </c>
      <c r="BQ292" s="171">
        <v>25371</v>
      </c>
      <c r="BR292" s="171">
        <v>16956.830000000002</v>
      </c>
      <c r="BS292" s="171">
        <v>44169.63</v>
      </c>
      <c r="BT292" s="171">
        <v>78802.509999999995</v>
      </c>
      <c r="BU292" s="171">
        <v>50056.42</v>
      </c>
      <c r="BV292" s="171">
        <v>0</v>
      </c>
      <c r="BW292" s="171">
        <v>44214.69</v>
      </c>
      <c r="BX292" s="171">
        <v>14008.07</v>
      </c>
      <c r="BY292" s="171">
        <v>116904.49</v>
      </c>
      <c r="BZ292" s="171">
        <v>65723.86</v>
      </c>
      <c r="CA292" s="171">
        <v>16461.47</v>
      </c>
      <c r="CB292" s="171">
        <v>17380.82</v>
      </c>
      <c r="CC292" s="201">
        <f t="shared" si="47"/>
        <v>2871371.4099999992</v>
      </c>
    </row>
    <row r="293" spans="1:81" s="109" customFormat="1" ht="25.5" customHeight="1">
      <c r="A293" s="136" t="s">
        <v>1461</v>
      </c>
      <c r="B293" s="280" t="s">
        <v>47</v>
      </c>
      <c r="C293" s="281" t="s">
        <v>48</v>
      </c>
      <c r="D293" s="282">
        <v>51120</v>
      </c>
      <c r="E293" s="291" t="s">
        <v>811</v>
      </c>
      <c r="F293" s="283" t="s">
        <v>818</v>
      </c>
      <c r="G293" s="284" t="s">
        <v>819</v>
      </c>
      <c r="H293" s="192">
        <v>0</v>
      </c>
      <c r="I293" s="171">
        <v>850</v>
      </c>
      <c r="J293" s="171">
        <v>0</v>
      </c>
      <c r="K293" s="171">
        <v>0</v>
      </c>
      <c r="L293" s="171">
        <v>0</v>
      </c>
      <c r="M293" s="171">
        <v>0</v>
      </c>
      <c r="N293" s="171">
        <v>1500</v>
      </c>
      <c r="O293" s="171">
        <v>0</v>
      </c>
      <c r="P293" s="171">
        <v>0</v>
      </c>
      <c r="Q293" s="171">
        <v>34030</v>
      </c>
      <c r="R293" s="171">
        <v>0</v>
      </c>
      <c r="S293" s="171">
        <v>0</v>
      </c>
      <c r="T293" s="171">
        <v>0</v>
      </c>
      <c r="U293" s="171">
        <v>0</v>
      </c>
      <c r="V293" s="171">
        <v>0</v>
      </c>
      <c r="W293" s="171">
        <v>0</v>
      </c>
      <c r="X293" s="171">
        <v>0</v>
      </c>
      <c r="Y293" s="171">
        <v>0</v>
      </c>
      <c r="Z293" s="171">
        <v>0</v>
      </c>
      <c r="AA293" s="171">
        <v>2675</v>
      </c>
      <c r="AB293" s="171">
        <v>0</v>
      </c>
      <c r="AC293" s="171">
        <v>0</v>
      </c>
      <c r="AD293" s="171">
        <v>0</v>
      </c>
      <c r="AE293" s="171">
        <v>0</v>
      </c>
      <c r="AF293" s="171">
        <v>0</v>
      </c>
      <c r="AG293" s="171">
        <v>0</v>
      </c>
      <c r="AH293" s="171">
        <v>0</v>
      </c>
      <c r="AI293" s="171">
        <v>0</v>
      </c>
      <c r="AJ293" s="171">
        <v>0</v>
      </c>
      <c r="AK293" s="171">
        <v>0</v>
      </c>
      <c r="AL293" s="171">
        <v>0</v>
      </c>
      <c r="AM293" s="171">
        <v>0</v>
      </c>
      <c r="AN293" s="171">
        <v>0</v>
      </c>
      <c r="AO293" s="171">
        <v>1450</v>
      </c>
      <c r="AP293" s="171">
        <v>0</v>
      </c>
      <c r="AQ293" s="171">
        <v>0</v>
      </c>
      <c r="AR293" s="171">
        <v>1000</v>
      </c>
      <c r="AS293" s="171">
        <v>0</v>
      </c>
      <c r="AT293" s="171">
        <v>0</v>
      </c>
      <c r="AU293" s="171">
        <v>0</v>
      </c>
      <c r="AV293" s="171">
        <v>0</v>
      </c>
      <c r="AW293" s="171">
        <v>0</v>
      </c>
      <c r="AX293" s="171">
        <v>70000</v>
      </c>
      <c r="AY293" s="171">
        <v>3762</v>
      </c>
      <c r="AZ293" s="171">
        <v>0</v>
      </c>
      <c r="BA293" s="171">
        <v>0</v>
      </c>
      <c r="BB293" s="171">
        <v>0</v>
      </c>
      <c r="BC293" s="171">
        <v>0</v>
      </c>
      <c r="BD293" s="171">
        <v>8667</v>
      </c>
      <c r="BE293" s="171">
        <v>45000</v>
      </c>
      <c r="BF293" s="171">
        <v>0</v>
      </c>
      <c r="BG293" s="171">
        <v>0</v>
      </c>
      <c r="BH293" s="171">
        <v>0</v>
      </c>
      <c r="BI293" s="171">
        <v>0</v>
      </c>
      <c r="BJ293" s="171">
        <v>0</v>
      </c>
      <c r="BK293" s="171">
        <v>0</v>
      </c>
      <c r="BL293" s="171">
        <v>0</v>
      </c>
      <c r="BM293" s="171">
        <v>0</v>
      </c>
      <c r="BN293" s="171">
        <v>0</v>
      </c>
      <c r="BO293" s="171">
        <v>0</v>
      </c>
      <c r="BP293" s="171">
        <v>0</v>
      </c>
      <c r="BQ293" s="171">
        <v>82000</v>
      </c>
      <c r="BR293" s="171">
        <v>0</v>
      </c>
      <c r="BS293" s="171">
        <v>0</v>
      </c>
      <c r="BT293" s="171">
        <v>6420</v>
      </c>
      <c r="BU293" s="171">
        <v>0</v>
      </c>
      <c r="BV293" s="171">
        <v>0</v>
      </c>
      <c r="BW293" s="171">
        <v>0</v>
      </c>
      <c r="BX293" s="171">
        <v>0</v>
      </c>
      <c r="BY293" s="171">
        <v>0</v>
      </c>
      <c r="BZ293" s="171">
        <v>0</v>
      </c>
      <c r="CA293" s="171">
        <v>0</v>
      </c>
      <c r="CB293" s="171">
        <v>0</v>
      </c>
      <c r="CC293" s="201">
        <f t="shared" si="47"/>
        <v>257354</v>
      </c>
    </row>
    <row r="294" spans="1:81" s="109" customFormat="1" ht="25.5" customHeight="1">
      <c r="A294" s="136" t="s">
        <v>1461</v>
      </c>
      <c r="B294" s="280" t="s">
        <v>47</v>
      </c>
      <c r="C294" s="281" t="s">
        <v>48</v>
      </c>
      <c r="D294" s="282">
        <v>51120</v>
      </c>
      <c r="E294" s="291" t="s">
        <v>811</v>
      </c>
      <c r="F294" s="283" t="s">
        <v>820</v>
      </c>
      <c r="G294" s="284" t="s">
        <v>821</v>
      </c>
      <c r="H294" s="192">
        <v>16290</v>
      </c>
      <c r="I294" s="171">
        <v>0</v>
      </c>
      <c r="J294" s="171">
        <v>0</v>
      </c>
      <c r="K294" s="171">
        <v>0</v>
      </c>
      <c r="L294" s="171">
        <v>0</v>
      </c>
      <c r="M294" s="171">
        <v>0</v>
      </c>
      <c r="N294" s="171">
        <v>0</v>
      </c>
      <c r="O294" s="171">
        <v>0</v>
      </c>
      <c r="P294" s="171">
        <v>0</v>
      </c>
      <c r="Q294" s="171">
        <v>0</v>
      </c>
      <c r="R294" s="171">
        <v>0</v>
      </c>
      <c r="S294" s="171">
        <v>2450</v>
      </c>
      <c r="T294" s="171">
        <v>0</v>
      </c>
      <c r="U294" s="171">
        <v>0</v>
      </c>
      <c r="V294" s="171">
        <v>0</v>
      </c>
      <c r="W294" s="171">
        <v>0</v>
      </c>
      <c r="X294" s="171">
        <v>7590</v>
      </c>
      <c r="Y294" s="171">
        <v>0</v>
      </c>
      <c r="Z294" s="171">
        <v>0</v>
      </c>
      <c r="AA294" s="171">
        <v>0</v>
      </c>
      <c r="AB294" s="171">
        <v>0</v>
      </c>
      <c r="AC294" s="171">
        <v>0</v>
      </c>
      <c r="AD294" s="171">
        <v>0</v>
      </c>
      <c r="AE294" s="171">
        <v>0</v>
      </c>
      <c r="AF294" s="171">
        <v>0</v>
      </c>
      <c r="AG294" s="171">
        <v>0</v>
      </c>
      <c r="AH294" s="171">
        <v>0</v>
      </c>
      <c r="AI294" s="171">
        <v>0</v>
      </c>
      <c r="AJ294" s="171">
        <v>2000</v>
      </c>
      <c r="AK294" s="171">
        <v>0</v>
      </c>
      <c r="AL294" s="171">
        <v>0</v>
      </c>
      <c r="AM294" s="171">
        <v>1260</v>
      </c>
      <c r="AN294" s="171">
        <v>0</v>
      </c>
      <c r="AO294" s="171">
        <v>0</v>
      </c>
      <c r="AP294" s="171">
        <v>0</v>
      </c>
      <c r="AQ294" s="171">
        <v>0</v>
      </c>
      <c r="AR294" s="171">
        <v>0</v>
      </c>
      <c r="AS294" s="171">
        <v>0</v>
      </c>
      <c r="AT294" s="171">
        <v>0</v>
      </c>
      <c r="AU294" s="171">
        <v>0</v>
      </c>
      <c r="AV294" s="171">
        <v>0</v>
      </c>
      <c r="AW294" s="171">
        <v>0</v>
      </c>
      <c r="AX294" s="171">
        <v>6756</v>
      </c>
      <c r="AY294" s="171">
        <v>2100</v>
      </c>
      <c r="AZ294" s="171">
        <v>0</v>
      </c>
      <c r="BA294" s="171">
        <v>0</v>
      </c>
      <c r="BB294" s="171">
        <v>0</v>
      </c>
      <c r="BC294" s="171">
        <v>0</v>
      </c>
      <c r="BD294" s="171">
        <v>0</v>
      </c>
      <c r="BE294" s="171">
        <v>16050</v>
      </c>
      <c r="BF294" s="171">
        <v>0</v>
      </c>
      <c r="BG294" s="171">
        <v>0</v>
      </c>
      <c r="BH294" s="171">
        <v>0</v>
      </c>
      <c r="BI294" s="171">
        <v>0</v>
      </c>
      <c r="BJ294" s="171">
        <v>0</v>
      </c>
      <c r="BK294" s="171">
        <v>0</v>
      </c>
      <c r="BL294" s="171">
        <v>0</v>
      </c>
      <c r="BM294" s="171">
        <v>36400</v>
      </c>
      <c r="BN294" s="171">
        <v>0</v>
      </c>
      <c r="BO294" s="171">
        <v>0</v>
      </c>
      <c r="BP294" s="171">
        <v>0</v>
      </c>
      <c r="BQ294" s="171">
        <v>0</v>
      </c>
      <c r="BR294" s="171">
        <v>0</v>
      </c>
      <c r="BS294" s="171">
        <v>0</v>
      </c>
      <c r="BT294" s="171">
        <v>0</v>
      </c>
      <c r="BU294" s="171">
        <v>0</v>
      </c>
      <c r="BV294" s="171">
        <v>0</v>
      </c>
      <c r="BW294" s="171">
        <v>0</v>
      </c>
      <c r="BX294" s="171">
        <v>0</v>
      </c>
      <c r="BY294" s="171">
        <v>4500</v>
      </c>
      <c r="BZ294" s="171">
        <v>0</v>
      </c>
      <c r="CA294" s="171">
        <v>0</v>
      </c>
      <c r="CB294" s="171">
        <v>0</v>
      </c>
      <c r="CC294" s="201">
        <f t="shared" si="47"/>
        <v>95396</v>
      </c>
    </row>
    <row r="295" spans="1:81" s="109" customFormat="1" ht="25.5" customHeight="1">
      <c r="A295" s="136" t="s">
        <v>1461</v>
      </c>
      <c r="B295" s="280" t="s">
        <v>47</v>
      </c>
      <c r="C295" s="281" t="s">
        <v>48</v>
      </c>
      <c r="D295" s="282">
        <v>51100</v>
      </c>
      <c r="E295" s="291" t="s">
        <v>828</v>
      </c>
      <c r="F295" s="283" t="s">
        <v>822</v>
      </c>
      <c r="G295" s="284" t="s">
        <v>823</v>
      </c>
      <c r="H295" s="192">
        <v>1546133.22</v>
      </c>
      <c r="I295" s="171">
        <v>287171.5</v>
      </c>
      <c r="J295" s="171">
        <v>185682.36</v>
      </c>
      <c r="K295" s="171">
        <v>76596</v>
      </c>
      <c r="L295" s="171">
        <v>69599</v>
      </c>
      <c r="M295" s="171">
        <v>0</v>
      </c>
      <c r="N295" s="171">
        <v>3102252.7</v>
      </c>
      <c r="O295" s="171">
        <v>111232.5</v>
      </c>
      <c r="P295" s="171">
        <v>13950</v>
      </c>
      <c r="Q295" s="171">
        <v>69176</v>
      </c>
      <c r="R295" s="171">
        <v>75574</v>
      </c>
      <c r="S295" s="171">
        <v>78696.33</v>
      </c>
      <c r="T295" s="171">
        <v>114532.45</v>
      </c>
      <c r="U295" s="171">
        <v>171200</v>
      </c>
      <c r="V295" s="171">
        <v>0</v>
      </c>
      <c r="W295" s="171">
        <v>0</v>
      </c>
      <c r="X295" s="171">
        <v>115370</v>
      </c>
      <c r="Y295" s="171">
        <v>50641</v>
      </c>
      <c r="Z295" s="171">
        <v>1544285.07</v>
      </c>
      <c r="AA295" s="171">
        <v>277745.07</v>
      </c>
      <c r="AB295" s="171">
        <v>11770</v>
      </c>
      <c r="AC295" s="171">
        <v>190665</v>
      </c>
      <c r="AD295" s="171">
        <v>0</v>
      </c>
      <c r="AE295" s="171">
        <v>0</v>
      </c>
      <c r="AF295" s="171">
        <v>18250</v>
      </c>
      <c r="AG295" s="171">
        <v>0</v>
      </c>
      <c r="AH295" s="171">
        <v>92228.65</v>
      </c>
      <c r="AI295" s="171">
        <v>635792.55000000005</v>
      </c>
      <c r="AJ295" s="171">
        <v>105620</v>
      </c>
      <c r="AK295" s="171">
        <v>115606.78</v>
      </c>
      <c r="AL295" s="171">
        <v>39634</v>
      </c>
      <c r="AM295" s="171">
        <v>0</v>
      </c>
      <c r="AN295" s="171">
        <v>32055</v>
      </c>
      <c r="AO295" s="171">
        <v>49580</v>
      </c>
      <c r="AP295" s="171">
        <v>77095</v>
      </c>
      <c r="AQ295" s="171">
        <v>18360</v>
      </c>
      <c r="AR295" s="171">
        <v>22660</v>
      </c>
      <c r="AS295" s="171">
        <v>6845</v>
      </c>
      <c r="AT295" s="171">
        <v>27520</v>
      </c>
      <c r="AU295" s="171">
        <v>773006.9</v>
      </c>
      <c r="AV295" s="171">
        <v>0</v>
      </c>
      <c r="AW295" s="171">
        <v>82769.77</v>
      </c>
      <c r="AX295" s="171">
        <v>57875</v>
      </c>
      <c r="AY295" s="171">
        <v>32164</v>
      </c>
      <c r="AZ295" s="171">
        <v>18521.57</v>
      </c>
      <c r="BA295" s="171">
        <v>40800</v>
      </c>
      <c r="BB295" s="171">
        <v>175630</v>
      </c>
      <c r="BC295" s="171">
        <v>0</v>
      </c>
      <c r="BD295" s="171">
        <v>0</v>
      </c>
      <c r="BE295" s="171">
        <v>359190</v>
      </c>
      <c r="BF295" s="171">
        <v>88085</v>
      </c>
      <c r="BG295" s="171">
        <v>0</v>
      </c>
      <c r="BH295" s="171">
        <v>158415</v>
      </c>
      <c r="BI295" s="171">
        <v>83650</v>
      </c>
      <c r="BJ295" s="171">
        <v>0</v>
      </c>
      <c r="BK295" s="171">
        <v>10020</v>
      </c>
      <c r="BL295" s="171">
        <v>0</v>
      </c>
      <c r="BM295" s="171">
        <v>917111.5</v>
      </c>
      <c r="BN295" s="171">
        <v>9200</v>
      </c>
      <c r="BO295" s="171">
        <v>63025</v>
      </c>
      <c r="BP295" s="171">
        <v>3200</v>
      </c>
      <c r="BQ295" s="171">
        <v>67582.5</v>
      </c>
      <c r="BR295" s="171">
        <v>110075</v>
      </c>
      <c r="BS295" s="171">
        <v>10500</v>
      </c>
      <c r="BT295" s="171">
        <v>802158.35</v>
      </c>
      <c r="BU295" s="171">
        <v>31436</v>
      </c>
      <c r="BV295" s="171">
        <v>19260</v>
      </c>
      <c r="BW295" s="171">
        <v>37400</v>
      </c>
      <c r="BX295" s="171">
        <v>0</v>
      </c>
      <c r="BY295" s="171">
        <v>99111</v>
      </c>
      <c r="BZ295" s="171">
        <v>0</v>
      </c>
      <c r="CA295" s="171">
        <v>500</v>
      </c>
      <c r="CB295" s="171">
        <v>0</v>
      </c>
      <c r="CC295" s="201">
        <f t="shared" si="47"/>
        <v>13384205.770000001</v>
      </c>
    </row>
    <row r="296" spans="1:81" s="109" customFormat="1" ht="25.5" customHeight="1">
      <c r="A296" s="136" t="s">
        <v>1461</v>
      </c>
      <c r="B296" s="280" t="s">
        <v>47</v>
      </c>
      <c r="C296" s="281" t="s">
        <v>48</v>
      </c>
      <c r="D296" s="282">
        <v>51100</v>
      </c>
      <c r="E296" s="291" t="s">
        <v>828</v>
      </c>
      <c r="F296" s="283" t="s">
        <v>824</v>
      </c>
      <c r="G296" s="284" t="s">
        <v>825</v>
      </c>
      <c r="H296" s="192">
        <v>0</v>
      </c>
      <c r="I296" s="171">
        <v>0</v>
      </c>
      <c r="J296" s="171">
        <v>10379</v>
      </c>
      <c r="K296" s="171">
        <v>0</v>
      </c>
      <c r="L296" s="171">
        <v>0</v>
      </c>
      <c r="M296" s="171">
        <v>0</v>
      </c>
      <c r="N296" s="171">
        <v>0</v>
      </c>
      <c r="O296" s="171">
        <v>29960</v>
      </c>
      <c r="P296" s="171">
        <v>0</v>
      </c>
      <c r="Q296" s="171">
        <v>0</v>
      </c>
      <c r="R296" s="171">
        <v>2500</v>
      </c>
      <c r="S296" s="171">
        <v>0</v>
      </c>
      <c r="T296" s="171">
        <v>0</v>
      </c>
      <c r="U296" s="171">
        <v>0</v>
      </c>
      <c r="V296" s="171">
        <v>0</v>
      </c>
      <c r="W296" s="171">
        <v>0</v>
      </c>
      <c r="X296" s="171">
        <v>450</v>
      </c>
      <c r="Y296" s="171">
        <v>1950</v>
      </c>
      <c r="Z296" s="171">
        <v>0</v>
      </c>
      <c r="AA296" s="171">
        <v>10593</v>
      </c>
      <c r="AB296" s="171">
        <v>11663</v>
      </c>
      <c r="AC296" s="171">
        <v>5456.5</v>
      </c>
      <c r="AD296" s="171">
        <v>0</v>
      </c>
      <c r="AE296" s="171">
        <v>0</v>
      </c>
      <c r="AF296" s="171">
        <v>0</v>
      </c>
      <c r="AG296" s="171">
        <v>0</v>
      </c>
      <c r="AH296" s="171">
        <v>0</v>
      </c>
      <c r="AI296" s="171">
        <v>0</v>
      </c>
      <c r="AJ296" s="171">
        <v>420</v>
      </c>
      <c r="AK296" s="171">
        <v>0</v>
      </c>
      <c r="AL296" s="171">
        <v>2150</v>
      </c>
      <c r="AM296" s="171">
        <v>0</v>
      </c>
      <c r="AN296" s="171">
        <v>0</v>
      </c>
      <c r="AO296" s="171">
        <v>13350</v>
      </c>
      <c r="AP296" s="171">
        <v>2790</v>
      </c>
      <c r="AQ296" s="171">
        <v>11960</v>
      </c>
      <c r="AR296" s="171">
        <v>0</v>
      </c>
      <c r="AS296" s="171">
        <v>7500</v>
      </c>
      <c r="AT296" s="171">
        <v>0</v>
      </c>
      <c r="AU296" s="171">
        <v>0</v>
      </c>
      <c r="AV296" s="171">
        <v>0</v>
      </c>
      <c r="AW296" s="171">
        <v>2021</v>
      </c>
      <c r="AX296" s="171">
        <v>4000</v>
      </c>
      <c r="AY296" s="171">
        <v>720</v>
      </c>
      <c r="AZ296" s="171">
        <v>0</v>
      </c>
      <c r="BA296" s="171">
        <v>0</v>
      </c>
      <c r="BB296" s="171">
        <v>250000</v>
      </c>
      <c r="BC296" s="171">
        <v>0</v>
      </c>
      <c r="BD296" s="171">
        <v>0</v>
      </c>
      <c r="BE296" s="171">
        <v>0</v>
      </c>
      <c r="BF296" s="171">
        <v>0</v>
      </c>
      <c r="BG296" s="171">
        <v>0</v>
      </c>
      <c r="BH296" s="171">
        <v>0</v>
      </c>
      <c r="BI296" s="171">
        <v>0</v>
      </c>
      <c r="BJ296" s="171">
        <v>0</v>
      </c>
      <c r="BK296" s="171">
        <v>0</v>
      </c>
      <c r="BL296" s="171">
        <v>0</v>
      </c>
      <c r="BM296" s="171">
        <v>0</v>
      </c>
      <c r="BN296" s="171">
        <v>0</v>
      </c>
      <c r="BO296" s="171">
        <v>0</v>
      </c>
      <c r="BP296" s="171">
        <v>19350</v>
      </c>
      <c r="BQ296" s="171">
        <v>0</v>
      </c>
      <c r="BR296" s="171">
        <v>4750</v>
      </c>
      <c r="BS296" s="171">
        <v>0</v>
      </c>
      <c r="BT296" s="171">
        <v>42171</v>
      </c>
      <c r="BU296" s="171">
        <v>6800</v>
      </c>
      <c r="BV296" s="171">
        <v>0</v>
      </c>
      <c r="BW296" s="171">
        <v>0</v>
      </c>
      <c r="BX296" s="171">
        <v>0</v>
      </c>
      <c r="BY296" s="171">
        <v>0</v>
      </c>
      <c r="BZ296" s="171">
        <v>0</v>
      </c>
      <c r="CA296" s="171">
        <v>0</v>
      </c>
      <c r="CB296" s="171">
        <v>14850</v>
      </c>
      <c r="CC296" s="201">
        <f t="shared" si="47"/>
        <v>455783.5</v>
      </c>
    </row>
    <row r="297" spans="1:81" s="109" customFormat="1" ht="25.5" customHeight="1">
      <c r="A297" s="136" t="s">
        <v>1461</v>
      </c>
      <c r="B297" s="280" t="s">
        <v>47</v>
      </c>
      <c r="C297" s="281" t="s">
        <v>48</v>
      </c>
      <c r="D297" s="282">
        <v>51100</v>
      </c>
      <c r="E297" s="291" t="s">
        <v>828</v>
      </c>
      <c r="F297" s="283" t="s">
        <v>826</v>
      </c>
      <c r="G297" s="284" t="s">
        <v>827</v>
      </c>
      <c r="H297" s="192">
        <v>472869.7</v>
      </c>
      <c r="I297" s="171">
        <v>85154.8</v>
      </c>
      <c r="J297" s="171">
        <v>98119</v>
      </c>
      <c r="K297" s="171">
        <v>35845</v>
      </c>
      <c r="L297" s="171">
        <v>0</v>
      </c>
      <c r="M297" s="171">
        <v>16478</v>
      </c>
      <c r="N297" s="171">
        <v>988449.05</v>
      </c>
      <c r="O297" s="171">
        <v>360</v>
      </c>
      <c r="P297" s="171">
        <v>0</v>
      </c>
      <c r="Q297" s="171">
        <v>15412.68</v>
      </c>
      <c r="R297" s="171">
        <v>26948.400000000001</v>
      </c>
      <c r="S297" s="171">
        <v>57487.94</v>
      </c>
      <c r="T297" s="171">
        <v>0</v>
      </c>
      <c r="U297" s="171">
        <v>0</v>
      </c>
      <c r="V297" s="171">
        <v>0</v>
      </c>
      <c r="W297" s="171">
        <v>3450</v>
      </c>
      <c r="X297" s="171">
        <v>58319</v>
      </c>
      <c r="Y297" s="171">
        <v>950</v>
      </c>
      <c r="Z297" s="171">
        <v>255059.52</v>
      </c>
      <c r="AA297" s="171">
        <v>53960.1</v>
      </c>
      <c r="AB297" s="171">
        <v>0</v>
      </c>
      <c r="AC297" s="171">
        <v>8000</v>
      </c>
      <c r="AD297" s="171">
        <v>18997.849999999999</v>
      </c>
      <c r="AE297" s="171">
        <v>0</v>
      </c>
      <c r="AF297" s="171">
        <v>0</v>
      </c>
      <c r="AG297" s="171">
        <v>325</v>
      </c>
      <c r="AH297" s="171">
        <v>0</v>
      </c>
      <c r="AI297" s="171">
        <v>11919.8</v>
      </c>
      <c r="AJ297" s="171">
        <v>6268</v>
      </c>
      <c r="AK297" s="171">
        <v>0</v>
      </c>
      <c r="AL297" s="171">
        <v>2500</v>
      </c>
      <c r="AM297" s="171">
        <v>27480</v>
      </c>
      <c r="AN297" s="171">
        <v>1980</v>
      </c>
      <c r="AO297" s="171">
        <v>1340</v>
      </c>
      <c r="AP297" s="171">
        <v>21500</v>
      </c>
      <c r="AQ297" s="171">
        <v>6452.1</v>
      </c>
      <c r="AR297" s="171">
        <v>0</v>
      </c>
      <c r="AS297" s="171">
        <v>23722.5</v>
      </c>
      <c r="AT297" s="171">
        <v>15140.5</v>
      </c>
      <c r="AU297" s="171">
        <v>1400</v>
      </c>
      <c r="AV297" s="171">
        <v>0</v>
      </c>
      <c r="AW297" s="171">
        <v>0</v>
      </c>
      <c r="AX297" s="171">
        <v>11365</v>
      </c>
      <c r="AY297" s="171">
        <v>14063</v>
      </c>
      <c r="AZ297" s="171">
        <v>5200</v>
      </c>
      <c r="BA297" s="171">
        <v>3100</v>
      </c>
      <c r="BB297" s="171">
        <v>0</v>
      </c>
      <c r="BC297" s="171">
        <v>0</v>
      </c>
      <c r="BD297" s="171">
        <v>0</v>
      </c>
      <c r="BE297" s="171">
        <v>30973.65</v>
      </c>
      <c r="BF297" s="171">
        <v>4729.3999999999996</v>
      </c>
      <c r="BG297" s="171">
        <v>0</v>
      </c>
      <c r="BH297" s="171">
        <v>0</v>
      </c>
      <c r="BI297" s="171">
        <v>84498.35</v>
      </c>
      <c r="BJ297" s="171">
        <v>6500</v>
      </c>
      <c r="BK297" s="171">
        <v>590</v>
      </c>
      <c r="BL297" s="171">
        <v>69550</v>
      </c>
      <c r="BM297" s="171">
        <v>208960</v>
      </c>
      <c r="BN297" s="171">
        <v>288418.5</v>
      </c>
      <c r="BO297" s="171">
        <v>31008.6</v>
      </c>
      <c r="BP297" s="171">
        <v>0</v>
      </c>
      <c r="BQ297" s="171">
        <v>0</v>
      </c>
      <c r="BR297" s="171">
        <v>0</v>
      </c>
      <c r="BS297" s="171">
        <v>2500</v>
      </c>
      <c r="BT297" s="171">
        <v>30314.01</v>
      </c>
      <c r="BU297" s="171">
        <v>140</v>
      </c>
      <c r="BV297" s="171">
        <v>0</v>
      </c>
      <c r="BW297" s="171">
        <v>10753.5</v>
      </c>
      <c r="BX297" s="171">
        <v>0</v>
      </c>
      <c r="BY297" s="171">
        <v>400</v>
      </c>
      <c r="BZ297" s="171">
        <v>0</v>
      </c>
      <c r="CA297" s="171">
        <v>0</v>
      </c>
      <c r="CB297" s="171">
        <v>0</v>
      </c>
      <c r="CC297" s="201">
        <f t="shared" si="47"/>
        <v>3118952.9499999997</v>
      </c>
    </row>
    <row r="298" spans="1:81" s="109" customFormat="1" ht="25.5" customHeight="1">
      <c r="A298" s="136" t="s">
        <v>1461</v>
      </c>
      <c r="B298" s="280" t="s">
        <v>47</v>
      </c>
      <c r="C298" s="281" t="s">
        <v>48</v>
      </c>
      <c r="D298" s="282">
        <v>51100</v>
      </c>
      <c r="E298" s="291" t="s">
        <v>828</v>
      </c>
      <c r="F298" s="283" t="s">
        <v>829</v>
      </c>
      <c r="G298" s="284" t="s">
        <v>830</v>
      </c>
      <c r="H298" s="192">
        <v>113590</v>
      </c>
      <c r="I298" s="171">
        <v>31500</v>
      </c>
      <c r="J298" s="171">
        <v>58875.9</v>
      </c>
      <c r="K298" s="171">
        <v>51000</v>
      </c>
      <c r="L298" s="171">
        <v>6848</v>
      </c>
      <c r="M298" s="171">
        <v>0</v>
      </c>
      <c r="N298" s="171">
        <v>1371997.13</v>
      </c>
      <c r="O298" s="171">
        <v>48492.4</v>
      </c>
      <c r="P298" s="171">
        <v>0</v>
      </c>
      <c r="Q298" s="171">
        <v>53500</v>
      </c>
      <c r="R298" s="171">
        <v>0</v>
      </c>
      <c r="S298" s="171">
        <v>17387.5</v>
      </c>
      <c r="T298" s="171">
        <v>16132.5</v>
      </c>
      <c r="U298" s="171">
        <v>0</v>
      </c>
      <c r="V298" s="171">
        <v>0</v>
      </c>
      <c r="W298" s="171">
        <v>0</v>
      </c>
      <c r="X298" s="171">
        <v>0</v>
      </c>
      <c r="Y298" s="171">
        <v>0</v>
      </c>
      <c r="Z298" s="171">
        <v>73730</v>
      </c>
      <c r="AA298" s="171">
        <v>176528.6</v>
      </c>
      <c r="AB298" s="171">
        <v>0</v>
      </c>
      <c r="AC298" s="171">
        <v>92073.5</v>
      </c>
      <c r="AD298" s="171">
        <v>0</v>
      </c>
      <c r="AE298" s="171">
        <v>0</v>
      </c>
      <c r="AF298" s="171">
        <v>0</v>
      </c>
      <c r="AG298" s="171">
        <v>0</v>
      </c>
      <c r="AH298" s="171">
        <v>0</v>
      </c>
      <c r="AI298" s="171">
        <v>146911</v>
      </c>
      <c r="AJ298" s="171">
        <v>0</v>
      </c>
      <c r="AK298" s="171">
        <v>0</v>
      </c>
      <c r="AL298" s="171">
        <v>0</v>
      </c>
      <c r="AM298" s="171">
        <v>0</v>
      </c>
      <c r="AN298" s="171">
        <v>0</v>
      </c>
      <c r="AO298" s="171">
        <v>0</v>
      </c>
      <c r="AP298" s="171">
        <v>0</v>
      </c>
      <c r="AQ298" s="171">
        <v>0</v>
      </c>
      <c r="AR298" s="171">
        <v>0</v>
      </c>
      <c r="AS298" s="171">
        <v>0</v>
      </c>
      <c r="AT298" s="171">
        <v>0</v>
      </c>
      <c r="AU298" s="171">
        <v>43274.46</v>
      </c>
      <c r="AV298" s="171">
        <v>0</v>
      </c>
      <c r="AW298" s="171">
        <v>0</v>
      </c>
      <c r="AX298" s="171">
        <v>0</v>
      </c>
      <c r="AY298" s="171">
        <v>0</v>
      </c>
      <c r="AZ298" s="171">
        <v>0</v>
      </c>
      <c r="BA298" s="171">
        <v>0</v>
      </c>
      <c r="BB298" s="171">
        <v>111200</v>
      </c>
      <c r="BC298" s="171">
        <v>0</v>
      </c>
      <c r="BD298" s="171">
        <v>0</v>
      </c>
      <c r="BE298" s="171">
        <v>0</v>
      </c>
      <c r="BF298" s="171">
        <v>0</v>
      </c>
      <c r="BG298" s="171">
        <v>0</v>
      </c>
      <c r="BH298" s="171">
        <v>33169.980000000003</v>
      </c>
      <c r="BI298" s="171">
        <v>0</v>
      </c>
      <c r="BJ298" s="171">
        <v>0</v>
      </c>
      <c r="BK298" s="171">
        <v>0</v>
      </c>
      <c r="BL298" s="171">
        <v>0</v>
      </c>
      <c r="BM298" s="171">
        <v>78923.199999999997</v>
      </c>
      <c r="BN298" s="171">
        <v>0</v>
      </c>
      <c r="BO298" s="171">
        <v>0</v>
      </c>
      <c r="BP298" s="171">
        <v>0</v>
      </c>
      <c r="BQ298" s="171">
        <v>0</v>
      </c>
      <c r="BR298" s="171">
        <v>0</v>
      </c>
      <c r="BS298" s="171">
        <v>0</v>
      </c>
      <c r="BT298" s="171">
        <v>0</v>
      </c>
      <c r="BU298" s="171">
        <v>0</v>
      </c>
      <c r="BV298" s="171">
        <v>0</v>
      </c>
      <c r="BW298" s="171">
        <v>0</v>
      </c>
      <c r="BX298" s="171">
        <v>0</v>
      </c>
      <c r="BY298" s="171">
        <v>0</v>
      </c>
      <c r="BZ298" s="171">
        <v>0</v>
      </c>
      <c r="CA298" s="171">
        <v>0</v>
      </c>
      <c r="CB298" s="171">
        <v>0</v>
      </c>
      <c r="CC298" s="201">
        <f t="shared" si="47"/>
        <v>2525134.17</v>
      </c>
    </row>
    <row r="299" spans="1:81" s="109" customFormat="1" ht="25.5" customHeight="1">
      <c r="A299" s="136" t="s">
        <v>1461</v>
      </c>
      <c r="B299" s="280" t="s">
        <v>47</v>
      </c>
      <c r="C299" s="281" t="s">
        <v>48</v>
      </c>
      <c r="D299" s="282">
        <v>51100</v>
      </c>
      <c r="E299" s="291" t="s">
        <v>828</v>
      </c>
      <c r="F299" s="283" t="s">
        <v>831</v>
      </c>
      <c r="G299" s="284" t="s">
        <v>832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2">
        <v>0</v>
      </c>
      <c r="N299" s="192">
        <v>0</v>
      </c>
      <c r="O299" s="192">
        <v>0</v>
      </c>
      <c r="P299" s="192">
        <v>0</v>
      </c>
      <c r="Q299" s="192">
        <v>0</v>
      </c>
      <c r="R299" s="192">
        <v>0</v>
      </c>
      <c r="S299" s="192">
        <v>15000</v>
      </c>
      <c r="T299" s="192">
        <v>0</v>
      </c>
      <c r="U299" s="192">
        <v>0</v>
      </c>
      <c r="V299" s="192">
        <v>0</v>
      </c>
      <c r="W299" s="192">
        <v>0</v>
      </c>
      <c r="X299" s="192">
        <v>20130</v>
      </c>
      <c r="Y299" s="192">
        <v>0</v>
      </c>
      <c r="Z299" s="192">
        <v>0</v>
      </c>
      <c r="AA299" s="192">
        <v>0</v>
      </c>
      <c r="AB299" s="192">
        <v>0</v>
      </c>
      <c r="AC299" s="192">
        <v>32000</v>
      </c>
      <c r="AD299" s="192">
        <v>55000</v>
      </c>
      <c r="AE299" s="192">
        <v>0</v>
      </c>
      <c r="AF299" s="192">
        <v>0</v>
      </c>
      <c r="AG299" s="192">
        <v>0</v>
      </c>
      <c r="AH299" s="192">
        <v>0</v>
      </c>
      <c r="AI299" s="192">
        <v>0</v>
      </c>
      <c r="AJ299" s="192">
        <v>0</v>
      </c>
      <c r="AK299" s="192">
        <v>0</v>
      </c>
      <c r="AL299" s="192">
        <v>4200</v>
      </c>
      <c r="AM299" s="192">
        <v>0</v>
      </c>
      <c r="AN299" s="192">
        <v>0</v>
      </c>
      <c r="AO299" s="192">
        <v>0</v>
      </c>
      <c r="AP299" s="192">
        <v>0</v>
      </c>
      <c r="AQ299" s="192">
        <v>37760</v>
      </c>
      <c r="AR299" s="192">
        <v>10000</v>
      </c>
      <c r="AS299" s="192">
        <v>18000</v>
      </c>
      <c r="AT299" s="192">
        <v>0</v>
      </c>
      <c r="AU299" s="192">
        <v>0</v>
      </c>
      <c r="AV299" s="192">
        <v>0</v>
      </c>
      <c r="AW299" s="192">
        <v>0</v>
      </c>
      <c r="AX299" s="192">
        <v>0</v>
      </c>
      <c r="AY299" s="192">
        <v>0</v>
      </c>
      <c r="AZ299" s="192">
        <v>0</v>
      </c>
      <c r="BA299" s="192">
        <v>0</v>
      </c>
      <c r="BB299" s="192">
        <v>0</v>
      </c>
      <c r="BC299" s="192">
        <v>78198</v>
      </c>
      <c r="BD299" s="192">
        <v>0</v>
      </c>
      <c r="BE299" s="192">
        <v>0</v>
      </c>
      <c r="BF299" s="192">
        <v>0</v>
      </c>
      <c r="BG299" s="192">
        <v>0</v>
      </c>
      <c r="BH299" s="192">
        <v>0</v>
      </c>
      <c r="BI299" s="192">
        <v>28000</v>
      </c>
      <c r="BJ299" s="192">
        <v>29010</v>
      </c>
      <c r="BK299" s="192">
        <v>0</v>
      </c>
      <c r="BL299" s="192">
        <v>0</v>
      </c>
      <c r="BM299" s="192">
        <v>161656</v>
      </c>
      <c r="BN299" s="192">
        <v>0</v>
      </c>
      <c r="BO299" s="192">
        <v>0</v>
      </c>
      <c r="BP299" s="192">
        <v>0</v>
      </c>
      <c r="BQ299" s="192">
        <v>0</v>
      </c>
      <c r="BR299" s="192">
        <v>0</v>
      </c>
      <c r="BS299" s="192">
        <v>0</v>
      </c>
      <c r="BT299" s="192">
        <v>0</v>
      </c>
      <c r="BU299" s="192">
        <v>0</v>
      </c>
      <c r="BV299" s="192">
        <v>0</v>
      </c>
      <c r="BW299" s="192">
        <v>0</v>
      </c>
      <c r="BX299" s="192">
        <v>0</v>
      </c>
      <c r="BY299" s="192">
        <v>0</v>
      </c>
      <c r="BZ299" s="192">
        <v>0</v>
      </c>
      <c r="CA299" s="192">
        <v>0</v>
      </c>
      <c r="CB299" s="192">
        <v>0</v>
      </c>
      <c r="CC299" s="201">
        <f t="shared" si="47"/>
        <v>488954</v>
      </c>
    </row>
    <row r="300" spans="1:81" s="109" customFormat="1" ht="25.5" customHeight="1">
      <c r="A300" s="136" t="s">
        <v>1461</v>
      </c>
      <c r="B300" s="280" t="s">
        <v>47</v>
      </c>
      <c r="C300" s="281" t="s">
        <v>48</v>
      </c>
      <c r="D300" s="282">
        <v>51110</v>
      </c>
      <c r="E300" s="291" t="s">
        <v>839</v>
      </c>
      <c r="F300" s="283" t="s">
        <v>833</v>
      </c>
      <c r="G300" s="284" t="s">
        <v>834</v>
      </c>
      <c r="H300" s="192">
        <v>3545989</v>
      </c>
      <c r="I300" s="171">
        <v>56666.67</v>
      </c>
      <c r="J300" s="171">
        <v>19331.330000000002</v>
      </c>
      <c r="K300" s="171">
        <v>0</v>
      </c>
      <c r="L300" s="171">
        <v>0</v>
      </c>
      <c r="M300" s="171">
        <v>0</v>
      </c>
      <c r="N300" s="171">
        <v>1700112.17</v>
      </c>
      <c r="O300" s="171">
        <v>239038</v>
      </c>
      <c r="P300" s="171">
        <v>45000</v>
      </c>
      <c r="Q300" s="171">
        <v>62100</v>
      </c>
      <c r="R300" s="171">
        <v>0</v>
      </c>
      <c r="S300" s="171">
        <v>22500</v>
      </c>
      <c r="T300" s="171">
        <v>0</v>
      </c>
      <c r="U300" s="171">
        <v>0</v>
      </c>
      <c r="V300" s="171">
        <v>0</v>
      </c>
      <c r="W300" s="171">
        <v>0</v>
      </c>
      <c r="X300" s="171">
        <v>0</v>
      </c>
      <c r="Y300" s="171">
        <v>0</v>
      </c>
      <c r="Z300" s="171">
        <v>791100</v>
      </c>
      <c r="AA300" s="171">
        <v>154021.1</v>
      </c>
      <c r="AB300" s="171">
        <v>0</v>
      </c>
      <c r="AC300" s="171">
        <v>144450</v>
      </c>
      <c r="AD300" s="171">
        <v>103966.67</v>
      </c>
      <c r="AE300" s="171">
        <v>0</v>
      </c>
      <c r="AF300" s="171">
        <v>0</v>
      </c>
      <c r="AG300" s="171">
        <v>0</v>
      </c>
      <c r="AH300" s="171">
        <v>0</v>
      </c>
      <c r="AI300" s="171">
        <v>935434.67</v>
      </c>
      <c r="AJ300" s="171">
        <v>0</v>
      </c>
      <c r="AK300" s="171">
        <v>0</v>
      </c>
      <c r="AL300" s="171">
        <v>0</v>
      </c>
      <c r="AM300" s="171">
        <v>0</v>
      </c>
      <c r="AN300" s="171">
        <v>25640</v>
      </c>
      <c r="AO300" s="171">
        <v>0</v>
      </c>
      <c r="AP300" s="171">
        <v>15000</v>
      </c>
      <c r="AQ300" s="171">
        <v>0</v>
      </c>
      <c r="AR300" s="171">
        <v>0</v>
      </c>
      <c r="AS300" s="171">
        <v>0</v>
      </c>
      <c r="AT300" s="171">
        <v>4630</v>
      </c>
      <c r="AU300" s="171">
        <v>71250</v>
      </c>
      <c r="AV300" s="171">
        <v>0</v>
      </c>
      <c r="AW300" s="171">
        <v>0</v>
      </c>
      <c r="AX300" s="171">
        <v>0</v>
      </c>
      <c r="AY300" s="171">
        <v>0</v>
      </c>
      <c r="AZ300" s="171">
        <v>0</v>
      </c>
      <c r="BA300" s="171">
        <v>0</v>
      </c>
      <c r="BB300" s="171">
        <v>486813</v>
      </c>
      <c r="BC300" s="171">
        <v>0</v>
      </c>
      <c r="BD300" s="171">
        <v>5000</v>
      </c>
      <c r="BE300" s="171">
        <v>25000</v>
      </c>
      <c r="BF300" s="171">
        <v>0</v>
      </c>
      <c r="BG300" s="171">
        <v>0</v>
      </c>
      <c r="BH300" s="171">
        <v>0</v>
      </c>
      <c r="BI300" s="171">
        <v>0</v>
      </c>
      <c r="BJ300" s="171">
        <v>0</v>
      </c>
      <c r="BK300" s="171">
        <v>0</v>
      </c>
      <c r="BL300" s="171">
        <v>0</v>
      </c>
      <c r="BM300" s="171">
        <v>359625</v>
      </c>
      <c r="BN300" s="171">
        <v>11666</v>
      </c>
      <c r="BO300" s="171">
        <v>0</v>
      </c>
      <c r="BP300" s="171">
        <v>0</v>
      </c>
      <c r="BQ300" s="171">
        <v>0</v>
      </c>
      <c r="BR300" s="171">
        <v>0</v>
      </c>
      <c r="BS300" s="171">
        <v>0</v>
      </c>
      <c r="BT300" s="171">
        <v>830319.78</v>
      </c>
      <c r="BU300" s="171">
        <v>0</v>
      </c>
      <c r="BV300" s="171">
        <v>0</v>
      </c>
      <c r="BW300" s="171">
        <v>0</v>
      </c>
      <c r="BX300" s="171">
        <v>0</v>
      </c>
      <c r="BY300" s="171">
        <v>0</v>
      </c>
      <c r="BZ300" s="171">
        <v>17066.5</v>
      </c>
      <c r="CA300" s="171">
        <v>0</v>
      </c>
      <c r="CB300" s="171">
        <v>0</v>
      </c>
      <c r="CC300" s="201">
        <f t="shared" si="47"/>
        <v>9671719.8899999987</v>
      </c>
    </row>
    <row r="301" spans="1:81" s="109" customFormat="1" ht="25.5" customHeight="1">
      <c r="A301" s="136" t="s">
        <v>1461</v>
      </c>
      <c r="B301" s="280" t="s">
        <v>47</v>
      </c>
      <c r="C301" s="281" t="s">
        <v>48</v>
      </c>
      <c r="D301" s="282">
        <v>51110</v>
      </c>
      <c r="E301" s="291" t="s">
        <v>839</v>
      </c>
      <c r="F301" s="283" t="s">
        <v>835</v>
      </c>
      <c r="G301" s="284" t="s">
        <v>836</v>
      </c>
      <c r="H301" s="192">
        <v>351891</v>
      </c>
      <c r="I301" s="171">
        <v>39911</v>
      </c>
      <c r="J301" s="171">
        <v>39269</v>
      </c>
      <c r="K301" s="171">
        <v>8667</v>
      </c>
      <c r="L301" s="171">
        <v>0</v>
      </c>
      <c r="M301" s="171">
        <v>0</v>
      </c>
      <c r="N301" s="171">
        <v>0</v>
      </c>
      <c r="O301" s="171">
        <v>0</v>
      </c>
      <c r="P301" s="171">
        <v>24717</v>
      </c>
      <c r="Q301" s="171">
        <v>0</v>
      </c>
      <c r="R301" s="171">
        <v>800</v>
      </c>
      <c r="S301" s="171">
        <v>50000</v>
      </c>
      <c r="T301" s="171">
        <v>105823</v>
      </c>
      <c r="U301" s="171">
        <v>318</v>
      </c>
      <c r="V301" s="171">
        <v>0</v>
      </c>
      <c r="W301" s="171">
        <v>0</v>
      </c>
      <c r="X301" s="171">
        <v>38400</v>
      </c>
      <c r="Y301" s="171">
        <v>0</v>
      </c>
      <c r="Z301" s="171">
        <v>213390</v>
      </c>
      <c r="AA301" s="171">
        <v>26332.5</v>
      </c>
      <c r="AB301" s="171">
        <v>36750</v>
      </c>
      <c r="AC301" s="171">
        <v>12000</v>
      </c>
      <c r="AD301" s="171">
        <v>37120</v>
      </c>
      <c r="AE301" s="171">
        <v>0</v>
      </c>
      <c r="AF301" s="171">
        <v>63200</v>
      </c>
      <c r="AG301" s="171">
        <v>0</v>
      </c>
      <c r="AH301" s="171">
        <v>0</v>
      </c>
      <c r="AI301" s="171">
        <v>24825</v>
      </c>
      <c r="AJ301" s="171">
        <v>0</v>
      </c>
      <c r="AK301" s="171">
        <v>1500</v>
      </c>
      <c r="AL301" s="171">
        <v>0</v>
      </c>
      <c r="AM301" s="171">
        <v>0</v>
      </c>
      <c r="AN301" s="171">
        <v>6150</v>
      </c>
      <c r="AO301" s="171">
        <v>0</v>
      </c>
      <c r="AP301" s="171">
        <v>3000</v>
      </c>
      <c r="AQ301" s="171">
        <v>0</v>
      </c>
      <c r="AR301" s="171">
        <v>0</v>
      </c>
      <c r="AS301" s="171">
        <v>0</v>
      </c>
      <c r="AT301" s="171">
        <v>4700</v>
      </c>
      <c r="AU301" s="171">
        <v>0</v>
      </c>
      <c r="AV301" s="171">
        <v>0</v>
      </c>
      <c r="AW301" s="171">
        <v>0</v>
      </c>
      <c r="AX301" s="171">
        <v>0</v>
      </c>
      <c r="AY301" s="171">
        <v>20000</v>
      </c>
      <c r="AZ301" s="171">
        <v>0</v>
      </c>
      <c r="BA301" s="171">
        <v>3000</v>
      </c>
      <c r="BB301" s="171">
        <v>465000</v>
      </c>
      <c r="BC301" s="171">
        <v>0</v>
      </c>
      <c r="BD301" s="171">
        <v>20750</v>
      </c>
      <c r="BE301" s="171">
        <v>3745</v>
      </c>
      <c r="BF301" s="171">
        <v>0</v>
      </c>
      <c r="BG301" s="171">
        <v>34133</v>
      </c>
      <c r="BH301" s="171">
        <v>23000</v>
      </c>
      <c r="BI301" s="171">
        <v>0</v>
      </c>
      <c r="BJ301" s="171">
        <v>0</v>
      </c>
      <c r="BK301" s="171">
        <v>0</v>
      </c>
      <c r="BL301" s="171">
        <v>1860</v>
      </c>
      <c r="BM301" s="171">
        <v>0</v>
      </c>
      <c r="BN301" s="171">
        <v>0</v>
      </c>
      <c r="BO301" s="171">
        <v>74258</v>
      </c>
      <c r="BP301" s="171">
        <v>7200</v>
      </c>
      <c r="BQ301" s="171">
        <v>15100</v>
      </c>
      <c r="BR301" s="171">
        <v>0</v>
      </c>
      <c r="BS301" s="171">
        <v>9700</v>
      </c>
      <c r="BT301" s="171">
        <v>0</v>
      </c>
      <c r="BU301" s="171">
        <v>0</v>
      </c>
      <c r="BV301" s="171">
        <v>0</v>
      </c>
      <c r="BW301" s="171">
        <v>0</v>
      </c>
      <c r="BX301" s="171">
        <v>3000</v>
      </c>
      <c r="BY301" s="171">
        <v>0</v>
      </c>
      <c r="BZ301" s="171">
        <v>1605</v>
      </c>
      <c r="CA301" s="171">
        <v>0</v>
      </c>
      <c r="CB301" s="171">
        <v>0</v>
      </c>
      <c r="CC301" s="201">
        <f t="shared" si="47"/>
        <v>1771114.5</v>
      </c>
    </row>
    <row r="302" spans="1:81" s="109" customFormat="1" ht="25.5" customHeight="1">
      <c r="A302" s="136" t="s">
        <v>1461</v>
      </c>
      <c r="B302" s="280" t="s">
        <v>47</v>
      </c>
      <c r="C302" s="281" t="s">
        <v>48</v>
      </c>
      <c r="D302" s="282">
        <v>51110</v>
      </c>
      <c r="E302" s="291" t="s">
        <v>839</v>
      </c>
      <c r="F302" s="283" t="s">
        <v>837</v>
      </c>
      <c r="G302" s="284" t="s">
        <v>838</v>
      </c>
      <c r="H302" s="192">
        <v>0</v>
      </c>
      <c r="I302" s="171">
        <v>0</v>
      </c>
      <c r="J302" s="171">
        <v>0</v>
      </c>
      <c r="K302" s="171">
        <v>0</v>
      </c>
      <c r="L302" s="171">
        <v>0</v>
      </c>
      <c r="M302" s="171">
        <v>0</v>
      </c>
      <c r="N302" s="171">
        <v>0</v>
      </c>
      <c r="O302" s="171">
        <v>0</v>
      </c>
      <c r="P302" s="171">
        <v>0</v>
      </c>
      <c r="Q302" s="171">
        <v>0</v>
      </c>
      <c r="R302" s="171">
        <v>0</v>
      </c>
      <c r="S302" s="171">
        <v>0</v>
      </c>
      <c r="T302" s="171">
        <v>43230</v>
      </c>
      <c r="U302" s="171">
        <v>0</v>
      </c>
      <c r="V302" s="171">
        <v>0</v>
      </c>
      <c r="W302" s="171">
        <v>0</v>
      </c>
      <c r="X302" s="171">
        <v>0</v>
      </c>
      <c r="Y302" s="171">
        <v>0</v>
      </c>
      <c r="Z302" s="171">
        <v>0</v>
      </c>
      <c r="AA302" s="171">
        <v>7000</v>
      </c>
      <c r="AB302" s="171">
        <v>0</v>
      </c>
      <c r="AC302" s="171">
        <v>0</v>
      </c>
      <c r="AD302" s="171">
        <v>0</v>
      </c>
      <c r="AE302" s="171">
        <v>0</v>
      </c>
      <c r="AF302" s="171">
        <v>0</v>
      </c>
      <c r="AG302" s="171">
        <v>0</v>
      </c>
      <c r="AH302" s="171">
        <v>0</v>
      </c>
      <c r="AI302" s="171">
        <v>0</v>
      </c>
      <c r="AJ302" s="171">
        <v>0</v>
      </c>
      <c r="AK302" s="171">
        <v>0</v>
      </c>
      <c r="AL302" s="171">
        <v>0</v>
      </c>
      <c r="AM302" s="171">
        <v>2500</v>
      </c>
      <c r="AN302" s="171">
        <v>0</v>
      </c>
      <c r="AO302" s="171">
        <v>0</v>
      </c>
      <c r="AP302" s="171">
        <v>0</v>
      </c>
      <c r="AQ302" s="171">
        <v>0</v>
      </c>
      <c r="AR302" s="171">
        <v>188100</v>
      </c>
      <c r="AS302" s="171">
        <v>0</v>
      </c>
      <c r="AT302" s="171">
        <v>0</v>
      </c>
      <c r="AU302" s="171">
        <v>0</v>
      </c>
      <c r="AV302" s="171">
        <v>0</v>
      </c>
      <c r="AW302" s="171">
        <v>0</v>
      </c>
      <c r="AX302" s="171">
        <v>0</v>
      </c>
      <c r="AY302" s="171">
        <v>1000</v>
      </c>
      <c r="AZ302" s="171">
        <v>2480</v>
      </c>
      <c r="BA302" s="171">
        <v>0</v>
      </c>
      <c r="BB302" s="171">
        <v>0</v>
      </c>
      <c r="BC302" s="171">
        <v>0</v>
      </c>
      <c r="BD302" s="171">
        <v>0</v>
      </c>
      <c r="BE302" s="171">
        <v>0</v>
      </c>
      <c r="BF302" s="171">
        <v>0</v>
      </c>
      <c r="BG302" s="171">
        <v>0</v>
      </c>
      <c r="BH302" s="171">
        <v>0</v>
      </c>
      <c r="BI302" s="171">
        <v>0</v>
      </c>
      <c r="BJ302" s="171">
        <v>0</v>
      </c>
      <c r="BK302" s="171">
        <v>0</v>
      </c>
      <c r="BL302" s="171">
        <v>0</v>
      </c>
      <c r="BM302" s="171">
        <v>0</v>
      </c>
      <c r="BN302" s="171">
        <v>0</v>
      </c>
      <c r="BO302" s="171">
        <v>175768.9</v>
      </c>
      <c r="BP302" s="171">
        <v>0</v>
      </c>
      <c r="BQ302" s="171">
        <v>0</v>
      </c>
      <c r="BR302" s="171">
        <v>27000</v>
      </c>
      <c r="BS302" s="171">
        <v>0</v>
      </c>
      <c r="BT302" s="171">
        <v>6400</v>
      </c>
      <c r="BU302" s="171">
        <v>0</v>
      </c>
      <c r="BV302" s="171">
        <v>0</v>
      </c>
      <c r="BW302" s="171">
        <v>0</v>
      </c>
      <c r="BX302" s="171">
        <v>0</v>
      </c>
      <c r="BY302" s="171">
        <v>0</v>
      </c>
      <c r="BZ302" s="171">
        <v>0</v>
      </c>
      <c r="CA302" s="171">
        <v>0</v>
      </c>
      <c r="CB302" s="171">
        <v>0</v>
      </c>
      <c r="CC302" s="201">
        <f t="shared" si="47"/>
        <v>453478.9</v>
      </c>
    </row>
    <row r="303" spans="1:81" s="109" customFormat="1" ht="25.5" customHeight="1">
      <c r="A303" s="136" t="s">
        <v>1461</v>
      </c>
      <c r="B303" s="280" t="s">
        <v>47</v>
      </c>
      <c r="C303" s="281" t="s">
        <v>48</v>
      </c>
      <c r="D303" s="282">
        <v>51110</v>
      </c>
      <c r="E303" s="291" t="s">
        <v>839</v>
      </c>
      <c r="F303" s="283" t="s">
        <v>840</v>
      </c>
      <c r="G303" s="284" t="s">
        <v>841</v>
      </c>
      <c r="H303" s="192">
        <v>68275</v>
      </c>
      <c r="I303" s="171">
        <v>0</v>
      </c>
      <c r="J303" s="171">
        <v>794500</v>
      </c>
      <c r="K303" s="171">
        <v>457200</v>
      </c>
      <c r="L303" s="171">
        <v>216650</v>
      </c>
      <c r="M303" s="171">
        <v>0</v>
      </c>
      <c r="N303" s="171">
        <v>2354897.5</v>
      </c>
      <c r="O303" s="171">
        <v>282500</v>
      </c>
      <c r="P303" s="171">
        <v>119925.6</v>
      </c>
      <c r="Q303" s="171">
        <v>986763.22</v>
      </c>
      <c r="R303" s="171">
        <v>112455</v>
      </c>
      <c r="S303" s="171">
        <v>0</v>
      </c>
      <c r="T303" s="171">
        <v>819200</v>
      </c>
      <c r="U303" s="171">
        <v>0</v>
      </c>
      <c r="V303" s="171">
        <v>2850</v>
      </c>
      <c r="W303" s="171">
        <v>406667.61</v>
      </c>
      <c r="X303" s="171">
        <v>224317.5</v>
      </c>
      <c r="Y303" s="171">
        <v>0</v>
      </c>
      <c r="Z303" s="171">
        <v>6652338</v>
      </c>
      <c r="AA303" s="171">
        <v>0</v>
      </c>
      <c r="AB303" s="171">
        <v>58208</v>
      </c>
      <c r="AC303" s="171">
        <v>18000</v>
      </c>
      <c r="AD303" s="171">
        <v>254800</v>
      </c>
      <c r="AE303" s="171">
        <v>0</v>
      </c>
      <c r="AF303" s="171">
        <v>0</v>
      </c>
      <c r="AG303" s="171">
        <v>157200</v>
      </c>
      <c r="AH303" s="171">
        <v>0</v>
      </c>
      <c r="AI303" s="171">
        <v>4238923.72</v>
      </c>
      <c r="AJ303" s="171">
        <v>154943.74</v>
      </c>
      <c r="AK303" s="171">
        <v>90680</v>
      </c>
      <c r="AL303" s="171">
        <v>0</v>
      </c>
      <c r="AM303" s="171">
        <v>200933.37</v>
      </c>
      <c r="AN303" s="171">
        <v>0</v>
      </c>
      <c r="AO303" s="171">
        <v>136419.70000000001</v>
      </c>
      <c r="AP303" s="171">
        <v>0</v>
      </c>
      <c r="AQ303" s="171">
        <v>93280</v>
      </c>
      <c r="AR303" s="171">
        <v>0</v>
      </c>
      <c r="AS303" s="171">
        <v>67480</v>
      </c>
      <c r="AT303" s="171">
        <v>0</v>
      </c>
      <c r="AU303" s="171">
        <v>0</v>
      </c>
      <c r="AV303" s="171">
        <v>0</v>
      </c>
      <c r="AW303" s="171">
        <v>0</v>
      </c>
      <c r="AX303" s="171">
        <v>95040</v>
      </c>
      <c r="AY303" s="171">
        <v>0</v>
      </c>
      <c r="AZ303" s="171">
        <v>0</v>
      </c>
      <c r="BA303" s="171">
        <v>120000</v>
      </c>
      <c r="BB303" s="171">
        <v>1356999.8</v>
      </c>
      <c r="BC303" s="171">
        <v>166418.18</v>
      </c>
      <c r="BD303" s="171">
        <v>0</v>
      </c>
      <c r="BE303" s="171">
        <v>16000</v>
      </c>
      <c r="BF303" s="171">
        <v>221918</v>
      </c>
      <c r="BG303" s="171">
        <v>132693</v>
      </c>
      <c r="BH303" s="171">
        <v>706384</v>
      </c>
      <c r="BI303" s="171">
        <v>183000</v>
      </c>
      <c r="BJ303" s="171">
        <v>0</v>
      </c>
      <c r="BK303" s="171">
        <v>0</v>
      </c>
      <c r="BL303" s="171">
        <v>34440</v>
      </c>
      <c r="BM303" s="171">
        <v>1742000</v>
      </c>
      <c r="BN303" s="171">
        <v>0</v>
      </c>
      <c r="BO303" s="171">
        <v>0</v>
      </c>
      <c r="BP303" s="171">
        <v>0</v>
      </c>
      <c r="BQ303" s="171">
        <v>0</v>
      </c>
      <c r="BR303" s="171">
        <v>0</v>
      </c>
      <c r="BS303" s="171">
        <v>6900</v>
      </c>
      <c r="BT303" s="171">
        <v>0</v>
      </c>
      <c r="BU303" s="171">
        <v>0</v>
      </c>
      <c r="BV303" s="171">
        <v>0</v>
      </c>
      <c r="BW303" s="171">
        <v>0</v>
      </c>
      <c r="BX303" s="171">
        <v>0</v>
      </c>
      <c r="BY303" s="171">
        <v>0</v>
      </c>
      <c r="BZ303" s="171">
        <v>83139</v>
      </c>
      <c r="CA303" s="171">
        <v>0</v>
      </c>
      <c r="CB303" s="171">
        <v>0</v>
      </c>
      <c r="CC303" s="201">
        <f t="shared" si="47"/>
        <v>23834339.939999998</v>
      </c>
    </row>
    <row r="304" spans="1:81" s="109" customFormat="1" ht="25.5" customHeight="1">
      <c r="A304" s="136" t="s">
        <v>1461</v>
      </c>
      <c r="B304" s="280" t="s">
        <v>47</v>
      </c>
      <c r="C304" s="281" t="s">
        <v>48</v>
      </c>
      <c r="D304" s="282">
        <v>51110</v>
      </c>
      <c r="E304" s="291" t="s">
        <v>839</v>
      </c>
      <c r="F304" s="283" t="s">
        <v>842</v>
      </c>
      <c r="G304" s="284" t="s">
        <v>843</v>
      </c>
      <c r="H304" s="192">
        <v>0</v>
      </c>
      <c r="I304" s="192">
        <v>0</v>
      </c>
      <c r="J304" s="192">
        <v>0</v>
      </c>
      <c r="K304" s="192">
        <v>0</v>
      </c>
      <c r="L304" s="192">
        <v>0</v>
      </c>
      <c r="M304" s="192">
        <v>60815</v>
      </c>
      <c r="N304" s="192">
        <v>0</v>
      </c>
      <c r="O304" s="192">
        <v>0</v>
      </c>
      <c r="P304" s="192">
        <v>47790</v>
      </c>
      <c r="Q304" s="192">
        <v>0</v>
      </c>
      <c r="R304" s="192">
        <v>0</v>
      </c>
      <c r="S304" s="192">
        <v>0</v>
      </c>
      <c r="T304" s="192">
        <v>0</v>
      </c>
      <c r="U304" s="192">
        <v>0</v>
      </c>
      <c r="V304" s="192">
        <v>39755</v>
      </c>
      <c r="W304" s="192">
        <v>205940</v>
      </c>
      <c r="X304" s="192">
        <v>0</v>
      </c>
      <c r="Y304" s="192">
        <v>0</v>
      </c>
      <c r="Z304" s="192">
        <v>0</v>
      </c>
      <c r="AA304" s="192">
        <v>0</v>
      </c>
      <c r="AB304" s="192">
        <v>0</v>
      </c>
      <c r="AC304" s="192">
        <v>0</v>
      </c>
      <c r="AD304" s="192">
        <v>0</v>
      </c>
      <c r="AE304" s="192">
        <v>0</v>
      </c>
      <c r="AF304" s="192">
        <v>0</v>
      </c>
      <c r="AG304" s="192">
        <v>0</v>
      </c>
      <c r="AH304" s="192">
        <v>53060</v>
      </c>
      <c r="AI304" s="192">
        <v>0</v>
      </c>
      <c r="AJ304" s="192">
        <v>0</v>
      </c>
      <c r="AK304" s="192">
        <v>0</v>
      </c>
      <c r="AL304" s="192">
        <v>0</v>
      </c>
      <c r="AM304" s="192">
        <v>0</v>
      </c>
      <c r="AN304" s="192">
        <v>0</v>
      </c>
      <c r="AO304" s="192">
        <v>0</v>
      </c>
      <c r="AP304" s="192">
        <v>0</v>
      </c>
      <c r="AQ304" s="192">
        <v>14800</v>
      </c>
      <c r="AR304" s="192">
        <v>50000</v>
      </c>
      <c r="AS304" s="192">
        <v>0</v>
      </c>
      <c r="AT304" s="192">
        <v>0</v>
      </c>
      <c r="AU304" s="192">
        <v>0</v>
      </c>
      <c r="AV304" s="192">
        <v>0</v>
      </c>
      <c r="AW304" s="192">
        <v>0</v>
      </c>
      <c r="AX304" s="192">
        <v>0</v>
      </c>
      <c r="AY304" s="192">
        <v>0</v>
      </c>
      <c r="AZ304" s="192">
        <v>900</v>
      </c>
      <c r="BA304" s="192">
        <v>0</v>
      </c>
      <c r="BB304" s="192">
        <v>0</v>
      </c>
      <c r="BC304" s="192">
        <v>51548</v>
      </c>
      <c r="BD304" s="192">
        <v>213220</v>
      </c>
      <c r="BE304" s="192">
        <v>0</v>
      </c>
      <c r="BF304" s="192">
        <v>0</v>
      </c>
      <c r="BG304" s="192">
        <v>0</v>
      </c>
      <c r="BH304" s="192">
        <v>0</v>
      </c>
      <c r="BI304" s="192">
        <v>0</v>
      </c>
      <c r="BJ304" s="192">
        <v>0</v>
      </c>
      <c r="BK304" s="192">
        <v>10530</v>
      </c>
      <c r="BL304" s="192">
        <v>37105</v>
      </c>
      <c r="BM304" s="192">
        <v>0</v>
      </c>
      <c r="BN304" s="192">
        <v>0</v>
      </c>
      <c r="BO304" s="192">
        <v>0</v>
      </c>
      <c r="BP304" s="192">
        <v>0</v>
      </c>
      <c r="BQ304" s="192">
        <v>55575</v>
      </c>
      <c r="BR304" s="192">
        <v>0</v>
      </c>
      <c r="BS304" s="192">
        <v>5700</v>
      </c>
      <c r="BT304" s="192">
        <v>0</v>
      </c>
      <c r="BU304" s="192">
        <v>0</v>
      </c>
      <c r="BV304" s="192">
        <v>0</v>
      </c>
      <c r="BW304" s="192">
        <v>0</v>
      </c>
      <c r="BX304" s="192">
        <v>0</v>
      </c>
      <c r="BY304" s="192">
        <v>0</v>
      </c>
      <c r="BZ304" s="192">
        <v>86340</v>
      </c>
      <c r="CA304" s="192">
        <v>83120</v>
      </c>
      <c r="CB304" s="192">
        <v>53910</v>
      </c>
      <c r="CC304" s="201">
        <f t="shared" si="47"/>
        <v>1070108</v>
      </c>
    </row>
    <row r="305" spans="1:81" s="109" customFormat="1" ht="25.5" customHeight="1">
      <c r="A305" s="136" t="s">
        <v>1461</v>
      </c>
      <c r="B305" s="280" t="s">
        <v>47</v>
      </c>
      <c r="C305" s="281" t="s">
        <v>48</v>
      </c>
      <c r="D305" s="282">
        <v>51110</v>
      </c>
      <c r="E305" s="291" t="s">
        <v>839</v>
      </c>
      <c r="F305" s="283" t="s">
        <v>844</v>
      </c>
      <c r="G305" s="284" t="s">
        <v>845</v>
      </c>
      <c r="H305" s="192">
        <v>104400</v>
      </c>
      <c r="I305" s="171">
        <v>0</v>
      </c>
      <c r="J305" s="171">
        <v>0</v>
      </c>
      <c r="K305" s="171">
        <v>0</v>
      </c>
      <c r="L305" s="171">
        <v>0</v>
      </c>
      <c r="M305" s="171">
        <v>0</v>
      </c>
      <c r="N305" s="171">
        <v>0</v>
      </c>
      <c r="O305" s="171">
        <v>0</v>
      </c>
      <c r="P305" s="171">
        <v>0</v>
      </c>
      <c r="Q305" s="171">
        <v>0</v>
      </c>
      <c r="R305" s="171">
        <v>0</v>
      </c>
      <c r="S305" s="171">
        <v>0</v>
      </c>
      <c r="T305" s="171">
        <v>0</v>
      </c>
      <c r="U305" s="171">
        <v>0</v>
      </c>
      <c r="V305" s="171">
        <v>0</v>
      </c>
      <c r="W305" s="171">
        <v>0</v>
      </c>
      <c r="X305" s="171">
        <v>0</v>
      </c>
      <c r="Y305" s="171">
        <v>0</v>
      </c>
      <c r="Z305" s="171">
        <v>31640</v>
      </c>
      <c r="AA305" s="171">
        <v>0</v>
      </c>
      <c r="AB305" s="171">
        <v>6000</v>
      </c>
      <c r="AC305" s="171">
        <v>0</v>
      </c>
      <c r="AD305" s="171">
        <v>0</v>
      </c>
      <c r="AE305" s="171">
        <v>0</v>
      </c>
      <c r="AF305" s="171">
        <v>0</v>
      </c>
      <c r="AG305" s="171">
        <v>0</v>
      </c>
      <c r="AH305" s="171">
        <v>0</v>
      </c>
      <c r="AI305" s="171">
        <v>0</v>
      </c>
      <c r="AJ305" s="171">
        <v>0</v>
      </c>
      <c r="AK305" s="171">
        <v>0</v>
      </c>
      <c r="AL305" s="171">
        <v>0</v>
      </c>
      <c r="AM305" s="171">
        <v>0</v>
      </c>
      <c r="AN305" s="171">
        <v>0</v>
      </c>
      <c r="AO305" s="171">
        <v>0</v>
      </c>
      <c r="AP305" s="171">
        <v>0</v>
      </c>
      <c r="AQ305" s="171">
        <v>0</v>
      </c>
      <c r="AR305" s="171">
        <v>0</v>
      </c>
      <c r="AS305" s="171">
        <v>0</v>
      </c>
      <c r="AT305" s="171">
        <v>0</v>
      </c>
      <c r="AU305" s="171">
        <v>17800</v>
      </c>
      <c r="AV305" s="171">
        <v>0</v>
      </c>
      <c r="AW305" s="171">
        <v>0</v>
      </c>
      <c r="AX305" s="171">
        <v>0</v>
      </c>
      <c r="AY305" s="171">
        <v>0</v>
      </c>
      <c r="AZ305" s="171">
        <v>0</v>
      </c>
      <c r="BA305" s="171">
        <v>0</v>
      </c>
      <c r="BB305" s="171">
        <v>0</v>
      </c>
      <c r="BC305" s="171">
        <v>0</v>
      </c>
      <c r="BD305" s="171">
        <v>0</v>
      </c>
      <c r="BE305" s="171">
        <v>0</v>
      </c>
      <c r="BF305" s="171">
        <v>0</v>
      </c>
      <c r="BG305" s="171">
        <v>0</v>
      </c>
      <c r="BH305" s="171">
        <v>0</v>
      </c>
      <c r="BI305" s="171">
        <v>12000</v>
      </c>
      <c r="BJ305" s="171">
        <v>0</v>
      </c>
      <c r="BK305" s="171">
        <v>0</v>
      </c>
      <c r="BL305" s="171">
        <v>0</v>
      </c>
      <c r="BM305" s="171">
        <v>8800</v>
      </c>
      <c r="BN305" s="171">
        <v>0</v>
      </c>
      <c r="BO305" s="171">
        <v>0</v>
      </c>
      <c r="BP305" s="171">
        <v>0</v>
      </c>
      <c r="BQ305" s="171">
        <v>0</v>
      </c>
      <c r="BR305" s="171">
        <v>0</v>
      </c>
      <c r="BS305" s="171">
        <v>0</v>
      </c>
      <c r="BT305" s="171">
        <v>0</v>
      </c>
      <c r="BU305" s="171">
        <v>0</v>
      </c>
      <c r="BV305" s="171">
        <v>0</v>
      </c>
      <c r="BW305" s="171">
        <v>0</v>
      </c>
      <c r="BX305" s="171">
        <v>0</v>
      </c>
      <c r="BY305" s="171">
        <v>0</v>
      </c>
      <c r="BZ305" s="171">
        <v>0</v>
      </c>
      <c r="CA305" s="171">
        <v>0</v>
      </c>
      <c r="CB305" s="171">
        <v>0</v>
      </c>
      <c r="CC305" s="201">
        <f t="shared" si="47"/>
        <v>180640</v>
      </c>
    </row>
    <row r="306" spans="1:81" s="109" customFormat="1" ht="25.5" customHeight="1">
      <c r="A306" s="136" t="s">
        <v>1461</v>
      </c>
      <c r="B306" s="280" t="s">
        <v>47</v>
      </c>
      <c r="C306" s="281" t="s">
        <v>48</v>
      </c>
      <c r="D306" s="282">
        <v>51090</v>
      </c>
      <c r="E306" s="291" t="s">
        <v>852</v>
      </c>
      <c r="F306" s="283" t="s">
        <v>846</v>
      </c>
      <c r="G306" s="284" t="s">
        <v>847</v>
      </c>
      <c r="H306" s="192">
        <v>0</v>
      </c>
      <c r="I306" s="171">
        <v>200090</v>
      </c>
      <c r="J306" s="171">
        <v>281971.42</v>
      </c>
      <c r="K306" s="171">
        <v>63215</v>
      </c>
      <c r="L306" s="171">
        <v>0</v>
      </c>
      <c r="M306" s="171">
        <v>0</v>
      </c>
      <c r="N306" s="171">
        <v>0</v>
      </c>
      <c r="O306" s="171">
        <v>292788</v>
      </c>
      <c r="P306" s="171">
        <v>0</v>
      </c>
      <c r="Q306" s="171">
        <v>0</v>
      </c>
      <c r="R306" s="171">
        <v>0</v>
      </c>
      <c r="S306" s="171">
        <v>251104</v>
      </c>
      <c r="T306" s="171">
        <v>0</v>
      </c>
      <c r="U306" s="171">
        <v>4056.52</v>
      </c>
      <c r="V306" s="171">
        <v>0</v>
      </c>
      <c r="W306" s="171">
        <v>38520</v>
      </c>
      <c r="X306" s="171">
        <v>57420</v>
      </c>
      <c r="Y306" s="171">
        <v>0</v>
      </c>
      <c r="Z306" s="171">
        <v>209772</v>
      </c>
      <c r="AA306" s="171">
        <v>318950</v>
      </c>
      <c r="AB306" s="171">
        <v>0</v>
      </c>
      <c r="AC306" s="171">
        <v>0</v>
      </c>
      <c r="AD306" s="171">
        <v>0</v>
      </c>
      <c r="AE306" s="171">
        <v>0</v>
      </c>
      <c r="AF306" s="171">
        <v>0</v>
      </c>
      <c r="AG306" s="171">
        <v>0</v>
      </c>
      <c r="AH306" s="171">
        <v>0</v>
      </c>
      <c r="AI306" s="171">
        <v>0</v>
      </c>
      <c r="AJ306" s="171">
        <v>68480</v>
      </c>
      <c r="AK306" s="171">
        <v>0</v>
      </c>
      <c r="AL306" s="171">
        <v>30000</v>
      </c>
      <c r="AM306" s="171">
        <v>0</v>
      </c>
      <c r="AN306" s="171">
        <v>0</v>
      </c>
      <c r="AO306" s="171">
        <v>0</v>
      </c>
      <c r="AP306" s="171">
        <v>0</v>
      </c>
      <c r="AQ306" s="171">
        <v>0</v>
      </c>
      <c r="AR306" s="171">
        <v>0</v>
      </c>
      <c r="AS306" s="171">
        <v>37450</v>
      </c>
      <c r="AT306" s="171">
        <v>0</v>
      </c>
      <c r="AU306" s="171">
        <v>0</v>
      </c>
      <c r="AV306" s="171">
        <v>0</v>
      </c>
      <c r="AW306" s="171">
        <v>0</v>
      </c>
      <c r="AX306" s="171">
        <v>0</v>
      </c>
      <c r="AY306" s="171">
        <v>0</v>
      </c>
      <c r="AZ306" s="171">
        <v>0</v>
      </c>
      <c r="BA306" s="171">
        <v>0</v>
      </c>
      <c r="BB306" s="171">
        <v>0</v>
      </c>
      <c r="BC306" s="171">
        <v>51000</v>
      </c>
      <c r="BD306" s="171">
        <v>0</v>
      </c>
      <c r="BE306" s="171">
        <v>0</v>
      </c>
      <c r="BF306" s="171">
        <v>0</v>
      </c>
      <c r="BG306" s="171">
        <v>0</v>
      </c>
      <c r="BH306" s="171">
        <v>0</v>
      </c>
      <c r="BI306" s="171">
        <v>0</v>
      </c>
      <c r="BJ306" s="171">
        <v>29960</v>
      </c>
      <c r="BK306" s="171">
        <v>0</v>
      </c>
      <c r="BL306" s="171">
        <v>31000</v>
      </c>
      <c r="BM306" s="171">
        <v>259968.42</v>
      </c>
      <c r="BN306" s="171">
        <v>0</v>
      </c>
      <c r="BO306" s="171">
        <v>102720</v>
      </c>
      <c r="BP306" s="171">
        <v>0</v>
      </c>
      <c r="BQ306" s="171">
        <v>47613.4</v>
      </c>
      <c r="BR306" s="171">
        <v>83000</v>
      </c>
      <c r="BS306" s="171">
        <v>27000</v>
      </c>
      <c r="BT306" s="171">
        <v>0</v>
      </c>
      <c r="BU306" s="171">
        <v>0</v>
      </c>
      <c r="BV306" s="171">
        <v>0</v>
      </c>
      <c r="BW306" s="171">
        <v>0</v>
      </c>
      <c r="BX306" s="171">
        <v>0</v>
      </c>
      <c r="BY306" s="171">
        <v>36690</v>
      </c>
      <c r="BZ306" s="171">
        <v>0</v>
      </c>
      <c r="CA306" s="171">
        <v>0</v>
      </c>
      <c r="CB306" s="171">
        <v>0</v>
      </c>
      <c r="CC306" s="201">
        <f t="shared" si="47"/>
        <v>2522768.7599999998</v>
      </c>
    </row>
    <row r="307" spans="1:81" s="109" customFormat="1" ht="25.5" customHeight="1">
      <c r="A307" s="136" t="s">
        <v>1461</v>
      </c>
      <c r="B307" s="280" t="s">
        <v>47</v>
      </c>
      <c r="C307" s="281" t="s">
        <v>48</v>
      </c>
      <c r="D307" s="282">
        <v>51110</v>
      </c>
      <c r="E307" s="291" t="s">
        <v>839</v>
      </c>
      <c r="F307" s="283" t="s">
        <v>848</v>
      </c>
      <c r="G307" s="284" t="s">
        <v>849</v>
      </c>
      <c r="H307" s="192">
        <v>1403787</v>
      </c>
      <c r="I307" s="171">
        <v>0</v>
      </c>
      <c r="J307" s="171">
        <v>657957.6</v>
      </c>
      <c r="K307" s="171">
        <v>0</v>
      </c>
      <c r="L307" s="171">
        <v>0</v>
      </c>
      <c r="M307" s="171">
        <v>0</v>
      </c>
      <c r="N307" s="171">
        <v>0</v>
      </c>
      <c r="O307" s="171">
        <v>421436.44</v>
      </c>
      <c r="P307" s="171">
        <v>11715</v>
      </c>
      <c r="Q307" s="171">
        <v>241319.93</v>
      </c>
      <c r="R307" s="171">
        <v>0</v>
      </c>
      <c r="S307" s="171">
        <v>0</v>
      </c>
      <c r="T307" s="171">
        <v>342011.94</v>
      </c>
      <c r="U307" s="171">
        <v>0</v>
      </c>
      <c r="V307" s="171">
        <v>0</v>
      </c>
      <c r="W307" s="171">
        <v>148597.32</v>
      </c>
      <c r="X307" s="171">
        <v>42982</v>
      </c>
      <c r="Y307" s="171">
        <v>0</v>
      </c>
      <c r="Z307" s="171">
        <v>961879.11</v>
      </c>
      <c r="AA307" s="171">
        <v>0</v>
      </c>
      <c r="AB307" s="171">
        <v>0</v>
      </c>
      <c r="AC307" s="171">
        <v>0</v>
      </c>
      <c r="AD307" s="171">
        <v>0</v>
      </c>
      <c r="AE307" s="171">
        <v>0</v>
      </c>
      <c r="AF307" s="171">
        <v>0</v>
      </c>
      <c r="AG307" s="171">
        <v>0</v>
      </c>
      <c r="AH307" s="171">
        <v>0</v>
      </c>
      <c r="AI307" s="171">
        <v>2317839.8199999998</v>
      </c>
      <c r="AJ307" s="171">
        <v>0</v>
      </c>
      <c r="AK307" s="171">
        <v>0</v>
      </c>
      <c r="AL307" s="171">
        <v>0</v>
      </c>
      <c r="AM307" s="171">
        <v>0</v>
      </c>
      <c r="AN307" s="171">
        <v>0</v>
      </c>
      <c r="AO307" s="171">
        <v>0</v>
      </c>
      <c r="AP307" s="171">
        <v>0</v>
      </c>
      <c r="AQ307" s="171">
        <v>0</v>
      </c>
      <c r="AR307" s="171">
        <v>0</v>
      </c>
      <c r="AS307" s="171">
        <v>0</v>
      </c>
      <c r="AT307" s="171">
        <v>0</v>
      </c>
      <c r="AU307" s="171">
        <v>0</v>
      </c>
      <c r="AV307" s="171">
        <v>0</v>
      </c>
      <c r="AW307" s="171">
        <v>0</v>
      </c>
      <c r="AX307" s="171">
        <v>0</v>
      </c>
      <c r="AY307" s="171">
        <v>0</v>
      </c>
      <c r="AZ307" s="171">
        <v>0</v>
      </c>
      <c r="BA307" s="171">
        <v>0</v>
      </c>
      <c r="BB307" s="171">
        <v>1780158.01</v>
      </c>
      <c r="BC307" s="171">
        <v>0</v>
      </c>
      <c r="BD307" s="171">
        <v>91052</v>
      </c>
      <c r="BE307" s="171">
        <v>143200.20000000001</v>
      </c>
      <c r="BF307" s="171">
        <v>0</v>
      </c>
      <c r="BG307" s="171">
        <v>0</v>
      </c>
      <c r="BH307" s="171">
        <v>0</v>
      </c>
      <c r="BI307" s="171">
        <v>168036</v>
      </c>
      <c r="BJ307" s="171">
        <v>48527.1</v>
      </c>
      <c r="BK307" s="171">
        <v>0</v>
      </c>
      <c r="BL307" s="171">
        <v>0</v>
      </c>
      <c r="BM307" s="171">
        <v>0</v>
      </c>
      <c r="BN307" s="171">
        <v>0</v>
      </c>
      <c r="BO307" s="171">
        <v>0</v>
      </c>
      <c r="BP307" s="171">
        <v>0</v>
      </c>
      <c r="BQ307" s="171">
        <v>0</v>
      </c>
      <c r="BR307" s="171">
        <v>0</v>
      </c>
      <c r="BS307" s="171">
        <v>4000</v>
      </c>
      <c r="BT307" s="171">
        <v>0</v>
      </c>
      <c r="BU307" s="171">
        <v>0</v>
      </c>
      <c r="BV307" s="171">
        <v>0</v>
      </c>
      <c r="BW307" s="171">
        <v>0</v>
      </c>
      <c r="BX307" s="171">
        <v>0</v>
      </c>
      <c r="BY307" s="171">
        <v>0</v>
      </c>
      <c r="BZ307" s="171">
        <v>0</v>
      </c>
      <c r="CA307" s="171">
        <v>0</v>
      </c>
      <c r="CB307" s="171">
        <v>0</v>
      </c>
      <c r="CC307" s="201">
        <f t="shared" si="47"/>
        <v>8784499.4699999988</v>
      </c>
    </row>
    <row r="308" spans="1:81" s="109" customFormat="1" ht="25.5" customHeight="1">
      <c r="A308" s="136" t="s">
        <v>1461</v>
      </c>
      <c r="B308" s="280" t="s">
        <v>47</v>
      </c>
      <c r="C308" s="281" t="s">
        <v>48</v>
      </c>
      <c r="D308" s="282">
        <v>51090</v>
      </c>
      <c r="E308" s="291" t="s">
        <v>852</v>
      </c>
      <c r="F308" s="283" t="s">
        <v>850</v>
      </c>
      <c r="G308" s="284" t="s">
        <v>851</v>
      </c>
      <c r="H308" s="192">
        <v>536804.74</v>
      </c>
      <c r="I308" s="171">
        <v>190608.5</v>
      </c>
      <c r="J308" s="171">
        <v>165124.69</v>
      </c>
      <c r="K308" s="171">
        <v>47844</v>
      </c>
      <c r="L308" s="171">
        <v>21202.87</v>
      </c>
      <c r="M308" s="171">
        <v>263266.09999999998</v>
      </c>
      <c r="N308" s="171">
        <v>0</v>
      </c>
      <c r="O308" s="171">
        <v>93850</v>
      </c>
      <c r="P308" s="171">
        <v>28399.8</v>
      </c>
      <c r="Q308" s="171">
        <v>179027.78</v>
      </c>
      <c r="R308" s="171">
        <v>16166.6</v>
      </c>
      <c r="S308" s="171">
        <v>59660</v>
      </c>
      <c r="T308" s="171">
        <v>73482.5</v>
      </c>
      <c r="U308" s="171">
        <v>41737.5</v>
      </c>
      <c r="V308" s="171">
        <v>3036.25</v>
      </c>
      <c r="W308" s="171">
        <v>60672</v>
      </c>
      <c r="X308" s="171">
        <v>63127</v>
      </c>
      <c r="Y308" s="171">
        <v>18165</v>
      </c>
      <c r="Z308" s="171">
        <v>758701.79</v>
      </c>
      <c r="AA308" s="171">
        <v>285627.75</v>
      </c>
      <c r="AB308" s="171">
        <v>17387.5</v>
      </c>
      <c r="AC308" s="171">
        <v>245430.75</v>
      </c>
      <c r="AD308" s="171">
        <v>27425</v>
      </c>
      <c r="AE308" s="171">
        <v>38548</v>
      </c>
      <c r="AF308" s="171">
        <v>0</v>
      </c>
      <c r="AG308" s="171">
        <v>25481.25</v>
      </c>
      <c r="AH308" s="171">
        <v>33712.5</v>
      </c>
      <c r="AI308" s="171">
        <v>259566.6</v>
      </c>
      <c r="AJ308" s="171">
        <v>41632</v>
      </c>
      <c r="AK308" s="171">
        <v>23832</v>
      </c>
      <c r="AL308" s="171">
        <v>30673.5</v>
      </c>
      <c r="AM308" s="171">
        <v>20477</v>
      </c>
      <c r="AN308" s="171">
        <v>40728</v>
      </c>
      <c r="AO308" s="171">
        <v>30000</v>
      </c>
      <c r="AP308" s="171">
        <v>34944</v>
      </c>
      <c r="AQ308" s="171">
        <v>44112</v>
      </c>
      <c r="AR308" s="171">
        <v>13152</v>
      </c>
      <c r="AS308" s="171">
        <v>44480</v>
      </c>
      <c r="AT308" s="171">
        <v>27904</v>
      </c>
      <c r="AU308" s="171">
        <v>0</v>
      </c>
      <c r="AV308" s="171">
        <v>1000</v>
      </c>
      <c r="AW308" s="171">
        <v>13266</v>
      </c>
      <c r="AX308" s="171">
        <v>29556</v>
      </c>
      <c r="AY308" s="171">
        <v>4128</v>
      </c>
      <c r="AZ308" s="171">
        <v>0</v>
      </c>
      <c r="BA308" s="171">
        <v>18928</v>
      </c>
      <c r="BB308" s="171">
        <v>136304</v>
      </c>
      <c r="BC308" s="171">
        <v>33443.5</v>
      </c>
      <c r="BD308" s="171">
        <v>46959</v>
      </c>
      <c r="BE308" s="171">
        <v>123349.75</v>
      </c>
      <c r="BF308" s="171">
        <v>0</v>
      </c>
      <c r="BG308" s="171">
        <v>43765.5</v>
      </c>
      <c r="BH308" s="171">
        <v>49288</v>
      </c>
      <c r="BI308" s="171">
        <v>68846</v>
      </c>
      <c r="BJ308" s="171">
        <v>14674</v>
      </c>
      <c r="BK308" s="171">
        <v>7040</v>
      </c>
      <c r="BL308" s="171">
        <v>8635</v>
      </c>
      <c r="BM308" s="171">
        <v>117286.39999999999</v>
      </c>
      <c r="BN308" s="171">
        <v>189540</v>
      </c>
      <c r="BO308" s="171">
        <v>22912</v>
      </c>
      <c r="BP308" s="171">
        <v>11886</v>
      </c>
      <c r="BQ308" s="171">
        <v>19797</v>
      </c>
      <c r="BR308" s="171">
        <v>34662</v>
      </c>
      <c r="BS308" s="171">
        <v>14412</v>
      </c>
      <c r="BT308" s="171">
        <v>231503.29</v>
      </c>
      <c r="BU308" s="171">
        <v>27490</v>
      </c>
      <c r="BV308" s="171">
        <v>29250</v>
      </c>
      <c r="BW308" s="171">
        <v>39080</v>
      </c>
      <c r="BX308" s="171">
        <v>73752</v>
      </c>
      <c r="BY308" s="171">
        <v>64740</v>
      </c>
      <c r="BZ308" s="171">
        <v>15279</v>
      </c>
      <c r="CA308" s="171">
        <v>26087</v>
      </c>
      <c r="CB308" s="171">
        <v>37317</v>
      </c>
      <c r="CC308" s="201">
        <f t="shared" si="47"/>
        <v>5460167.4100000011</v>
      </c>
    </row>
    <row r="309" spans="1:81" s="109" customFormat="1" ht="25.5" customHeight="1">
      <c r="A309" s="136" t="s">
        <v>1461</v>
      </c>
      <c r="B309" s="280" t="s">
        <v>47</v>
      </c>
      <c r="C309" s="281" t="s">
        <v>48</v>
      </c>
      <c r="D309" s="282">
        <v>51090</v>
      </c>
      <c r="E309" s="291" t="s">
        <v>852</v>
      </c>
      <c r="F309" s="283" t="s">
        <v>853</v>
      </c>
      <c r="G309" s="284" t="s">
        <v>854</v>
      </c>
      <c r="H309" s="192">
        <v>1066531.1200000001</v>
      </c>
      <c r="I309" s="171">
        <v>1412850</v>
      </c>
      <c r="J309" s="171">
        <v>7728036.7800000003</v>
      </c>
      <c r="K309" s="171">
        <v>0</v>
      </c>
      <c r="L309" s="171">
        <v>13545</v>
      </c>
      <c r="M309" s="171">
        <v>21305</v>
      </c>
      <c r="N309" s="171">
        <v>77000.070000000007</v>
      </c>
      <c r="O309" s="171">
        <v>31324.25</v>
      </c>
      <c r="P309" s="171">
        <v>0</v>
      </c>
      <c r="Q309" s="171">
        <v>50520</v>
      </c>
      <c r="R309" s="171">
        <v>3000</v>
      </c>
      <c r="S309" s="171">
        <v>0</v>
      </c>
      <c r="T309" s="171">
        <v>0</v>
      </c>
      <c r="U309" s="171">
        <v>0</v>
      </c>
      <c r="V309" s="171">
        <v>0</v>
      </c>
      <c r="W309" s="171">
        <v>0</v>
      </c>
      <c r="X309" s="171">
        <v>0</v>
      </c>
      <c r="Y309" s="171">
        <v>0</v>
      </c>
      <c r="Z309" s="171">
        <v>266000</v>
      </c>
      <c r="AA309" s="171">
        <v>0</v>
      </c>
      <c r="AB309" s="171">
        <v>0</v>
      </c>
      <c r="AC309" s="171">
        <v>172817.35</v>
      </c>
      <c r="AD309" s="171">
        <v>1898464</v>
      </c>
      <c r="AE309" s="171">
        <v>50500</v>
      </c>
      <c r="AF309" s="171">
        <v>89370</v>
      </c>
      <c r="AG309" s="171">
        <v>0</v>
      </c>
      <c r="AH309" s="171">
        <v>941.6</v>
      </c>
      <c r="AI309" s="171">
        <v>108000</v>
      </c>
      <c r="AJ309" s="171">
        <v>0</v>
      </c>
      <c r="AK309" s="171">
        <v>0</v>
      </c>
      <c r="AL309" s="171">
        <v>0</v>
      </c>
      <c r="AM309" s="171">
        <v>2200</v>
      </c>
      <c r="AN309" s="171">
        <v>0</v>
      </c>
      <c r="AO309" s="171">
        <v>0</v>
      </c>
      <c r="AP309" s="171">
        <v>0</v>
      </c>
      <c r="AQ309" s="171">
        <v>0</v>
      </c>
      <c r="AR309" s="171">
        <v>0</v>
      </c>
      <c r="AS309" s="171">
        <v>0</v>
      </c>
      <c r="AT309" s="171">
        <v>1083.3399999999999</v>
      </c>
      <c r="AU309" s="171">
        <v>49109.9</v>
      </c>
      <c r="AV309" s="171">
        <v>660</v>
      </c>
      <c r="AW309" s="171">
        <v>0</v>
      </c>
      <c r="AX309" s="171">
        <v>1140</v>
      </c>
      <c r="AY309" s="171">
        <v>0</v>
      </c>
      <c r="AZ309" s="171">
        <v>0</v>
      </c>
      <c r="BA309" s="171">
        <v>300</v>
      </c>
      <c r="BB309" s="171">
        <v>754264.3</v>
      </c>
      <c r="BC309" s="171">
        <v>74320</v>
      </c>
      <c r="BD309" s="171">
        <v>564380</v>
      </c>
      <c r="BE309" s="171">
        <v>0</v>
      </c>
      <c r="BF309" s="171">
        <v>0</v>
      </c>
      <c r="BG309" s="171">
        <v>0</v>
      </c>
      <c r="BH309" s="171">
        <v>0</v>
      </c>
      <c r="BI309" s="171">
        <v>0</v>
      </c>
      <c r="BJ309" s="171">
        <v>0</v>
      </c>
      <c r="BK309" s="171">
        <v>0</v>
      </c>
      <c r="BL309" s="171">
        <v>0</v>
      </c>
      <c r="BM309" s="171">
        <v>821215</v>
      </c>
      <c r="BN309" s="171">
        <v>0</v>
      </c>
      <c r="BO309" s="171">
        <v>0</v>
      </c>
      <c r="BP309" s="171">
        <v>0</v>
      </c>
      <c r="BQ309" s="171">
        <v>0</v>
      </c>
      <c r="BR309" s="171">
        <v>192290</v>
      </c>
      <c r="BS309" s="171">
        <v>54160</v>
      </c>
      <c r="BT309" s="171">
        <v>0</v>
      </c>
      <c r="BU309" s="171">
        <v>0</v>
      </c>
      <c r="BV309" s="171">
        <v>0</v>
      </c>
      <c r="BW309" s="171">
        <v>0</v>
      </c>
      <c r="BX309" s="171">
        <v>0</v>
      </c>
      <c r="BY309" s="171">
        <v>1087975</v>
      </c>
      <c r="BZ309" s="171">
        <v>0</v>
      </c>
      <c r="CA309" s="171">
        <v>50000</v>
      </c>
      <c r="CB309" s="171">
        <v>0</v>
      </c>
      <c r="CC309" s="201">
        <f t="shared" si="47"/>
        <v>16643302.710000001</v>
      </c>
    </row>
    <row r="310" spans="1:81" s="109" customFormat="1" ht="25.5" customHeight="1">
      <c r="A310" s="136" t="s">
        <v>1461</v>
      </c>
      <c r="B310" s="280" t="s">
        <v>47</v>
      </c>
      <c r="C310" s="281" t="s">
        <v>48</v>
      </c>
      <c r="D310" s="282">
        <v>51130</v>
      </c>
      <c r="E310" s="291" t="s">
        <v>807</v>
      </c>
      <c r="F310" s="283" t="s">
        <v>855</v>
      </c>
      <c r="G310" s="284" t="s">
        <v>856</v>
      </c>
      <c r="H310" s="192">
        <v>626929.9</v>
      </c>
      <c r="I310" s="192">
        <v>140076.13</v>
      </c>
      <c r="J310" s="192">
        <v>559107.4</v>
      </c>
      <c r="K310" s="192">
        <v>188388.1</v>
      </c>
      <c r="L310" s="192">
        <v>210418.96</v>
      </c>
      <c r="M310" s="192">
        <v>206520</v>
      </c>
      <c r="N310" s="192">
        <v>9197289.6600000001</v>
      </c>
      <c r="O310" s="192">
        <v>2390452.6800000002</v>
      </c>
      <c r="P310" s="192">
        <v>925781.65</v>
      </c>
      <c r="Q310" s="192">
        <v>282146</v>
      </c>
      <c r="R310" s="192">
        <v>45238.97</v>
      </c>
      <c r="S310" s="192">
        <v>200403.20000000001</v>
      </c>
      <c r="T310" s="192">
        <v>416432.33</v>
      </c>
      <c r="U310" s="192">
        <v>9683.34</v>
      </c>
      <c r="V310" s="192">
        <v>272762.18</v>
      </c>
      <c r="W310" s="192">
        <v>548047.31000000006</v>
      </c>
      <c r="X310" s="192">
        <v>2086997.48</v>
      </c>
      <c r="Y310" s="192">
        <v>290083.40999999997</v>
      </c>
      <c r="Z310" s="192">
        <v>9328372.2699999996</v>
      </c>
      <c r="AA310" s="192">
        <v>338634.8</v>
      </c>
      <c r="AB310" s="192">
        <v>280354</v>
      </c>
      <c r="AC310" s="192">
        <v>789118.9</v>
      </c>
      <c r="AD310" s="192">
        <v>575703</v>
      </c>
      <c r="AE310" s="192">
        <v>0</v>
      </c>
      <c r="AF310" s="192">
        <v>594192.69999999995</v>
      </c>
      <c r="AG310" s="192">
        <v>178605.6</v>
      </c>
      <c r="AH310" s="192">
        <v>565929.5</v>
      </c>
      <c r="AI310" s="192">
        <v>19916131.16</v>
      </c>
      <c r="AJ310" s="192">
        <v>299424.09999999998</v>
      </c>
      <c r="AK310" s="192">
        <v>263407</v>
      </c>
      <c r="AL310" s="192">
        <v>395715</v>
      </c>
      <c r="AM310" s="192">
        <v>182751</v>
      </c>
      <c r="AN310" s="192">
        <v>76196</v>
      </c>
      <c r="AO310" s="192">
        <v>315640</v>
      </c>
      <c r="AP310" s="192">
        <v>8180</v>
      </c>
      <c r="AQ310" s="192">
        <v>1348566.84</v>
      </c>
      <c r="AR310" s="192">
        <v>4250</v>
      </c>
      <c r="AS310" s="192">
        <v>354024.5</v>
      </c>
      <c r="AT310" s="192">
        <v>41055</v>
      </c>
      <c r="AU310" s="192">
        <v>445375</v>
      </c>
      <c r="AV310" s="192">
        <v>1648461</v>
      </c>
      <c r="AW310" s="192">
        <v>25207</v>
      </c>
      <c r="AX310" s="192">
        <v>43563</v>
      </c>
      <c r="AY310" s="192">
        <v>25145.25</v>
      </c>
      <c r="AZ310" s="192">
        <v>1430987.04</v>
      </c>
      <c r="BA310" s="192">
        <v>123055</v>
      </c>
      <c r="BB310" s="192">
        <v>947075.2</v>
      </c>
      <c r="BC310" s="192">
        <v>493834.07</v>
      </c>
      <c r="BD310" s="192">
        <v>34334</v>
      </c>
      <c r="BE310" s="192">
        <v>615505.25</v>
      </c>
      <c r="BF310" s="192">
        <v>347426.59</v>
      </c>
      <c r="BG310" s="192">
        <v>1479987.87</v>
      </c>
      <c r="BH310" s="192">
        <v>288899.09000000003</v>
      </c>
      <c r="BI310" s="192">
        <v>782287.46</v>
      </c>
      <c r="BJ310" s="192">
        <v>22045.5</v>
      </c>
      <c r="BK310" s="192">
        <v>9004.2000000000007</v>
      </c>
      <c r="BL310" s="192">
        <v>45966</v>
      </c>
      <c r="BM310" s="192">
        <v>22860755.100000001</v>
      </c>
      <c r="BN310" s="192">
        <v>231607.6</v>
      </c>
      <c r="BO310" s="192">
        <v>220279.14</v>
      </c>
      <c r="BP310" s="192">
        <v>545961</v>
      </c>
      <c r="BQ310" s="192">
        <v>170868</v>
      </c>
      <c r="BR310" s="192">
        <v>597959.80000000005</v>
      </c>
      <c r="BS310" s="192">
        <v>148666.1</v>
      </c>
      <c r="BT310" s="192">
        <v>153660.60999999999</v>
      </c>
      <c r="BU310" s="192">
        <v>13370</v>
      </c>
      <c r="BV310" s="192">
        <v>10393</v>
      </c>
      <c r="BW310" s="192">
        <v>186139.47</v>
      </c>
      <c r="BX310" s="192">
        <v>75434.5</v>
      </c>
      <c r="BY310" s="192">
        <v>64645</v>
      </c>
      <c r="BZ310" s="192">
        <v>8584</v>
      </c>
      <c r="CA310" s="192">
        <v>534032</v>
      </c>
      <c r="CB310" s="192">
        <v>7500</v>
      </c>
      <c r="CC310" s="201">
        <f t="shared" si="47"/>
        <v>89091023.909999996</v>
      </c>
    </row>
    <row r="311" spans="1:81" s="109" customFormat="1" ht="25.5" customHeight="1">
      <c r="A311" s="136" t="s">
        <v>1461</v>
      </c>
      <c r="B311" s="280" t="s">
        <v>47</v>
      </c>
      <c r="C311" s="281" t="s">
        <v>48</v>
      </c>
      <c r="D311" s="282">
        <v>51130</v>
      </c>
      <c r="E311" s="291" t="s">
        <v>807</v>
      </c>
      <c r="F311" s="283" t="s">
        <v>857</v>
      </c>
      <c r="G311" s="284" t="s">
        <v>858</v>
      </c>
      <c r="H311" s="192">
        <v>1242245</v>
      </c>
      <c r="I311" s="171">
        <v>1532520.07</v>
      </c>
      <c r="J311" s="171">
        <v>2535639</v>
      </c>
      <c r="K311" s="171">
        <v>237385</v>
      </c>
      <c r="L311" s="171">
        <v>324015</v>
      </c>
      <c r="M311" s="171">
        <v>159823</v>
      </c>
      <c r="N311" s="171">
        <v>9090211</v>
      </c>
      <c r="O311" s="171">
        <v>330137</v>
      </c>
      <c r="P311" s="171">
        <v>93475</v>
      </c>
      <c r="Q311" s="171">
        <v>2052016</v>
      </c>
      <c r="R311" s="171">
        <v>128570</v>
      </c>
      <c r="S311" s="171">
        <v>1328144.69</v>
      </c>
      <c r="T311" s="171">
        <v>359928.2</v>
      </c>
      <c r="U311" s="171">
        <v>0</v>
      </c>
      <c r="V311" s="171">
        <v>57148</v>
      </c>
      <c r="W311" s="171">
        <v>313219.5</v>
      </c>
      <c r="X311" s="171">
        <v>430886.7</v>
      </c>
      <c r="Y311" s="171">
        <v>118320</v>
      </c>
      <c r="Z311" s="171">
        <v>4952289</v>
      </c>
      <c r="AA311" s="171">
        <v>443165</v>
      </c>
      <c r="AB311" s="171">
        <v>299333</v>
      </c>
      <c r="AC311" s="171">
        <v>423978.65</v>
      </c>
      <c r="AD311" s="171">
        <v>59910</v>
      </c>
      <c r="AE311" s="171">
        <v>275725.5</v>
      </c>
      <c r="AF311" s="171">
        <v>50499.8</v>
      </c>
      <c r="AG311" s="171">
        <v>87140</v>
      </c>
      <c r="AH311" s="171">
        <v>33620</v>
      </c>
      <c r="AI311" s="171">
        <v>2802746</v>
      </c>
      <c r="AJ311" s="171">
        <v>153243</v>
      </c>
      <c r="AK311" s="171">
        <v>128459</v>
      </c>
      <c r="AL311" s="171">
        <v>45033</v>
      </c>
      <c r="AM311" s="171">
        <v>149561.1</v>
      </c>
      <c r="AN311" s="171">
        <v>259929</v>
      </c>
      <c r="AO311" s="171">
        <v>102224.2</v>
      </c>
      <c r="AP311" s="171">
        <v>158942.38</v>
      </c>
      <c r="AQ311" s="171">
        <v>0</v>
      </c>
      <c r="AR311" s="171">
        <v>213029</v>
      </c>
      <c r="AS311" s="171">
        <v>23935</v>
      </c>
      <c r="AT311" s="171">
        <v>66537</v>
      </c>
      <c r="AU311" s="171">
        <v>1281864</v>
      </c>
      <c r="AV311" s="171">
        <v>126955</v>
      </c>
      <c r="AW311" s="171">
        <v>110883.19</v>
      </c>
      <c r="AX311" s="171">
        <v>214463.1</v>
      </c>
      <c r="AY311" s="171">
        <v>56184.9</v>
      </c>
      <c r="AZ311" s="171">
        <v>5995.4</v>
      </c>
      <c r="BA311" s="171">
        <v>46631.7</v>
      </c>
      <c r="BB311" s="171">
        <v>553643.94999999995</v>
      </c>
      <c r="BC311" s="171">
        <v>98750</v>
      </c>
      <c r="BD311" s="171">
        <v>25430</v>
      </c>
      <c r="BE311" s="171">
        <v>576463.9</v>
      </c>
      <c r="BF311" s="171">
        <v>568622.4</v>
      </c>
      <c r="BG311" s="171">
        <v>228700</v>
      </c>
      <c r="BH311" s="171">
        <v>798198.25</v>
      </c>
      <c r="BI311" s="171">
        <v>604445</v>
      </c>
      <c r="BJ311" s="171">
        <v>182489.7</v>
      </c>
      <c r="BK311" s="171">
        <v>139408.04999999999</v>
      </c>
      <c r="BL311" s="171">
        <v>62955</v>
      </c>
      <c r="BM311" s="171">
        <v>2619817</v>
      </c>
      <c r="BN311" s="171">
        <v>861835</v>
      </c>
      <c r="BO311" s="171">
        <v>124176.25</v>
      </c>
      <c r="BP311" s="171">
        <v>51061.5</v>
      </c>
      <c r="BQ311" s="171">
        <v>0</v>
      </c>
      <c r="BR311" s="171">
        <v>215582</v>
      </c>
      <c r="BS311" s="171">
        <v>107812.1</v>
      </c>
      <c r="BT311" s="171">
        <v>416207.8</v>
      </c>
      <c r="BU311" s="171">
        <v>296979.48</v>
      </c>
      <c r="BV311" s="171">
        <v>162706.29999999999</v>
      </c>
      <c r="BW311" s="171">
        <v>248702</v>
      </c>
      <c r="BX311" s="171">
        <v>205466.5</v>
      </c>
      <c r="BY311" s="171">
        <v>630033.4</v>
      </c>
      <c r="BZ311" s="171">
        <v>210857.3</v>
      </c>
      <c r="CA311" s="171">
        <v>149297.4</v>
      </c>
      <c r="CB311" s="171">
        <v>42845.4</v>
      </c>
      <c r="CC311" s="201">
        <f t="shared" si="47"/>
        <v>43088445.759999983</v>
      </c>
    </row>
    <row r="312" spans="1:81" s="109" customFormat="1" ht="25.5" customHeight="1">
      <c r="A312" s="136" t="s">
        <v>1461</v>
      </c>
      <c r="B312" s="280" t="s">
        <v>47</v>
      </c>
      <c r="C312" s="281" t="s">
        <v>48</v>
      </c>
      <c r="D312" s="282">
        <v>51130</v>
      </c>
      <c r="E312" s="291" t="s">
        <v>807</v>
      </c>
      <c r="F312" s="283" t="s">
        <v>859</v>
      </c>
      <c r="G312" s="284" t="s">
        <v>860</v>
      </c>
      <c r="H312" s="192">
        <v>5716561.5</v>
      </c>
      <c r="I312" s="192">
        <v>1454625.5</v>
      </c>
      <c r="J312" s="192">
        <v>537605</v>
      </c>
      <c r="K312" s="192">
        <v>449300</v>
      </c>
      <c r="L312" s="192">
        <v>148975</v>
      </c>
      <c r="M312" s="192">
        <v>33875</v>
      </c>
      <c r="N312" s="192">
        <v>736026</v>
      </c>
      <c r="O312" s="192">
        <v>780850</v>
      </c>
      <c r="P312" s="192">
        <v>83000</v>
      </c>
      <c r="Q312" s="192">
        <v>1133260</v>
      </c>
      <c r="R312" s="192">
        <v>0</v>
      </c>
      <c r="S312" s="192">
        <v>0</v>
      </c>
      <c r="T312" s="192">
        <v>721610</v>
      </c>
      <c r="U312" s="192">
        <v>0</v>
      </c>
      <c r="V312" s="192">
        <v>172897.01</v>
      </c>
      <c r="W312" s="192">
        <v>0</v>
      </c>
      <c r="X312" s="192">
        <v>83000</v>
      </c>
      <c r="Y312" s="192">
        <v>62000</v>
      </c>
      <c r="Z312" s="192">
        <v>6037175.0999999996</v>
      </c>
      <c r="AA312" s="192">
        <v>1701335</v>
      </c>
      <c r="AB312" s="192">
        <v>460540</v>
      </c>
      <c r="AC312" s="192">
        <v>0</v>
      </c>
      <c r="AD312" s="192">
        <v>55250</v>
      </c>
      <c r="AE312" s="192">
        <v>7830</v>
      </c>
      <c r="AF312" s="192">
        <v>387284</v>
      </c>
      <c r="AG312" s="192">
        <v>3000</v>
      </c>
      <c r="AH312" s="192">
        <v>0</v>
      </c>
      <c r="AI312" s="192">
        <v>10974906</v>
      </c>
      <c r="AJ312" s="192">
        <v>0</v>
      </c>
      <c r="AK312" s="192">
        <v>0</v>
      </c>
      <c r="AL312" s="192">
        <v>130640.4</v>
      </c>
      <c r="AM312" s="192">
        <v>0</v>
      </c>
      <c r="AN312" s="192">
        <v>0</v>
      </c>
      <c r="AO312" s="192">
        <v>0</v>
      </c>
      <c r="AP312" s="192">
        <v>0</v>
      </c>
      <c r="AQ312" s="192">
        <v>0</v>
      </c>
      <c r="AR312" s="192">
        <v>0</v>
      </c>
      <c r="AS312" s="192">
        <v>0</v>
      </c>
      <c r="AT312" s="192">
        <v>0</v>
      </c>
      <c r="AU312" s="192">
        <v>2873600</v>
      </c>
      <c r="AV312" s="192">
        <v>0</v>
      </c>
      <c r="AW312" s="192">
        <v>0</v>
      </c>
      <c r="AX312" s="192">
        <v>0</v>
      </c>
      <c r="AY312" s="192">
        <v>0</v>
      </c>
      <c r="AZ312" s="192">
        <v>0</v>
      </c>
      <c r="BA312" s="192">
        <v>0</v>
      </c>
      <c r="BB312" s="192">
        <v>2982752.34</v>
      </c>
      <c r="BC312" s="192">
        <v>37975</v>
      </c>
      <c r="BD312" s="192">
        <v>156292</v>
      </c>
      <c r="BE312" s="192">
        <v>108160</v>
      </c>
      <c r="BF312" s="192">
        <v>0</v>
      </c>
      <c r="BG312" s="192">
        <v>198585</v>
      </c>
      <c r="BH312" s="192">
        <v>872470</v>
      </c>
      <c r="BI312" s="192">
        <v>579403</v>
      </c>
      <c r="BJ312" s="192">
        <v>49480</v>
      </c>
      <c r="BK312" s="192">
        <v>100220</v>
      </c>
      <c r="BL312" s="192">
        <v>69475</v>
      </c>
      <c r="BM312" s="192">
        <v>6212696</v>
      </c>
      <c r="BN312" s="192">
        <v>1782490</v>
      </c>
      <c r="BO312" s="192">
        <v>167565</v>
      </c>
      <c r="BP312" s="192">
        <v>51750</v>
      </c>
      <c r="BQ312" s="192">
        <v>0</v>
      </c>
      <c r="BR312" s="192">
        <v>0</v>
      </c>
      <c r="BS312" s="192">
        <v>0</v>
      </c>
      <c r="BT312" s="192">
        <v>4243995</v>
      </c>
      <c r="BU312" s="192">
        <v>187701.5</v>
      </c>
      <c r="BV312" s="192">
        <v>222037</v>
      </c>
      <c r="BW312" s="192">
        <v>45661</v>
      </c>
      <c r="BX312" s="192">
        <v>326546</v>
      </c>
      <c r="BY312" s="192">
        <v>905480</v>
      </c>
      <c r="BZ312" s="192">
        <v>210518</v>
      </c>
      <c r="CA312" s="192">
        <v>0</v>
      </c>
      <c r="CB312" s="192">
        <v>121514.5</v>
      </c>
      <c r="CC312" s="201">
        <f t="shared" si="47"/>
        <v>54377911.849999994</v>
      </c>
    </row>
    <row r="313" spans="1:81" s="109" customFormat="1" ht="25.5" customHeight="1">
      <c r="A313" s="136" t="s">
        <v>1461</v>
      </c>
      <c r="B313" s="280" t="s">
        <v>47</v>
      </c>
      <c r="C313" s="281" t="s">
        <v>48</v>
      </c>
      <c r="D313" s="282">
        <v>51130</v>
      </c>
      <c r="E313" s="291" t="s">
        <v>807</v>
      </c>
      <c r="F313" s="283" t="s">
        <v>861</v>
      </c>
      <c r="G313" s="284" t="s">
        <v>862</v>
      </c>
      <c r="H313" s="192">
        <v>0</v>
      </c>
      <c r="I313" s="171">
        <v>0</v>
      </c>
      <c r="J313" s="171">
        <v>0</v>
      </c>
      <c r="K313" s="17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71">
        <v>0</v>
      </c>
      <c r="S313" s="171">
        <v>0</v>
      </c>
      <c r="T313" s="171">
        <v>0</v>
      </c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71">
        <v>0</v>
      </c>
      <c r="AQ313" s="171">
        <v>0</v>
      </c>
      <c r="AR313" s="171">
        <v>0</v>
      </c>
      <c r="AS313" s="171">
        <v>0</v>
      </c>
      <c r="AT313" s="171">
        <v>0</v>
      </c>
      <c r="AU313" s="171">
        <v>0</v>
      </c>
      <c r="AV313" s="171">
        <v>0</v>
      </c>
      <c r="AW313" s="171">
        <v>0</v>
      </c>
      <c r="AX313" s="171">
        <v>0</v>
      </c>
      <c r="AY313" s="171">
        <v>0</v>
      </c>
      <c r="AZ313" s="171">
        <v>0</v>
      </c>
      <c r="BA313" s="171">
        <v>0</v>
      </c>
      <c r="BB313" s="171">
        <v>0</v>
      </c>
      <c r="BC313" s="171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1">
        <v>0</v>
      </c>
      <c r="BJ313" s="171">
        <v>0</v>
      </c>
      <c r="BK313" s="171">
        <v>0</v>
      </c>
      <c r="BL313" s="171">
        <v>0</v>
      </c>
      <c r="BM313" s="171">
        <v>0</v>
      </c>
      <c r="BN313" s="171">
        <v>0</v>
      </c>
      <c r="BO313" s="171">
        <v>0</v>
      </c>
      <c r="BP313" s="171">
        <v>0</v>
      </c>
      <c r="BQ313" s="171">
        <v>0</v>
      </c>
      <c r="BR313" s="171">
        <v>0</v>
      </c>
      <c r="BS313" s="171">
        <v>0</v>
      </c>
      <c r="BT313" s="171">
        <v>0</v>
      </c>
      <c r="BU313" s="171">
        <v>0</v>
      </c>
      <c r="BV313" s="171">
        <v>0</v>
      </c>
      <c r="BW313" s="171">
        <v>0</v>
      </c>
      <c r="BX313" s="171">
        <v>0</v>
      </c>
      <c r="BY313" s="171">
        <v>0</v>
      </c>
      <c r="BZ313" s="171">
        <v>0</v>
      </c>
      <c r="CA313" s="171">
        <v>0</v>
      </c>
      <c r="CB313" s="171">
        <v>0</v>
      </c>
      <c r="CC313" s="201">
        <f t="shared" si="47"/>
        <v>0</v>
      </c>
    </row>
    <row r="314" spans="1:81" s="109" customFormat="1" ht="25.5" customHeight="1">
      <c r="A314" s="136" t="s">
        <v>1461</v>
      </c>
      <c r="B314" s="280" t="s">
        <v>47</v>
      </c>
      <c r="C314" s="281" t="s">
        <v>48</v>
      </c>
      <c r="D314" s="282">
        <v>51130</v>
      </c>
      <c r="E314" s="291" t="s">
        <v>807</v>
      </c>
      <c r="F314" s="283" t="s">
        <v>863</v>
      </c>
      <c r="G314" s="284" t="s">
        <v>864</v>
      </c>
      <c r="H314" s="192">
        <v>54</v>
      </c>
      <c r="I314" s="192">
        <v>0</v>
      </c>
      <c r="J314" s="192">
        <v>0</v>
      </c>
      <c r="K314" s="192">
        <v>42</v>
      </c>
      <c r="L314" s="192">
        <v>66</v>
      </c>
      <c r="M314" s="192">
        <v>12</v>
      </c>
      <c r="N314" s="192">
        <v>0</v>
      </c>
      <c r="O314" s="192">
        <v>18</v>
      </c>
      <c r="P314" s="192">
        <v>292</v>
      </c>
      <c r="Q314" s="192">
        <v>3151.81</v>
      </c>
      <c r="R314" s="192">
        <v>134</v>
      </c>
      <c r="S314" s="192">
        <v>12</v>
      </c>
      <c r="T314" s="192">
        <v>86</v>
      </c>
      <c r="U314" s="192">
        <v>134</v>
      </c>
      <c r="V314" s="192">
        <v>50</v>
      </c>
      <c r="W314" s="192">
        <v>12</v>
      </c>
      <c r="X314" s="192">
        <v>0</v>
      </c>
      <c r="Y314" s="192">
        <v>6</v>
      </c>
      <c r="Z314" s="192">
        <v>13310.7</v>
      </c>
      <c r="AA314" s="192">
        <v>12</v>
      </c>
      <c r="AB314" s="192">
        <v>12</v>
      </c>
      <c r="AC314" s="192">
        <v>0</v>
      </c>
      <c r="AD314" s="192">
        <v>6</v>
      </c>
      <c r="AE314" s="192">
        <v>0</v>
      </c>
      <c r="AF314" s="192">
        <v>0</v>
      </c>
      <c r="AG314" s="192">
        <v>0</v>
      </c>
      <c r="AH314" s="192">
        <v>0</v>
      </c>
      <c r="AI314" s="192">
        <v>16964.82</v>
      </c>
      <c r="AJ314" s="192">
        <v>0</v>
      </c>
      <c r="AK314" s="192">
        <v>0</v>
      </c>
      <c r="AL314" s="192">
        <v>0</v>
      </c>
      <c r="AM314" s="192">
        <v>0</v>
      </c>
      <c r="AN314" s="192">
        <v>6</v>
      </c>
      <c r="AO314" s="192">
        <v>0</v>
      </c>
      <c r="AP314" s="192">
        <v>133.88</v>
      </c>
      <c r="AQ314" s="192">
        <v>0</v>
      </c>
      <c r="AR314" s="192">
        <v>6</v>
      </c>
      <c r="AS314" s="192">
        <v>12</v>
      </c>
      <c r="AT314" s="192">
        <v>0</v>
      </c>
      <c r="AU314" s="192">
        <v>268</v>
      </c>
      <c r="AV314" s="192">
        <v>0</v>
      </c>
      <c r="AW314" s="192">
        <v>6</v>
      </c>
      <c r="AX314" s="192">
        <v>0</v>
      </c>
      <c r="AY314" s="192">
        <v>66</v>
      </c>
      <c r="AZ314" s="192">
        <v>0</v>
      </c>
      <c r="BA314" s="192">
        <v>6</v>
      </c>
      <c r="BB314" s="192">
        <v>26542.55</v>
      </c>
      <c r="BC314" s="192">
        <v>54</v>
      </c>
      <c r="BD314" s="192">
        <v>66</v>
      </c>
      <c r="BE314" s="192">
        <v>54</v>
      </c>
      <c r="BF314" s="192">
        <v>6</v>
      </c>
      <c r="BG314" s="192">
        <v>42</v>
      </c>
      <c r="BH314" s="192">
        <v>1402.31</v>
      </c>
      <c r="BI314" s="192">
        <v>110</v>
      </c>
      <c r="BJ314" s="192">
        <v>30</v>
      </c>
      <c r="BK314" s="192">
        <v>18</v>
      </c>
      <c r="BL314" s="192">
        <v>48</v>
      </c>
      <c r="BM314" s="192">
        <v>150</v>
      </c>
      <c r="BN314" s="192">
        <v>164</v>
      </c>
      <c r="BO314" s="192">
        <v>80</v>
      </c>
      <c r="BP314" s="192">
        <v>66</v>
      </c>
      <c r="BQ314" s="192">
        <v>54</v>
      </c>
      <c r="BR314" s="192">
        <v>64</v>
      </c>
      <c r="BS314" s="192">
        <v>30</v>
      </c>
      <c r="BT314" s="192">
        <v>1721.19</v>
      </c>
      <c r="BU314" s="192">
        <v>6</v>
      </c>
      <c r="BV314" s="192">
        <v>0</v>
      </c>
      <c r="BW314" s="192">
        <v>0</v>
      </c>
      <c r="BX314" s="192">
        <v>6</v>
      </c>
      <c r="BY314" s="192">
        <v>54</v>
      </c>
      <c r="BZ314" s="192">
        <v>12</v>
      </c>
      <c r="CA314" s="192">
        <v>6</v>
      </c>
      <c r="CB314" s="192">
        <v>18</v>
      </c>
      <c r="CC314" s="201">
        <f t="shared" si="47"/>
        <v>65683.259999999995</v>
      </c>
    </row>
    <row r="315" spans="1:81" s="109" customFormat="1" ht="25.5" customHeight="1">
      <c r="A315" s="136" t="s">
        <v>1461</v>
      </c>
      <c r="B315" s="280" t="s">
        <v>47</v>
      </c>
      <c r="C315" s="281" t="s">
        <v>48</v>
      </c>
      <c r="D315" s="282">
        <v>51130</v>
      </c>
      <c r="E315" s="291" t="s">
        <v>807</v>
      </c>
      <c r="F315" s="283" t="s">
        <v>865</v>
      </c>
      <c r="G315" s="284" t="s">
        <v>866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2">
        <v>0</v>
      </c>
      <c r="N315" s="192">
        <v>0</v>
      </c>
      <c r="O315" s="192">
        <v>0</v>
      </c>
      <c r="P315" s="192">
        <v>0</v>
      </c>
      <c r="Q315" s="192">
        <v>0</v>
      </c>
      <c r="R315" s="192">
        <v>0</v>
      </c>
      <c r="S315" s="192">
        <v>0</v>
      </c>
      <c r="T315" s="192">
        <v>0</v>
      </c>
      <c r="U315" s="192">
        <v>0</v>
      </c>
      <c r="V315" s="192">
        <v>0</v>
      </c>
      <c r="W315" s="192">
        <v>0</v>
      </c>
      <c r="X315" s="192">
        <v>0</v>
      </c>
      <c r="Y315" s="192">
        <v>0</v>
      </c>
      <c r="Z315" s="192">
        <v>0</v>
      </c>
      <c r="AA315" s="192">
        <v>0</v>
      </c>
      <c r="AB315" s="192">
        <v>0</v>
      </c>
      <c r="AC315" s="192">
        <v>0</v>
      </c>
      <c r="AD315" s="192">
        <v>0</v>
      </c>
      <c r="AE315" s="192">
        <v>0</v>
      </c>
      <c r="AF315" s="192">
        <v>0</v>
      </c>
      <c r="AG315" s="192">
        <v>0</v>
      </c>
      <c r="AH315" s="192">
        <v>0</v>
      </c>
      <c r="AI315" s="192">
        <v>0</v>
      </c>
      <c r="AJ315" s="192">
        <v>0</v>
      </c>
      <c r="AK315" s="192">
        <v>0</v>
      </c>
      <c r="AL315" s="192">
        <v>0</v>
      </c>
      <c r="AM315" s="192">
        <v>0</v>
      </c>
      <c r="AN315" s="192">
        <v>0</v>
      </c>
      <c r="AO315" s="192">
        <v>0</v>
      </c>
      <c r="AP315" s="192">
        <v>0</v>
      </c>
      <c r="AQ315" s="192">
        <v>0</v>
      </c>
      <c r="AR315" s="192">
        <v>0</v>
      </c>
      <c r="AS315" s="192">
        <v>0</v>
      </c>
      <c r="AT315" s="192">
        <v>0</v>
      </c>
      <c r="AU315" s="192">
        <v>0</v>
      </c>
      <c r="AV315" s="192">
        <v>22772</v>
      </c>
      <c r="AW315" s="192">
        <v>0</v>
      </c>
      <c r="AX315" s="192">
        <v>23334</v>
      </c>
      <c r="AY315" s="192">
        <v>0</v>
      </c>
      <c r="AZ315" s="192">
        <v>0</v>
      </c>
      <c r="BA315" s="192">
        <v>0</v>
      </c>
      <c r="BB315" s="192">
        <v>0</v>
      </c>
      <c r="BC315" s="192">
        <v>0</v>
      </c>
      <c r="BD315" s="192">
        <v>0</v>
      </c>
      <c r="BE315" s="192">
        <v>0</v>
      </c>
      <c r="BF315" s="192">
        <v>0</v>
      </c>
      <c r="BG315" s="192">
        <v>0</v>
      </c>
      <c r="BH315" s="192">
        <v>0</v>
      </c>
      <c r="BI315" s="192">
        <v>0</v>
      </c>
      <c r="BJ315" s="192">
        <v>0</v>
      </c>
      <c r="BK315" s="192">
        <v>0</v>
      </c>
      <c r="BL315" s="192">
        <v>0</v>
      </c>
      <c r="BM315" s="192">
        <v>0</v>
      </c>
      <c r="BN315" s="192">
        <v>0</v>
      </c>
      <c r="BO315" s="192">
        <v>0</v>
      </c>
      <c r="BP315" s="192">
        <v>0</v>
      </c>
      <c r="BQ315" s="192">
        <v>0</v>
      </c>
      <c r="BR315" s="192">
        <v>0</v>
      </c>
      <c r="BS315" s="192">
        <v>3600</v>
      </c>
      <c r="BT315" s="192">
        <v>0</v>
      </c>
      <c r="BU315" s="192">
        <v>0</v>
      </c>
      <c r="BV315" s="192">
        <v>0</v>
      </c>
      <c r="BW315" s="192">
        <v>0</v>
      </c>
      <c r="BX315" s="192">
        <v>0</v>
      </c>
      <c r="BY315" s="192">
        <v>0</v>
      </c>
      <c r="BZ315" s="192">
        <v>0</v>
      </c>
      <c r="CA315" s="192">
        <v>0</v>
      </c>
      <c r="CB315" s="192">
        <v>0</v>
      </c>
      <c r="CC315" s="201">
        <f t="shared" si="47"/>
        <v>49706</v>
      </c>
    </row>
    <row r="316" spans="1:81" s="109" customFormat="1" ht="25.5" customHeight="1">
      <c r="A316" s="136" t="s">
        <v>1461</v>
      </c>
      <c r="B316" s="280" t="s">
        <v>47</v>
      </c>
      <c r="C316" s="281" t="s">
        <v>48</v>
      </c>
      <c r="D316" s="282">
        <v>51130</v>
      </c>
      <c r="E316" s="291" t="s">
        <v>807</v>
      </c>
      <c r="F316" s="283" t="s">
        <v>867</v>
      </c>
      <c r="G316" s="284" t="s">
        <v>868</v>
      </c>
      <c r="H316" s="192">
        <v>0</v>
      </c>
      <c r="I316" s="192">
        <v>0</v>
      </c>
      <c r="J316" s="192">
        <v>29705.34</v>
      </c>
      <c r="K316" s="192">
        <v>20372.810000000001</v>
      </c>
      <c r="L316" s="192">
        <v>0</v>
      </c>
      <c r="M316" s="192">
        <v>0</v>
      </c>
      <c r="N316" s="192">
        <v>0</v>
      </c>
      <c r="O316" s="192">
        <v>0</v>
      </c>
      <c r="P316" s="192">
        <v>0</v>
      </c>
      <c r="Q316" s="192">
        <v>0</v>
      </c>
      <c r="R316" s="192">
        <v>0</v>
      </c>
      <c r="S316" s="192">
        <v>1182.3499999999999</v>
      </c>
      <c r="T316" s="192">
        <v>0</v>
      </c>
      <c r="U316" s="192">
        <v>0</v>
      </c>
      <c r="V316" s="192">
        <v>0</v>
      </c>
      <c r="W316" s="192">
        <v>100959.85</v>
      </c>
      <c r="X316" s="192">
        <v>0</v>
      </c>
      <c r="Y316" s="192">
        <v>28149.360000000001</v>
      </c>
      <c r="Z316" s="192">
        <v>63235.19</v>
      </c>
      <c r="AA316" s="192">
        <v>140861.22</v>
      </c>
      <c r="AB316" s="192">
        <v>18335.52</v>
      </c>
      <c r="AC316" s="192">
        <v>0</v>
      </c>
      <c r="AD316" s="192">
        <v>0</v>
      </c>
      <c r="AE316" s="192">
        <v>14459.98</v>
      </c>
      <c r="AF316" s="192">
        <v>94674.67</v>
      </c>
      <c r="AG316" s="192">
        <v>147178.37</v>
      </c>
      <c r="AH316" s="192">
        <v>76622.7</v>
      </c>
      <c r="AI316" s="192">
        <v>28164.54</v>
      </c>
      <c r="AJ316" s="192">
        <v>13151.6</v>
      </c>
      <c r="AK316" s="192">
        <v>3706.84</v>
      </c>
      <c r="AL316" s="192">
        <v>0</v>
      </c>
      <c r="AM316" s="192">
        <v>0</v>
      </c>
      <c r="AN316" s="192">
        <v>0</v>
      </c>
      <c r="AO316" s="192">
        <v>0</v>
      </c>
      <c r="AP316" s="192">
        <v>6217.98</v>
      </c>
      <c r="AQ316" s="192">
        <v>17614.48</v>
      </c>
      <c r="AR316" s="192">
        <v>16512.78</v>
      </c>
      <c r="AS316" s="192">
        <v>0</v>
      </c>
      <c r="AT316" s="192">
        <v>8603.2999999999993</v>
      </c>
      <c r="AU316" s="192">
        <v>3763.19</v>
      </c>
      <c r="AV316" s="192">
        <v>59820.49</v>
      </c>
      <c r="AW316" s="192">
        <v>0</v>
      </c>
      <c r="AX316" s="192">
        <v>0</v>
      </c>
      <c r="AY316" s="192">
        <v>9226.89</v>
      </c>
      <c r="AZ316" s="192">
        <v>18078.72</v>
      </c>
      <c r="BA316" s="192">
        <v>0</v>
      </c>
      <c r="BB316" s="192">
        <v>28414.92</v>
      </c>
      <c r="BC316" s="192">
        <v>28199.19</v>
      </c>
      <c r="BD316" s="192">
        <v>0</v>
      </c>
      <c r="BE316" s="192">
        <v>0</v>
      </c>
      <c r="BF316" s="192">
        <v>27586.74</v>
      </c>
      <c r="BG316" s="192">
        <v>0</v>
      </c>
      <c r="BH316" s="192">
        <v>0</v>
      </c>
      <c r="BI316" s="192">
        <v>98371.520000000004</v>
      </c>
      <c r="BJ316" s="192">
        <v>0</v>
      </c>
      <c r="BK316" s="192">
        <v>7410.23</v>
      </c>
      <c r="BL316" s="192">
        <v>0</v>
      </c>
      <c r="BM316" s="192">
        <v>4834.26</v>
      </c>
      <c r="BN316" s="192">
        <v>24712.720000000001</v>
      </c>
      <c r="BO316" s="192">
        <v>31772.58</v>
      </c>
      <c r="BP316" s="192">
        <v>9838.7099999999991</v>
      </c>
      <c r="BQ316" s="192">
        <v>0</v>
      </c>
      <c r="BR316" s="192">
        <v>76933.460000000006</v>
      </c>
      <c r="BS316" s="192">
        <v>0</v>
      </c>
      <c r="BT316" s="192">
        <v>124444</v>
      </c>
      <c r="BU316" s="192">
        <v>0</v>
      </c>
      <c r="BV316" s="192">
        <v>0</v>
      </c>
      <c r="BW316" s="192">
        <v>0</v>
      </c>
      <c r="BX316" s="192">
        <v>0</v>
      </c>
      <c r="BY316" s="192">
        <v>0</v>
      </c>
      <c r="BZ316" s="192">
        <v>0</v>
      </c>
      <c r="CA316" s="192">
        <v>0</v>
      </c>
      <c r="CB316" s="192">
        <v>0</v>
      </c>
      <c r="CC316" s="201">
        <f t="shared" si="47"/>
        <v>1383116.4999999998</v>
      </c>
    </row>
    <row r="317" spans="1:81" s="109" customFormat="1" ht="25.5" customHeight="1">
      <c r="A317" s="136" t="s">
        <v>1461</v>
      </c>
      <c r="B317" s="280" t="s">
        <v>47</v>
      </c>
      <c r="C317" s="281" t="s">
        <v>48</v>
      </c>
      <c r="D317" s="282"/>
      <c r="E317" s="291"/>
      <c r="F317" s="283" t="s">
        <v>869</v>
      </c>
      <c r="G317" s="284" t="s">
        <v>870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2">
        <v>6650</v>
      </c>
      <c r="N317" s="192">
        <v>0</v>
      </c>
      <c r="O317" s="192">
        <v>0</v>
      </c>
      <c r="P317" s="192">
        <v>0</v>
      </c>
      <c r="Q317" s="192">
        <v>12870</v>
      </c>
      <c r="R317" s="192">
        <v>0</v>
      </c>
      <c r="S317" s="192">
        <v>0</v>
      </c>
      <c r="T317" s="192">
        <v>0</v>
      </c>
      <c r="U317" s="192">
        <v>0</v>
      </c>
      <c r="V317" s="192">
        <v>0</v>
      </c>
      <c r="W317" s="192">
        <v>0</v>
      </c>
      <c r="X317" s="192">
        <v>0</v>
      </c>
      <c r="Y317" s="192">
        <v>0</v>
      </c>
      <c r="Z317" s="192">
        <v>0</v>
      </c>
      <c r="AA317" s="192">
        <v>0</v>
      </c>
      <c r="AB317" s="192">
        <v>0</v>
      </c>
      <c r="AC317" s="192">
        <v>0</v>
      </c>
      <c r="AD317" s="192">
        <v>0</v>
      </c>
      <c r="AE317" s="192">
        <v>0</v>
      </c>
      <c r="AF317" s="192">
        <v>0</v>
      </c>
      <c r="AG317" s="192">
        <v>0</v>
      </c>
      <c r="AH317" s="192">
        <v>97480</v>
      </c>
      <c r="AI317" s="192">
        <v>21300</v>
      </c>
      <c r="AJ317" s="192">
        <v>0</v>
      </c>
      <c r="AK317" s="192">
        <v>0</v>
      </c>
      <c r="AL317" s="192">
        <v>0</v>
      </c>
      <c r="AM317" s="192">
        <v>0</v>
      </c>
      <c r="AN317" s="192">
        <v>0</v>
      </c>
      <c r="AO317" s="192">
        <v>0</v>
      </c>
      <c r="AP317" s="192">
        <v>0</v>
      </c>
      <c r="AQ317" s="192">
        <v>450</v>
      </c>
      <c r="AR317" s="192">
        <v>0</v>
      </c>
      <c r="AS317" s="192">
        <v>0</v>
      </c>
      <c r="AT317" s="192">
        <v>0</v>
      </c>
      <c r="AU317" s="192">
        <v>0</v>
      </c>
      <c r="AV317" s="192">
        <v>0</v>
      </c>
      <c r="AW317" s="192">
        <v>0</v>
      </c>
      <c r="AX317" s="192">
        <v>0</v>
      </c>
      <c r="AY317" s="192">
        <v>0</v>
      </c>
      <c r="AZ317" s="192">
        <v>0</v>
      </c>
      <c r="BA317" s="192">
        <v>0</v>
      </c>
      <c r="BB317" s="192">
        <v>0</v>
      </c>
      <c r="BC317" s="192">
        <v>0</v>
      </c>
      <c r="BD317" s="192">
        <v>6270</v>
      </c>
      <c r="BE317" s="192">
        <v>0</v>
      </c>
      <c r="BF317" s="192">
        <v>0</v>
      </c>
      <c r="BG317" s="192">
        <v>0</v>
      </c>
      <c r="BH317" s="192">
        <v>0</v>
      </c>
      <c r="BI317" s="192">
        <v>0</v>
      </c>
      <c r="BJ317" s="192">
        <v>7000</v>
      </c>
      <c r="BK317" s="192">
        <v>0</v>
      </c>
      <c r="BL317" s="192">
        <v>0</v>
      </c>
      <c r="BM317" s="192">
        <v>0</v>
      </c>
      <c r="BN317" s="192">
        <v>0</v>
      </c>
      <c r="BO317" s="192">
        <v>0</v>
      </c>
      <c r="BP317" s="192">
        <v>0</v>
      </c>
      <c r="BQ317" s="192">
        <v>0</v>
      </c>
      <c r="BR317" s="192">
        <v>0</v>
      </c>
      <c r="BS317" s="192">
        <v>0</v>
      </c>
      <c r="BT317" s="192">
        <v>0</v>
      </c>
      <c r="BU317" s="192">
        <v>0</v>
      </c>
      <c r="BV317" s="192">
        <v>0</v>
      </c>
      <c r="BW317" s="192">
        <v>0</v>
      </c>
      <c r="BX317" s="192">
        <v>0</v>
      </c>
      <c r="BY317" s="192">
        <v>0</v>
      </c>
      <c r="BZ317" s="192">
        <v>0</v>
      </c>
      <c r="CA317" s="192">
        <v>0</v>
      </c>
      <c r="CB317" s="192">
        <v>0</v>
      </c>
      <c r="CC317" s="201">
        <f t="shared" si="47"/>
        <v>152020</v>
      </c>
    </row>
    <row r="318" spans="1:81" s="109" customFormat="1" ht="25.5" customHeight="1">
      <c r="A318" s="136" t="s">
        <v>1461</v>
      </c>
      <c r="B318" s="280" t="s">
        <v>47</v>
      </c>
      <c r="C318" s="281" t="s">
        <v>48</v>
      </c>
      <c r="D318" s="282">
        <v>51130</v>
      </c>
      <c r="E318" s="291" t="s">
        <v>807</v>
      </c>
      <c r="F318" s="283" t="s">
        <v>871</v>
      </c>
      <c r="G318" s="284" t="s">
        <v>872</v>
      </c>
      <c r="H318" s="192">
        <v>0</v>
      </c>
      <c r="I318" s="192">
        <v>0</v>
      </c>
      <c r="J318" s="192">
        <v>0</v>
      </c>
      <c r="K318" s="192">
        <v>0</v>
      </c>
      <c r="L318" s="192">
        <v>0</v>
      </c>
      <c r="M318" s="192">
        <v>0</v>
      </c>
      <c r="N318" s="192">
        <v>0</v>
      </c>
      <c r="O318" s="192">
        <v>0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0</v>
      </c>
      <c r="Y318" s="192">
        <v>0</v>
      </c>
      <c r="Z318" s="192">
        <v>0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0</v>
      </c>
      <c r="AG318" s="192">
        <v>0</v>
      </c>
      <c r="AH318" s="192">
        <v>0</v>
      </c>
      <c r="AI318" s="192">
        <v>0</v>
      </c>
      <c r="AJ318" s="192">
        <v>0</v>
      </c>
      <c r="AK318" s="192">
        <v>0</v>
      </c>
      <c r="AL318" s="192">
        <v>0</v>
      </c>
      <c r="AM318" s="192">
        <v>0</v>
      </c>
      <c r="AN318" s="192">
        <v>0</v>
      </c>
      <c r="AO318" s="192">
        <v>0</v>
      </c>
      <c r="AP318" s="192">
        <v>0</v>
      </c>
      <c r="AQ318" s="192">
        <v>0</v>
      </c>
      <c r="AR318" s="192">
        <v>0</v>
      </c>
      <c r="AS318" s="192">
        <v>0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192">
        <v>0</v>
      </c>
      <c r="BK318" s="192">
        <v>0</v>
      </c>
      <c r="BL318" s="192">
        <v>0</v>
      </c>
      <c r="BM318" s="192">
        <v>0</v>
      </c>
      <c r="BN318" s="192">
        <v>0</v>
      </c>
      <c r="BO318" s="192">
        <v>0</v>
      </c>
      <c r="BP318" s="192">
        <v>0</v>
      </c>
      <c r="BQ318" s="192">
        <v>0</v>
      </c>
      <c r="BR318" s="192">
        <v>0</v>
      </c>
      <c r="BS318" s="192">
        <v>0</v>
      </c>
      <c r="BT318" s="192">
        <v>0</v>
      </c>
      <c r="BU318" s="192">
        <v>0</v>
      </c>
      <c r="BV318" s="192">
        <v>0</v>
      </c>
      <c r="BW318" s="192">
        <v>0</v>
      </c>
      <c r="BX318" s="192">
        <v>0</v>
      </c>
      <c r="BY318" s="192">
        <v>0</v>
      </c>
      <c r="BZ318" s="192">
        <v>0</v>
      </c>
      <c r="CA318" s="192">
        <v>0</v>
      </c>
      <c r="CB318" s="192">
        <v>0</v>
      </c>
      <c r="CC318" s="201">
        <f t="shared" si="47"/>
        <v>0</v>
      </c>
    </row>
    <row r="319" spans="1:81" s="109" customFormat="1" ht="25.5" customHeight="1">
      <c r="A319" s="136" t="s">
        <v>1461</v>
      </c>
      <c r="B319" s="280" t="s">
        <v>47</v>
      </c>
      <c r="C319" s="281" t="s">
        <v>48</v>
      </c>
      <c r="D319" s="282"/>
      <c r="E319" s="291"/>
      <c r="F319" s="283" t="s">
        <v>873</v>
      </c>
      <c r="G319" s="284" t="s">
        <v>1612</v>
      </c>
      <c r="H319" s="192">
        <v>120000</v>
      </c>
      <c r="I319" s="192">
        <v>0</v>
      </c>
      <c r="J319" s="192">
        <v>0</v>
      </c>
      <c r="K319" s="192">
        <v>0</v>
      </c>
      <c r="L319" s="192">
        <v>0</v>
      </c>
      <c r="M319" s="192">
        <v>0</v>
      </c>
      <c r="N319" s="192">
        <v>0</v>
      </c>
      <c r="O319" s="192">
        <v>0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0</v>
      </c>
      <c r="Y319" s="192">
        <v>0</v>
      </c>
      <c r="Z319" s="192">
        <v>0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0</v>
      </c>
      <c r="AG319" s="192">
        <v>0</v>
      </c>
      <c r="AH319" s="192">
        <v>0</v>
      </c>
      <c r="AI319" s="192">
        <v>0</v>
      </c>
      <c r="AJ319" s="192">
        <v>0</v>
      </c>
      <c r="AK319" s="192">
        <v>0</v>
      </c>
      <c r="AL319" s="192">
        <v>0</v>
      </c>
      <c r="AM319" s="192">
        <v>0</v>
      </c>
      <c r="AN319" s="192">
        <v>0</v>
      </c>
      <c r="AO319" s="192">
        <v>0</v>
      </c>
      <c r="AP319" s="192">
        <v>0</v>
      </c>
      <c r="AQ319" s="192">
        <v>0</v>
      </c>
      <c r="AR319" s="192">
        <v>0</v>
      </c>
      <c r="AS319" s="192">
        <v>0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12000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192">
        <v>0</v>
      </c>
      <c r="BK319" s="192">
        <v>0</v>
      </c>
      <c r="BL319" s="192">
        <v>0</v>
      </c>
      <c r="BM319" s="192">
        <v>0</v>
      </c>
      <c r="BN319" s="192">
        <v>0</v>
      </c>
      <c r="BO319" s="192">
        <v>0</v>
      </c>
      <c r="BP319" s="192">
        <v>0</v>
      </c>
      <c r="BQ319" s="192">
        <v>0</v>
      </c>
      <c r="BR319" s="192">
        <v>0</v>
      </c>
      <c r="BS319" s="192">
        <v>0</v>
      </c>
      <c r="BT319" s="192">
        <v>0</v>
      </c>
      <c r="BU319" s="192">
        <v>0</v>
      </c>
      <c r="BV319" s="192">
        <v>0</v>
      </c>
      <c r="BW319" s="192">
        <v>0</v>
      </c>
      <c r="BX319" s="192">
        <v>0</v>
      </c>
      <c r="BY319" s="192">
        <v>0</v>
      </c>
      <c r="BZ319" s="192">
        <v>0</v>
      </c>
      <c r="CA319" s="192">
        <v>0</v>
      </c>
      <c r="CB319" s="192">
        <v>0</v>
      </c>
      <c r="CC319" s="201">
        <f t="shared" si="47"/>
        <v>132000</v>
      </c>
    </row>
    <row r="320" spans="1:81" s="109" customFormat="1" ht="25.5" customHeight="1">
      <c r="A320" s="136" t="s">
        <v>1461</v>
      </c>
      <c r="B320" s="280" t="s">
        <v>47</v>
      </c>
      <c r="C320" s="281" t="s">
        <v>48</v>
      </c>
      <c r="D320" s="282">
        <v>51130</v>
      </c>
      <c r="E320" s="291" t="s">
        <v>807</v>
      </c>
      <c r="F320" s="283" t="s">
        <v>874</v>
      </c>
      <c r="G320" s="284" t="s">
        <v>1613</v>
      </c>
      <c r="H320" s="192">
        <v>0</v>
      </c>
      <c r="I320" s="192">
        <v>0</v>
      </c>
      <c r="J320" s="192">
        <v>710048.34</v>
      </c>
      <c r="K320" s="192">
        <v>0</v>
      </c>
      <c r="L320" s="192">
        <v>0</v>
      </c>
      <c r="M320" s="192">
        <v>0</v>
      </c>
      <c r="N320" s="192">
        <v>0</v>
      </c>
      <c r="O320" s="192">
        <v>0</v>
      </c>
      <c r="P320" s="192">
        <v>0</v>
      </c>
      <c r="Q320" s="192">
        <v>535000</v>
      </c>
      <c r="R320" s="192">
        <v>0</v>
      </c>
      <c r="S320" s="192">
        <v>0</v>
      </c>
      <c r="T320" s="192">
        <v>0</v>
      </c>
      <c r="U320" s="192">
        <v>0</v>
      </c>
      <c r="V320" s="192">
        <v>0</v>
      </c>
      <c r="W320" s="192">
        <v>0</v>
      </c>
      <c r="X320" s="192">
        <v>0</v>
      </c>
      <c r="Y320" s="192">
        <v>0</v>
      </c>
      <c r="Z320" s="192">
        <v>400585</v>
      </c>
      <c r="AA320" s="192">
        <v>0</v>
      </c>
      <c r="AB320" s="192">
        <v>3745</v>
      </c>
      <c r="AC320" s="192">
        <v>0</v>
      </c>
      <c r="AD320" s="192">
        <v>115000</v>
      </c>
      <c r="AE320" s="192">
        <v>56000</v>
      </c>
      <c r="AF320" s="192">
        <v>0</v>
      </c>
      <c r="AG320" s="192">
        <v>0</v>
      </c>
      <c r="AH320" s="192">
        <v>0</v>
      </c>
      <c r="AI320" s="192">
        <v>681785.7</v>
      </c>
      <c r="AJ320" s="192">
        <v>0</v>
      </c>
      <c r="AK320" s="192">
        <v>44160</v>
      </c>
      <c r="AL320" s="192">
        <v>77600</v>
      </c>
      <c r="AM320" s="192">
        <v>44160</v>
      </c>
      <c r="AN320" s="192">
        <v>0</v>
      </c>
      <c r="AO320" s="192">
        <v>0</v>
      </c>
      <c r="AP320" s="192">
        <v>46000</v>
      </c>
      <c r="AQ320" s="192">
        <v>59978.8</v>
      </c>
      <c r="AR320" s="192">
        <v>0</v>
      </c>
      <c r="AS320" s="192">
        <v>60000</v>
      </c>
      <c r="AT320" s="192">
        <v>72050.759999999995</v>
      </c>
      <c r="AU320" s="192">
        <v>0</v>
      </c>
      <c r="AV320" s="192">
        <v>0</v>
      </c>
      <c r="AW320" s="192">
        <v>76800</v>
      </c>
      <c r="AX320" s="192">
        <v>28472.6</v>
      </c>
      <c r="AY320" s="192">
        <v>28000</v>
      </c>
      <c r="AZ320" s="192">
        <v>48000</v>
      </c>
      <c r="BA320" s="192">
        <v>159000</v>
      </c>
      <c r="BB320" s="192">
        <v>0</v>
      </c>
      <c r="BC320" s="192">
        <v>0</v>
      </c>
      <c r="BD320" s="192">
        <v>0</v>
      </c>
      <c r="BE320" s="192">
        <v>0</v>
      </c>
      <c r="BF320" s="192">
        <v>0</v>
      </c>
      <c r="BG320" s="192">
        <v>0</v>
      </c>
      <c r="BH320" s="192">
        <v>0</v>
      </c>
      <c r="BI320" s="192">
        <v>9363.2000000000007</v>
      </c>
      <c r="BJ320" s="192">
        <v>0</v>
      </c>
      <c r="BK320" s="192">
        <v>0</v>
      </c>
      <c r="BL320" s="192">
        <v>0</v>
      </c>
      <c r="BM320" s="192">
        <v>68000</v>
      </c>
      <c r="BN320" s="192">
        <v>0</v>
      </c>
      <c r="BO320" s="192">
        <v>0</v>
      </c>
      <c r="BP320" s="192">
        <v>0</v>
      </c>
      <c r="BQ320" s="192">
        <v>0</v>
      </c>
      <c r="BR320" s="192">
        <v>0</v>
      </c>
      <c r="BS320" s="192">
        <v>0</v>
      </c>
      <c r="BT320" s="192">
        <v>138333.85999999999</v>
      </c>
      <c r="BU320" s="192">
        <v>0</v>
      </c>
      <c r="BV320" s="192">
        <v>0</v>
      </c>
      <c r="BW320" s="192">
        <v>0</v>
      </c>
      <c r="BX320" s="192">
        <v>0</v>
      </c>
      <c r="BY320" s="192">
        <v>0</v>
      </c>
      <c r="BZ320" s="192">
        <v>0</v>
      </c>
      <c r="CA320" s="192">
        <v>0</v>
      </c>
      <c r="CB320" s="192">
        <v>0</v>
      </c>
      <c r="CC320" s="201">
        <f t="shared" si="47"/>
        <v>3462083.26</v>
      </c>
    </row>
    <row r="321" spans="1:81" s="109" customFormat="1" ht="25.5" customHeight="1">
      <c r="A321" s="136" t="s">
        <v>1461</v>
      </c>
      <c r="B321" s="280" t="s">
        <v>47</v>
      </c>
      <c r="C321" s="281" t="s">
        <v>48</v>
      </c>
      <c r="D321" s="282">
        <v>51130</v>
      </c>
      <c r="E321" s="291" t="s">
        <v>807</v>
      </c>
      <c r="F321" s="283" t="s">
        <v>875</v>
      </c>
      <c r="G321" s="284" t="s">
        <v>876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2">
        <v>0</v>
      </c>
      <c r="N321" s="192">
        <v>0</v>
      </c>
      <c r="O321" s="192">
        <v>0</v>
      </c>
      <c r="P321" s="192">
        <v>0</v>
      </c>
      <c r="Q321" s="192">
        <v>0</v>
      </c>
      <c r="R321" s="192">
        <v>0</v>
      </c>
      <c r="S321" s="192">
        <v>0</v>
      </c>
      <c r="T321" s="192">
        <v>0</v>
      </c>
      <c r="U321" s="192">
        <v>0</v>
      </c>
      <c r="V321" s="192">
        <v>0</v>
      </c>
      <c r="W321" s="192">
        <v>0</v>
      </c>
      <c r="X321" s="192">
        <v>0</v>
      </c>
      <c r="Y321" s="192">
        <v>0</v>
      </c>
      <c r="Z321" s="192">
        <v>0</v>
      </c>
      <c r="AA321" s="192">
        <v>0</v>
      </c>
      <c r="AB321" s="192">
        <v>0</v>
      </c>
      <c r="AC321" s="192">
        <v>0</v>
      </c>
      <c r="AD321" s="192">
        <v>0</v>
      </c>
      <c r="AE321" s="192">
        <v>0</v>
      </c>
      <c r="AF321" s="192">
        <v>0</v>
      </c>
      <c r="AG321" s="192">
        <v>0</v>
      </c>
      <c r="AH321" s="192">
        <v>0</v>
      </c>
      <c r="AI321" s="192">
        <v>0</v>
      </c>
      <c r="AJ321" s="192">
        <v>0</v>
      </c>
      <c r="AK321" s="192">
        <v>0</v>
      </c>
      <c r="AL321" s="192">
        <v>0</v>
      </c>
      <c r="AM321" s="192">
        <v>0</v>
      </c>
      <c r="AN321" s="192">
        <v>0</v>
      </c>
      <c r="AO321" s="192">
        <v>0</v>
      </c>
      <c r="AP321" s="192">
        <v>0</v>
      </c>
      <c r="AQ321" s="192">
        <v>0</v>
      </c>
      <c r="AR321" s="192">
        <v>0</v>
      </c>
      <c r="AS321" s="192">
        <v>0</v>
      </c>
      <c r="AT321" s="192">
        <v>0</v>
      </c>
      <c r="AU321" s="192">
        <v>0</v>
      </c>
      <c r="AV321" s="192">
        <v>0</v>
      </c>
      <c r="AW321" s="192">
        <v>0</v>
      </c>
      <c r="AX321" s="192">
        <v>0</v>
      </c>
      <c r="AY321" s="192">
        <v>0</v>
      </c>
      <c r="AZ321" s="192">
        <v>0</v>
      </c>
      <c r="BA321" s="192">
        <v>0</v>
      </c>
      <c r="BB321" s="192">
        <v>0</v>
      </c>
      <c r="BC321" s="192">
        <v>0</v>
      </c>
      <c r="BD321" s="192">
        <v>0</v>
      </c>
      <c r="BE321" s="192">
        <v>0</v>
      </c>
      <c r="BF321" s="192">
        <v>0</v>
      </c>
      <c r="BG321" s="192">
        <v>0</v>
      </c>
      <c r="BH321" s="192">
        <v>0</v>
      </c>
      <c r="BI321" s="192">
        <v>0</v>
      </c>
      <c r="BJ321" s="192">
        <v>0</v>
      </c>
      <c r="BK321" s="192">
        <v>0</v>
      </c>
      <c r="BL321" s="192">
        <v>0</v>
      </c>
      <c r="BM321" s="192">
        <v>0</v>
      </c>
      <c r="BN321" s="192">
        <v>0</v>
      </c>
      <c r="BO321" s="192">
        <v>0</v>
      </c>
      <c r="BP321" s="192">
        <v>0</v>
      </c>
      <c r="BQ321" s="192">
        <v>0</v>
      </c>
      <c r="BR321" s="192">
        <v>0</v>
      </c>
      <c r="BS321" s="192">
        <v>0</v>
      </c>
      <c r="BT321" s="192">
        <v>0</v>
      </c>
      <c r="BU321" s="192">
        <v>0</v>
      </c>
      <c r="BV321" s="192">
        <v>0</v>
      </c>
      <c r="BW321" s="192">
        <v>0</v>
      </c>
      <c r="BX321" s="192">
        <v>0</v>
      </c>
      <c r="BY321" s="192">
        <v>0</v>
      </c>
      <c r="BZ321" s="192">
        <v>0</v>
      </c>
      <c r="CA321" s="192">
        <v>0</v>
      </c>
      <c r="CB321" s="192">
        <v>0</v>
      </c>
      <c r="CC321" s="201">
        <f t="shared" si="47"/>
        <v>0</v>
      </c>
    </row>
    <row r="322" spans="1:81" s="109" customFormat="1" ht="25.5" customHeight="1">
      <c r="A322" s="136" t="s">
        <v>1461</v>
      </c>
      <c r="B322" s="280" t="s">
        <v>47</v>
      </c>
      <c r="C322" s="281" t="s">
        <v>48</v>
      </c>
      <c r="D322" s="282">
        <v>51130</v>
      </c>
      <c r="E322" s="291" t="s">
        <v>807</v>
      </c>
      <c r="F322" s="283" t="s">
        <v>879</v>
      </c>
      <c r="G322" s="284" t="s">
        <v>880</v>
      </c>
      <c r="H322" s="192">
        <v>0</v>
      </c>
      <c r="I322" s="171">
        <v>0</v>
      </c>
      <c r="J322" s="171">
        <v>0</v>
      </c>
      <c r="K322" s="17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v>0</v>
      </c>
      <c r="V322" s="171">
        <v>0</v>
      </c>
      <c r="W322" s="171">
        <v>0</v>
      </c>
      <c r="X322" s="171">
        <v>0</v>
      </c>
      <c r="Y322" s="171">
        <v>0</v>
      </c>
      <c r="Z322" s="171">
        <v>0</v>
      </c>
      <c r="AA322" s="171">
        <v>0</v>
      </c>
      <c r="AB322" s="171">
        <v>0</v>
      </c>
      <c r="AC322" s="171">
        <v>0</v>
      </c>
      <c r="AD322" s="171">
        <v>0</v>
      </c>
      <c r="AE322" s="171">
        <v>0</v>
      </c>
      <c r="AF322" s="171">
        <v>0</v>
      </c>
      <c r="AG322" s="171">
        <v>0</v>
      </c>
      <c r="AH322" s="171">
        <v>0</v>
      </c>
      <c r="AI322" s="171">
        <v>0</v>
      </c>
      <c r="AJ322" s="171">
        <v>0</v>
      </c>
      <c r="AK322" s="171">
        <v>0</v>
      </c>
      <c r="AL322" s="171">
        <v>0</v>
      </c>
      <c r="AM322" s="171">
        <v>0</v>
      </c>
      <c r="AN322" s="171">
        <v>0</v>
      </c>
      <c r="AO322" s="171">
        <v>0</v>
      </c>
      <c r="AP322" s="171">
        <v>0</v>
      </c>
      <c r="AQ322" s="171">
        <v>0</v>
      </c>
      <c r="AR322" s="171">
        <v>0</v>
      </c>
      <c r="AS322" s="171">
        <v>0</v>
      </c>
      <c r="AT322" s="171">
        <v>0</v>
      </c>
      <c r="AU322" s="171">
        <v>0</v>
      </c>
      <c r="AV322" s="171">
        <v>0</v>
      </c>
      <c r="AW322" s="171">
        <v>0</v>
      </c>
      <c r="AX322" s="171">
        <v>0</v>
      </c>
      <c r="AY322" s="171">
        <v>0</v>
      </c>
      <c r="AZ322" s="171">
        <v>0</v>
      </c>
      <c r="BA322" s="171">
        <v>0</v>
      </c>
      <c r="BB322" s="171">
        <v>0</v>
      </c>
      <c r="BC322" s="171">
        <v>0</v>
      </c>
      <c r="BD322" s="171">
        <v>0</v>
      </c>
      <c r="BE322" s="171">
        <v>0</v>
      </c>
      <c r="BF322" s="171">
        <v>0</v>
      </c>
      <c r="BG322" s="171">
        <v>0</v>
      </c>
      <c r="BH322" s="171">
        <v>0</v>
      </c>
      <c r="BI322" s="171">
        <v>0</v>
      </c>
      <c r="BJ322" s="171">
        <v>0</v>
      </c>
      <c r="BK322" s="171">
        <v>0</v>
      </c>
      <c r="BL322" s="171">
        <v>0</v>
      </c>
      <c r="BM322" s="171">
        <v>0</v>
      </c>
      <c r="BN322" s="171">
        <v>0</v>
      </c>
      <c r="BO322" s="171">
        <v>0</v>
      </c>
      <c r="BP322" s="171">
        <v>0</v>
      </c>
      <c r="BQ322" s="171">
        <v>0</v>
      </c>
      <c r="BR322" s="171">
        <v>0</v>
      </c>
      <c r="BS322" s="171">
        <v>0</v>
      </c>
      <c r="BT322" s="171">
        <v>0</v>
      </c>
      <c r="BU322" s="171">
        <v>0</v>
      </c>
      <c r="BV322" s="171">
        <v>0</v>
      </c>
      <c r="BW322" s="171">
        <v>0</v>
      </c>
      <c r="BX322" s="171">
        <v>0</v>
      </c>
      <c r="BY322" s="171">
        <v>0</v>
      </c>
      <c r="BZ322" s="171">
        <v>0</v>
      </c>
      <c r="CA322" s="171">
        <v>0</v>
      </c>
      <c r="CB322" s="171">
        <v>0</v>
      </c>
      <c r="CC322" s="201">
        <f t="shared" si="47"/>
        <v>0</v>
      </c>
    </row>
    <row r="323" spans="1:81" s="109" customFormat="1" ht="25.5" customHeight="1">
      <c r="A323" s="136" t="s">
        <v>1461</v>
      </c>
      <c r="B323" s="280" t="s">
        <v>47</v>
      </c>
      <c r="C323" s="281" t="s">
        <v>48</v>
      </c>
      <c r="D323" s="282"/>
      <c r="E323" s="291"/>
      <c r="F323" s="283" t="s">
        <v>881</v>
      </c>
      <c r="G323" s="284" t="s">
        <v>882</v>
      </c>
      <c r="H323" s="192">
        <v>0</v>
      </c>
      <c r="I323" s="192">
        <v>0</v>
      </c>
      <c r="J323" s="192">
        <v>0</v>
      </c>
      <c r="K323" s="192">
        <v>0</v>
      </c>
      <c r="L323" s="192">
        <v>2427.7399999999998</v>
      </c>
      <c r="M323" s="192">
        <v>0</v>
      </c>
      <c r="N323" s="192">
        <v>0</v>
      </c>
      <c r="O323" s="192">
        <v>0</v>
      </c>
      <c r="P323" s="192">
        <v>0</v>
      </c>
      <c r="Q323" s="192">
        <v>0</v>
      </c>
      <c r="R323" s="192">
        <v>0</v>
      </c>
      <c r="S323" s="192">
        <v>0</v>
      </c>
      <c r="T323" s="192">
        <v>0</v>
      </c>
      <c r="U323" s="192">
        <v>0</v>
      </c>
      <c r="V323" s="192">
        <v>0</v>
      </c>
      <c r="W323" s="192">
        <v>0</v>
      </c>
      <c r="X323" s="192">
        <v>0</v>
      </c>
      <c r="Y323" s="192">
        <v>0</v>
      </c>
      <c r="Z323" s="192">
        <v>0</v>
      </c>
      <c r="AA323" s="192">
        <v>0</v>
      </c>
      <c r="AB323" s="192">
        <v>0</v>
      </c>
      <c r="AC323" s="192">
        <v>0</v>
      </c>
      <c r="AD323" s="192">
        <v>0</v>
      </c>
      <c r="AE323" s="192">
        <v>0</v>
      </c>
      <c r="AF323" s="192">
        <v>0</v>
      </c>
      <c r="AG323" s="192">
        <v>0</v>
      </c>
      <c r="AH323" s="192">
        <v>0</v>
      </c>
      <c r="AI323" s="192">
        <v>0</v>
      </c>
      <c r="AJ323" s="192">
        <v>0</v>
      </c>
      <c r="AK323" s="192">
        <v>0</v>
      </c>
      <c r="AL323" s="192">
        <v>0</v>
      </c>
      <c r="AM323" s="192">
        <v>0</v>
      </c>
      <c r="AN323" s="192">
        <v>0</v>
      </c>
      <c r="AO323" s="192">
        <v>0</v>
      </c>
      <c r="AP323" s="192">
        <v>0</v>
      </c>
      <c r="AQ323" s="192">
        <v>0</v>
      </c>
      <c r="AR323" s="192">
        <v>0</v>
      </c>
      <c r="AS323" s="192">
        <v>0</v>
      </c>
      <c r="AT323" s="192">
        <v>0</v>
      </c>
      <c r="AU323" s="192">
        <v>0</v>
      </c>
      <c r="AV323" s="192">
        <v>0</v>
      </c>
      <c r="AW323" s="192">
        <v>0</v>
      </c>
      <c r="AX323" s="192">
        <v>0</v>
      </c>
      <c r="AY323" s="192">
        <v>0</v>
      </c>
      <c r="AZ323" s="192">
        <v>0</v>
      </c>
      <c r="BA323" s="192">
        <v>0</v>
      </c>
      <c r="BB323" s="192">
        <v>0</v>
      </c>
      <c r="BC323" s="192">
        <v>0</v>
      </c>
      <c r="BD323" s="192">
        <v>0</v>
      </c>
      <c r="BE323" s="192">
        <v>0</v>
      </c>
      <c r="BF323" s="192">
        <v>0</v>
      </c>
      <c r="BG323" s="192">
        <v>0</v>
      </c>
      <c r="BH323" s="192">
        <v>0</v>
      </c>
      <c r="BI323" s="192">
        <v>0</v>
      </c>
      <c r="BJ323" s="192">
        <v>0</v>
      </c>
      <c r="BK323" s="192">
        <v>0</v>
      </c>
      <c r="BL323" s="192">
        <v>0</v>
      </c>
      <c r="BM323" s="192">
        <v>0</v>
      </c>
      <c r="BN323" s="192">
        <v>0</v>
      </c>
      <c r="BO323" s="192">
        <v>0</v>
      </c>
      <c r="BP323" s="192">
        <v>0</v>
      </c>
      <c r="BQ323" s="192">
        <v>0</v>
      </c>
      <c r="BR323" s="192">
        <v>0</v>
      </c>
      <c r="BS323" s="192">
        <v>0</v>
      </c>
      <c r="BT323" s="192">
        <v>0</v>
      </c>
      <c r="BU323" s="192">
        <v>0</v>
      </c>
      <c r="BV323" s="192">
        <v>0</v>
      </c>
      <c r="BW323" s="192">
        <v>0</v>
      </c>
      <c r="BX323" s="192">
        <v>0</v>
      </c>
      <c r="BY323" s="192">
        <v>0</v>
      </c>
      <c r="BZ323" s="192">
        <v>0</v>
      </c>
      <c r="CA323" s="192">
        <v>0</v>
      </c>
      <c r="CB323" s="192">
        <v>0</v>
      </c>
      <c r="CC323" s="201">
        <f t="shared" si="47"/>
        <v>2427.7399999999998</v>
      </c>
    </row>
    <row r="324" spans="1:81" s="109" customFormat="1" ht="25.5" customHeight="1">
      <c r="A324" s="136" t="s">
        <v>1461</v>
      </c>
      <c r="B324" s="280" t="s">
        <v>47</v>
      </c>
      <c r="C324" s="281" t="s">
        <v>48</v>
      </c>
      <c r="D324" s="282"/>
      <c r="E324" s="291"/>
      <c r="F324" s="283" t="s">
        <v>883</v>
      </c>
      <c r="G324" s="284" t="s">
        <v>884</v>
      </c>
      <c r="H324" s="192">
        <v>47580</v>
      </c>
      <c r="I324" s="192">
        <v>0</v>
      </c>
      <c r="J324" s="192">
        <v>4500</v>
      </c>
      <c r="K324" s="192">
        <v>0</v>
      </c>
      <c r="L324" s="192">
        <v>0</v>
      </c>
      <c r="M324" s="192">
        <v>0</v>
      </c>
      <c r="N324" s="192">
        <v>0</v>
      </c>
      <c r="O324" s="192">
        <v>0</v>
      </c>
      <c r="P324" s="192">
        <v>15919.2</v>
      </c>
      <c r="Q324" s="192">
        <v>12000</v>
      </c>
      <c r="R324" s="192">
        <v>0</v>
      </c>
      <c r="S324" s="192">
        <v>3165</v>
      </c>
      <c r="T324" s="192">
        <v>0</v>
      </c>
      <c r="U324" s="192">
        <v>0</v>
      </c>
      <c r="V324" s="192">
        <v>7825.95</v>
      </c>
      <c r="W324" s="192">
        <v>0</v>
      </c>
      <c r="X324" s="192">
        <v>0</v>
      </c>
      <c r="Y324" s="192">
        <v>483540</v>
      </c>
      <c r="Z324" s="192">
        <v>0</v>
      </c>
      <c r="AA324" s="192">
        <v>3100</v>
      </c>
      <c r="AB324" s="192">
        <v>0</v>
      </c>
      <c r="AC324" s="192">
        <v>32000</v>
      </c>
      <c r="AD324" s="192">
        <v>400</v>
      </c>
      <c r="AE324" s="192">
        <v>883511.44</v>
      </c>
      <c r="AF324" s="192">
        <v>100</v>
      </c>
      <c r="AG324" s="192">
        <v>0</v>
      </c>
      <c r="AH324" s="192">
        <v>36500</v>
      </c>
      <c r="AI324" s="192">
        <v>81375</v>
      </c>
      <c r="AJ324" s="192">
        <v>1245.56</v>
      </c>
      <c r="AK324" s="192">
        <v>0</v>
      </c>
      <c r="AL324" s="192">
        <v>10553.52</v>
      </c>
      <c r="AM324" s="192">
        <v>0</v>
      </c>
      <c r="AN324" s="192">
        <v>39385.82</v>
      </c>
      <c r="AO324" s="192">
        <v>0</v>
      </c>
      <c r="AP324" s="192">
        <v>0</v>
      </c>
      <c r="AQ324" s="192">
        <v>8800</v>
      </c>
      <c r="AR324" s="192">
        <v>12666.66</v>
      </c>
      <c r="AS324" s="192">
        <v>0</v>
      </c>
      <c r="AT324" s="192">
        <v>10914</v>
      </c>
      <c r="AU324" s="192">
        <v>133645</v>
      </c>
      <c r="AV324" s="192">
        <v>0</v>
      </c>
      <c r="AW324" s="192">
        <v>0</v>
      </c>
      <c r="AX324" s="192">
        <v>0</v>
      </c>
      <c r="AY324" s="192">
        <v>0</v>
      </c>
      <c r="AZ324" s="192">
        <v>0</v>
      </c>
      <c r="BA324" s="192">
        <v>24040</v>
      </c>
      <c r="BB324" s="192">
        <v>0</v>
      </c>
      <c r="BC324" s="192">
        <v>46948</v>
      </c>
      <c r="BD324" s="192">
        <v>1600</v>
      </c>
      <c r="BE324" s="192">
        <v>0</v>
      </c>
      <c r="BF324" s="192">
        <v>0</v>
      </c>
      <c r="BG324" s="192">
        <v>0</v>
      </c>
      <c r="BH324" s="192">
        <v>0</v>
      </c>
      <c r="BI324" s="192">
        <v>0</v>
      </c>
      <c r="BJ324" s="192">
        <v>8500</v>
      </c>
      <c r="BK324" s="192">
        <v>0</v>
      </c>
      <c r="BL324" s="192">
        <v>8500</v>
      </c>
      <c r="BM324" s="192">
        <v>79155</v>
      </c>
      <c r="BN324" s="192">
        <v>0</v>
      </c>
      <c r="BO324" s="192">
        <v>0</v>
      </c>
      <c r="BP324" s="192">
        <v>2000</v>
      </c>
      <c r="BQ324" s="192">
        <v>0</v>
      </c>
      <c r="BR324" s="192">
        <v>0</v>
      </c>
      <c r="BS324" s="192">
        <v>25100</v>
      </c>
      <c r="BT324" s="192">
        <v>347217.68</v>
      </c>
      <c r="BU324" s="192">
        <v>32785</v>
      </c>
      <c r="BV324" s="192">
        <v>0</v>
      </c>
      <c r="BW324" s="192">
        <v>0</v>
      </c>
      <c r="BX324" s="192">
        <v>0</v>
      </c>
      <c r="BY324" s="192">
        <v>0</v>
      </c>
      <c r="BZ324" s="192">
        <v>0</v>
      </c>
      <c r="CA324" s="192">
        <v>0</v>
      </c>
      <c r="CB324" s="192">
        <v>0</v>
      </c>
      <c r="CC324" s="201">
        <f t="shared" si="47"/>
        <v>2404572.83</v>
      </c>
    </row>
    <row r="325" spans="1:81" s="299" customFormat="1" ht="25.5" customHeight="1">
      <c r="A325" s="298"/>
      <c r="B325" s="519" t="s">
        <v>885</v>
      </c>
      <c r="C325" s="520"/>
      <c r="D325" s="520"/>
      <c r="E325" s="520"/>
      <c r="F325" s="520"/>
      <c r="G325" s="521"/>
      <c r="H325" s="194">
        <f>SUM(H284:H324)</f>
        <v>22864395.420000002</v>
      </c>
      <c r="I325" s="194">
        <f t="shared" ref="I325:BT325" si="50">SUM(I284:I324)</f>
        <v>5596114.7300000004</v>
      </c>
      <c r="J325" s="194">
        <f t="shared" si="50"/>
        <v>14694316.810000001</v>
      </c>
      <c r="K325" s="194">
        <f t="shared" si="50"/>
        <v>1653445.4100000001</v>
      </c>
      <c r="L325" s="194">
        <f t="shared" si="50"/>
        <v>1055513.07</v>
      </c>
      <c r="M325" s="194">
        <f t="shared" si="50"/>
        <v>768744.1</v>
      </c>
      <c r="N325" s="194">
        <f t="shared" si="50"/>
        <v>29516984.93</v>
      </c>
      <c r="O325" s="194">
        <f t="shared" si="50"/>
        <v>5088454.4400000004</v>
      </c>
      <c r="P325" s="194">
        <f t="shared" si="50"/>
        <v>1431402.78</v>
      </c>
      <c r="Q325" s="194">
        <f t="shared" si="50"/>
        <v>6018915.3899999997</v>
      </c>
      <c r="R325" s="194">
        <f t="shared" si="50"/>
        <v>594291.97</v>
      </c>
      <c r="S325" s="194">
        <f t="shared" si="50"/>
        <v>2162076.6599999997</v>
      </c>
      <c r="T325" s="194">
        <f t="shared" si="50"/>
        <v>3307898</v>
      </c>
      <c r="U325" s="194">
        <f t="shared" si="50"/>
        <v>230629.36</v>
      </c>
      <c r="V325" s="194">
        <f t="shared" si="50"/>
        <v>582738.18999999994</v>
      </c>
      <c r="W325" s="194">
        <f t="shared" si="50"/>
        <v>1907588.6500000001</v>
      </c>
      <c r="X325" s="194">
        <f t="shared" si="50"/>
        <v>3404661.88</v>
      </c>
      <c r="Y325" s="194">
        <f t="shared" si="50"/>
        <v>1315581.77</v>
      </c>
      <c r="Z325" s="194">
        <f t="shared" si="50"/>
        <v>33160300.789999999</v>
      </c>
      <c r="AA325" s="194">
        <f t="shared" si="50"/>
        <v>4033090.64</v>
      </c>
      <c r="AB325" s="194">
        <f t="shared" si="50"/>
        <v>1294800.72</v>
      </c>
      <c r="AC325" s="194">
        <f t="shared" si="50"/>
        <v>4096665.15</v>
      </c>
      <c r="AD325" s="194">
        <f t="shared" si="50"/>
        <v>3262312.52</v>
      </c>
      <c r="AE325" s="194">
        <f t="shared" si="50"/>
        <v>1360574.92</v>
      </c>
      <c r="AF325" s="194">
        <f t="shared" si="50"/>
        <v>1453925.17</v>
      </c>
      <c r="AG325" s="194">
        <f t="shared" si="50"/>
        <v>1434793.1099999999</v>
      </c>
      <c r="AH325" s="194">
        <f t="shared" si="50"/>
        <v>991491.29999999993</v>
      </c>
      <c r="AI325" s="194">
        <f t="shared" si="50"/>
        <v>43447007.340000004</v>
      </c>
      <c r="AJ325" s="194">
        <f t="shared" si="50"/>
        <v>910394</v>
      </c>
      <c r="AK325" s="194">
        <f t="shared" si="50"/>
        <v>681584.67</v>
      </c>
      <c r="AL325" s="194">
        <f t="shared" si="50"/>
        <v>822569.42</v>
      </c>
      <c r="AM325" s="194">
        <f t="shared" si="50"/>
        <v>1117344.47</v>
      </c>
      <c r="AN325" s="194">
        <f t="shared" si="50"/>
        <v>532169.81999999995</v>
      </c>
      <c r="AO325" s="194">
        <f t="shared" si="50"/>
        <v>670503.89999999991</v>
      </c>
      <c r="AP325" s="194">
        <f t="shared" si="50"/>
        <v>380941.24</v>
      </c>
      <c r="AQ325" s="194">
        <f t="shared" si="50"/>
        <v>1783485.36</v>
      </c>
      <c r="AR325" s="194">
        <f t="shared" si="50"/>
        <v>729372.08000000007</v>
      </c>
      <c r="AS325" s="194">
        <f t="shared" si="50"/>
        <v>701698.92999999993</v>
      </c>
      <c r="AT325" s="194">
        <f t="shared" si="50"/>
        <v>711637.90000000014</v>
      </c>
      <c r="AU325" s="194">
        <f t="shared" si="50"/>
        <v>5860372.3799999999</v>
      </c>
      <c r="AV325" s="194">
        <f t="shared" si="50"/>
        <v>1938453.67</v>
      </c>
      <c r="AW325" s="194">
        <f t="shared" si="50"/>
        <v>316232.96000000002</v>
      </c>
      <c r="AX325" s="194">
        <f t="shared" si="50"/>
        <v>604207.75</v>
      </c>
      <c r="AY325" s="194">
        <f t="shared" si="50"/>
        <v>491863.46000000008</v>
      </c>
      <c r="AZ325" s="194">
        <f t="shared" si="50"/>
        <v>1538058.73</v>
      </c>
      <c r="BA325" s="194">
        <f t="shared" si="50"/>
        <v>546973.69999999995</v>
      </c>
      <c r="BB325" s="194">
        <f t="shared" si="50"/>
        <v>11606960.07</v>
      </c>
      <c r="BC325" s="194">
        <f t="shared" si="50"/>
        <v>1243257.07</v>
      </c>
      <c r="BD325" s="194">
        <f t="shared" si="50"/>
        <v>1240329.01</v>
      </c>
      <c r="BE325" s="194">
        <f t="shared" si="50"/>
        <v>2153162.54</v>
      </c>
      <c r="BF325" s="194">
        <f t="shared" si="50"/>
        <v>1812541.6300000001</v>
      </c>
      <c r="BG325" s="194">
        <f t="shared" si="50"/>
        <v>2605227.4000000004</v>
      </c>
      <c r="BH325" s="194">
        <f t="shared" si="50"/>
        <v>2979010.16</v>
      </c>
      <c r="BI325" s="194">
        <f t="shared" si="50"/>
        <v>2717874.5300000003</v>
      </c>
      <c r="BJ325" s="194">
        <f t="shared" si="50"/>
        <v>398630.30000000005</v>
      </c>
      <c r="BK325" s="194">
        <f t="shared" si="50"/>
        <v>302215.48</v>
      </c>
      <c r="BL325" s="194">
        <f t="shared" si="50"/>
        <v>385010</v>
      </c>
      <c r="BM325" s="194">
        <f t="shared" si="50"/>
        <v>36868356.880000003</v>
      </c>
      <c r="BN325" s="194">
        <f t="shared" si="50"/>
        <v>5037285.2</v>
      </c>
      <c r="BO325" s="194">
        <f t="shared" si="50"/>
        <v>1052708.97</v>
      </c>
      <c r="BP325" s="194">
        <f t="shared" si="50"/>
        <v>769181.14999999991</v>
      </c>
      <c r="BQ325" s="194">
        <f t="shared" si="50"/>
        <v>487610.9</v>
      </c>
      <c r="BR325" s="194">
        <f t="shared" si="50"/>
        <v>1459073.09</v>
      </c>
      <c r="BS325" s="194">
        <f t="shared" si="50"/>
        <v>466799.82999999996</v>
      </c>
      <c r="BT325" s="194">
        <f t="shared" si="50"/>
        <v>7854286.2800000003</v>
      </c>
      <c r="BU325" s="194">
        <f t="shared" ref="BU325:CB325" si="51">SUM(BU284:BU324)</f>
        <v>662764.39999999991</v>
      </c>
      <c r="BV325" s="194">
        <f t="shared" si="51"/>
        <v>486048.57999999996</v>
      </c>
      <c r="BW325" s="194">
        <f t="shared" si="51"/>
        <v>638516.66</v>
      </c>
      <c r="BX325" s="194">
        <f t="shared" si="51"/>
        <v>721453.07000000007</v>
      </c>
      <c r="BY325" s="194">
        <f t="shared" si="51"/>
        <v>3055332.89</v>
      </c>
      <c r="BZ325" s="194">
        <f t="shared" si="51"/>
        <v>760474.65999999992</v>
      </c>
      <c r="CA325" s="194">
        <f t="shared" si="51"/>
        <v>864625.47000000009</v>
      </c>
      <c r="CB325" s="194">
        <f t="shared" si="51"/>
        <v>297535.71999999997</v>
      </c>
      <c r="CC325" s="194">
        <f>SUM(CC284:CC324)</f>
        <v>305992851.59999996</v>
      </c>
    </row>
    <row r="326" spans="1:81" s="109" customFormat="1" ht="25.5" customHeight="1">
      <c r="A326" s="136" t="s">
        <v>1461</v>
      </c>
      <c r="B326" s="280" t="s">
        <v>49</v>
      </c>
      <c r="C326" s="281" t="s">
        <v>886</v>
      </c>
      <c r="D326" s="282">
        <v>51080</v>
      </c>
      <c r="E326" s="291" t="s">
        <v>887</v>
      </c>
      <c r="F326" s="283" t="s">
        <v>888</v>
      </c>
      <c r="G326" s="284" t="s">
        <v>889</v>
      </c>
      <c r="H326" s="192">
        <v>5095022.8099999996</v>
      </c>
      <c r="I326" s="171">
        <v>845929.44</v>
      </c>
      <c r="J326" s="171">
        <v>2949302.63</v>
      </c>
      <c r="K326" s="171">
        <v>714148.26</v>
      </c>
      <c r="L326" s="171">
        <v>502484.62</v>
      </c>
      <c r="M326" s="171">
        <v>232359.71</v>
      </c>
      <c r="N326" s="171">
        <v>8186296.9100000001</v>
      </c>
      <c r="O326" s="171">
        <v>1824493.21</v>
      </c>
      <c r="P326" s="171">
        <v>334024.42</v>
      </c>
      <c r="Q326" s="171">
        <v>3439557.15</v>
      </c>
      <c r="R326" s="171">
        <v>348054.81</v>
      </c>
      <c r="S326" s="171">
        <v>866300.04</v>
      </c>
      <c r="T326" s="171">
        <v>1736165.3</v>
      </c>
      <c r="U326" s="171">
        <v>1442831.25</v>
      </c>
      <c r="V326" s="171">
        <v>164651.04</v>
      </c>
      <c r="W326" s="171">
        <v>739374.94</v>
      </c>
      <c r="X326" s="171">
        <v>421308.57</v>
      </c>
      <c r="Y326" s="171">
        <v>337326.93</v>
      </c>
      <c r="Z326" s="171">
        <v>6607333.7199999997</v>
      </c>
      <c r="AA326" s="171">
        <v>0</v>
      </c>
      <c r="AB326" s="171">
        <v>647489.61</v>
      </c>
      <c r="AC326" s="171">
        <v>674881.83</v>
      </c>
      <c r="AD326" s="171">
        <v>366264.48</v>
      </c>
      <c r="AE326" s="171">
        <v>456927.16</v>
      </c>
      <c r="AF326" s="171">
        <v>318908.81</v>
      </c>
      <c r="AG326" s="171">
        <v>0</v>
      </c>
      <c r="AH326" s="171">
        <v>474466.91</v>
      </c>
      <c r="AI326" s="171">
        <v>4029667.46</v>
      </c>
      <c r="AJ326" s="171">
        <v>487098.77</v>
      </c>
      <c r="AK326" s="171">
        <v>314.39999999999998</v>
      </c>
      <c r="AL326" s="171">
        <v>283765.21999999997</v>
      </c>
      <c r="AM326" s="171">
        <v>212356.9</v>
      </c>
      <c r="AN326" s="171">
        <v>394878.12</v>
      </c>
      <c r="AO326" s="171">
        <v>23367.33</v>
      </c>
      <c r="AP326" s="171">
        <v>226437.07</v>
      </c>
      <c r="AQ326" s="171">
        <v>1166.29</v>
      </c>
      <c r="AR326" s="171">
        <v>341947.1</v>
      </c>
      <c r="AS326" s="171">
        <v>314765.27</v>
      </c>
      <c r="AT326" s="171">
        <v>147005.24</v>
      </c>
      <c r="AU326" s="171">
        <v>2276078.0699999998</v>
      </c>
      <c r="AV326" s="171">
        <v>367414.25</v>
      </c>
      <c r="AW326" s="171">
        <v>278634.11</v>
      </c>
      <c r="AX326" s="171">
        <v>328034.88</v>
      </c>
      <c r="AY326" s="171">
        <v>245378.92</v>
      </c>
      <c r="AZ326" s="171">
        <v>102015.03999999999</v>
      </c>
      <c r="BA326" s="171">
        <v>178896.66</v>
      </c>
      <c r="BB326" s="171">
        <v>4930470.49</v>
      </c>
      <c r="BC326" s="171">
        <v>346985.16</v>
      </c>
      <c r="BD326" s="171">
        <v>238286.45</v>
      </c>
      <c r="BE326" s="171">
        <v>508781.05</v>
      </c>
      <c r="BF326" s="171">
        <v>702451.06</v>
      </c>
      <c r="BG326" s="171">
        <v>426875.77</v>
      </c>
      <c r="BH326" s="171">
        <v>1281790.95</v>
      </c>
      <c r="BI326" s="171">
        <v>900000</v>
      </c>
      <c r="BJ326" s="171">
        <v>220500.87</v>
      </c>
      <c r="BK326" s="171">
        <v>169938.36</v>
      </c>
      <c r="BL326" s="171">
        <v>119522.97</v>
      </c>
      <c r="BM326" s="171">
        <v>4633381.07</v>
      </c>
      <c r="BN326" s="171">
        <v>1879585.11</v>
      </c>
      <c r="BO326" s="171">
        <v>346162.84</v>
      </c>
      <c r="BP326" s="171">
        <v>252323.76</v>
      </c>
      <c r="BQ326" s="171">
        <v>351495.29</v>
      </c>
      <c r="BR326" s="171">
        <v>559889.66</v>
      </c>
      <c r="BS326" s="171">
        <v>252856.22</v>
      </c>
      <c r="BT326" s="171">
        <v>2861632.96</v>
      </c>
      <c r="BU326" s="171">
        <v>148316.76</v>
      </c>
      <c r="BV326" s="171">
        <v>284889.86</v>
      </c>
      <c r="BW326" s="171">
        <v>551441.91</v>
      </c>
      <c r="BX326" s="171">
        <v>533505.44999999995</v>
      </c>
      <c r="BY326" s="171">
        <v>1144438.95</v>
      </c>
      <c r="BZ326" s="171">
        <v>388298.91</v>
      </c>
      <c r="CA326" s="171">
        <v>199598.66</v>
      </c>
      <c r="CB326" s="171">
        <v>184392.15</v>
      </c>
      <c r="CC326" s="201">
        <f t="shared" si="47"/>
        <v>74382938.349999994</v>
      </c>
    </row>
    <row r="327" spans="1:81" s="109" customFormat="1" ht="25.5" customHeight="1">
      <c r="A327" s="136" t="s">
        <v>1461</v>
      </c>
      <c r="B327" s="280" t="s">
        <v>49</v>
      </c>
      <c r="C327" s="281" t="s">
        <v>886</v>
      </c>
      <c r="D327" s="282">
        <v>51080</v>
      </c>
      <c r="E327" s="291" t="s">
        <v>887</v>
      </c>
      <c r="F327" s="283" t="s">
        <v>890</v>
      </c>
      <c r="G327" s="284" t="s">
        <v>891</v>
      </c>
      <c r="H327" s="192">
        <v>635537.15</v>
      </c>
      <c r="I327" s="171">
        <v>149016.35</v>
      </c>
      <c r="J327" s="171">
        <v>295919.43</v>
      </c>
      <c r="K327" s="171">
        <v>99045.87</v>
      </c>
      <c r="L327" s="171">
        <v>89395.7</v>
      </c>
      <c r="M327" s="171">
        <v>1849.81</v>
      </c>
      <c r="N327" s="171">
        <v>710741.29</v>
      </c>
      <c r="O327" s="171">
        <v>259514.82</v>
      </c>
      <c r="P327" s="171">
        <v>40585.86</v>
      </c>
      <c r="Q327" s="171">
        <v>259327.34</v>
      </c>
      <c r="R327" s="171">
        <v>0</v>
      </c>
      <c r="S327" s="171">
        <v>22499.43</v>
      </c>
      <c r="T327" s="171">
        <v>354234.83</v>
      </c>
      <c r="U327" s="171">
        <v>224385.87</v>
      </c>
      <c r="V327" s="171">
        <v>36800</v>
      </c>
      <c r="W327" s="171">
        <v>3732.16</v>
      </c>
      <c r="X327" s="171">
        <v>132740.99</v>
      </c>
      <c r="Y327" s="171">
        <v>14294.13</v>
      </c>
      <c r="Z327" s="171">
        <v>1078026.33</v>
      </c>
      <c r="AA327" s="171">
        <v>156888.32000000001</v>
      </c>
      <c r="AB327" s="171">
        <v>97502.42</v>
      </c>
      <c r="AC327" s="171">
        <v>120333.06</v>
      </c>
      <c r="AD327" s="171">
        <v>7970</v>
      </c>
      <c r="AE327" s="171">
        <v>77819.39</v>
      </c>
      <c r="AF327" s="171">
        <v>72.23</v>
      </c>
      <c r="AG327" s="171">
        <v>19105</v>
      </c>
      <c r="AH327" s="171">
        <v>0</v>
      </c>
      <c r="AI327" s="171">
        <v>130100.55</v>
      </c>
      <c r="AJ327" s="171">
        <v>1767.32</v>
      </c>
      <c r="AK327" s="171">
        <v>10008.51</v>
      </c>
      <c r="AL327" s="171">
        <v>0</v>
      </c>
      <c r="AM327" s="171">
        <v>0</v>
      </c>
      <c r="AN327" s="171">
        <v>11574</v>
      </c>
      <c r="AO327" s="171">
        <v>94848.65</v>
      </c>
      <c r="AP327" s="171">
        <v>92949.4</v>
      </c>
      <c r="AQ327" s="171">
        <v>0</v>
      </c>
      <c r="AR327" s="171">
        <v>0</v>
      </c>
      <c r="AS327" s="171">
        <v>44918.6</v>
      </c>
      <c r="AT327" s="171">
        <v>60</v>
      </c>
      <c r="AU327" s="171">
        <v>758491.02</v>
      </c>
      <c r="AV327" s="171">
        <v>25829.89</v>
      </c>
      <c r="AW327" s="171">
        <v>428</v>
      </c>
      <c r="AX327" s="171">
        <v>513.6</v>
      </c>
      <c r="AY327" s="171">
        <v>30990.51</v>
      </c>
      <c r="AZ327" s="171">
        <v>324.20999999999998</v>
      </c>
      <c r="BA327" s="171">
        <v>0</v>
      </c>
      <c r="BB327" s="171">
        <v>1336746.72</v>
      </c>
      <c r="BC327" s="171">
        <v>65255.44</v>
      </c>
      <c r="BD327" s="171">
        <v>63497.23</v>
      </c>
      <c r="BE327" s="171">
        <v>95</v>
      </c>
      <c r="BF327" s="171">
        <v>130467.48</v>
      </c>
      <c r="BG327" s="171">
        <v>52932.86</v>
      </c>
      <c r="BH327" s="171">
        <v>104599.87</v>
      </c>
      <c r="BI327" s="171">
        <v>80000</v>
      </c>
      <c r="BJ327" s="171">
        <v>12127.22</v>
      </c>
      <c r="BK327" s="171">
        <v>6000</v>
      </c>
      <c r="BL327" s="171">
        <v>13991.64</v>
      </c>
      <c r="BM327" s="171">
        <v>4889.79</v>
      </c>
      <c r="BN327" s="171">
        <v>521694.11</v>
      </c>
      <c r="BO327" s="171">
        <v>0</v>
      </c>
      <c r="BP327" s="171">
        <v>28312.2</v>
      </c>
      <c r="BQ327" s="171">
        <v>0</v>
      </c>
      <c r="BR327" s="171">
        <v>1070</v>
      </c>
      <c r="BS327" s="171">
        <v>65902.8</v>
      </c>
      <c r="BT327" s="171">
        <v>819615.09</v>
      </c>
      <c r="BU327" s="171">
        <v>1274.3800000000001</v>
      </c>
      <c r="BV327" s="171">
        <v>2050</v>
      </c>
      <c r="BW327" s="171">
        <v>371960.53</v>
      </c>
      <c r="BX327" s="171">
        <v>83896.35</v>
      </c>
      <c r="BY327" s="171">
        <v>417348.52</v>
      </c>
      <c r="BZ327" s="171">
        <v>123655.21</v>
      </c>
      <c r="CA327" s="171">
        <v>0</v>
      </c>
      <c r="CB327" s="171">
        <v>0</v>
      </c>
      <c r="CC327" s="201">
        <f t="shared" ref="CC327:CC391" si="52">SUM(H327:CB327)</f>
        <v>10397524.48</v>
      </c>
    </row>
    <row r="328" spans="1:81" s="109" customFormat="1" ht="25.5" customHeight="1">
      <c r="A328" s="136" t="s">
        <v>1461</v>
      </c>
      <c r="B328" s="280" t="s">
        <v>49</v>
      </c>
      <c r="C328" s="281" t="s">
        <v>886</v>
      </c>
      <c r="D328" s="282">
        <v>51080</v>
      </c>
      <c r="E328" s="291" t="s">
        <v>887</v>
      </c>
      <c r="F328" s="283" t="s">
        <v>892</v>
      </c>
      <c r="G328" s="284" t="s">
        <v>893</v>
      </c>
      <c r="H328" s="192">
        <v>66053.759999999995</v>
      </c>
      <c r="I328" s="171">
        <v>20958.28</v>
      </c>
      <c r="J328" s="171">
        <v>50996.9</v>
      </c>
      <c r="K328" s="171">
        <v>23620.01</v>
      </c>
      <c r="L328" s="171">
        <v>33294.089999999997</v>
      </c>
      <c r="M328" s="171">
        <v>10183.24</v>
      </c>
      <c r="N328" s="171">
        <v>0</v>
      </c>
      <c r="O328" s="171">
        <v>58318.64</v>
      </c>
      <c r="P328" s="171">
        <v>838.83</v>
      </c>
      <c r="Q328" s="171">
        <v>29420.5</v>
      </c>
      <c r="R328" s="171">
        <v>20035.55</v>
      </c>
      <c r="S328" s="171">
        <v>18000</v>
      </c>
      <c r="T328" s="171">
        <v>73665.7</v>
      </c>
      <c r="U328" s="171">
        <v>40197.769999999997</v>
      </c>
      <c r="V328" s="171">
        <v>4238.4399999999996</v>
      </c>
      <c r="W328" s="171">
        <v>2362.56</v>
      </c>
      <c r="X328" s="171">
        <v>8457.2800000000007</v>
      </c>
      <c r="Y328" s="171">
        <v>9347.52</v>
      </c>
      <c r="Z328" s="171">
        <v>222378.17</v>
      </c>
      <c r="AA328" s="171">
        <v>39984.769999999997</v>
      </c>
      <c r="AB328" s="171">
        <v>24762.57</v>
      </c>
      <c r="AC328" s="171">
        <v>2840.32</v>
      </c>
      <c r="AD328" s="171">
        <v>15115.15</v>
      </c>
      <c r="AE328" s="171">
        <v>7256.53</v>
      </c>
      <c r="AF328" s="171">
        <v>10735.33</v>
      </c>
      <c r="AG328" s="171">
        <v>1927.87</v>
      </c>
      <c r="AH328" s="171">
        <v>12806.83</v>
      </c>
      <c r="AI328" s="171">
        <v>94418.6</v>
      </c>
      <c r="AJ328" s="171">
        <v>2113.36</v>
      </c>
      <c r="AK328" s="171">
        <v>0</v>
      </c>
      <c r="AL328" s="171">
        <v>4727.95</v>
      </c>
      <c r="AM328" s="171">
        <v>2974.79</v>
      </c>
      <c r="AN328" s="171">
        <v>15856.23</v>
      </c>
      <c r="AO328" s="171">
        <v>2889.96</v>
      </c>
      <c r="AP328" s="171">
        <v>3478.36</v>
      </c>
      <c r="AQ328" s="171">
        <v>0</v>
      </c>
      <c r="AR328" s="171">
        <v>8817.8799999999992</v>
      </c>
      <c r="AS328" s="171">
        <v>6094.98</v>
      </c>
      <c r="AT328" s="171">
        <v>3496.38</v>
      </c>
      <c r="AU328" s="171">
        <v>89652.69</v>
      </c>
      <c r="AV328" s="171">
        <v>28467.09</v>
      </c>
      <c r="AW328" s="171">
        <v>8840.7199999999993</v>
      </c>
      <c r="AX328" s="171">
        <v>10268.42</v>
      </c>
      <c r="AY328" s="171">
        <v>7452.02</v>
      </c>
      <c r="AZ328" s="171">
        <v>1498</v>
      </c>
      <c r="BA328" s="171">
        <v>4406.6499999999996</v>
      </c>
      <c r="BB328" s="171">
        <v>48759.03</v>
      </c>
      <c r="BC328" s="171">
        <v>6340.07</v>
      </c>
      <c r="BD328" s="171">
        <v>7355.26</v>
      </c>
      <c r="BE328" s="171">
        <v>16548.03</v>
      </c>
      <c r="BF328" s="171">
        <v>15299.6</v>
      </c>
      <c r="BG328" s="171">
        <v>9865.44</v>
      </c>
      <c r="BH328" s="171">
        <v>8595.99</v>
      </c>
      <c r="BI328" s="171">
        <v>27000</v>
      </c>
      <c r="BJ328" s="171">
        <v>1700</v>
      </c>
      <c r="BK328" s="171">
        <v>3649.99</v>
      </c>
      <c r="BL328" s="171">
        <v>214</v>
      </c>
      <c r="BM328" s="171">
        <v>180428.78</v>
      </c>
      <c r="BN328" s="171">
        <v>58975.1</v>
      </c>
      <c r="BO328" s="171">
        <v>9091.56</v>
      </c>
      <c r="BP328" s="171">
        <v>3794.7</v>
      </c>
      <c r="BQ328" s="171">
        <v>12579.37</v>
      </c>
      <c r="BR328" s="171">
        <v>20295.14</v>
      </c>
      <c r="BS328" s="171">
        <v>3046.58</v>
      </c>
      <c r="BT328" s="171">
        <v>117456.04</v>
      </c>
      <c r="BU328" s="171">
        <v>6634.48</v>
      </c>
      <c r="BV328" s="171">
        <v>7593.72</v>
      </c>
      <c r="BW328" s="171">
        <v>9231.07</v>
      </c>
      <c r="BX328" s="171">
        <v>14900.11</v>
      </c>
      <c r="BY328" s="171">
        <v>22824.58</v>
      </c>
      <c r="BZ328" s="171">
        <v>11503.8</v>
      </c>
      <c r="CA328" s="171">
        <v>4833.01</v>
      </c>
      <c r="CB328" s="171">
        <v>6148.22</v>
      </c>
      <c r="CC328" s="201">
        <f t="shared" si="52"/>
        <v>1737914.3600000003</v>
      </c>
    </row>
    <row r="329" spans="1:81" s="109" customFormat="1" ht="25.5" customHeight="1">
      <c r="A329" s="136" t="s">
        <v>1461</v>
      </c>
      <c r="B329" s="280" t="s">
        <v>49</v>
      </c>
      <c r="C329" s="281" t="s">
        <v>886</v>
      </c>
      <c r="D329" s="282">
        <v>51080</v>
      </c>
      <c r="E329" s="291" t="s">
        <v>887</v>
      </c>
      <c r="F329" s="283" t="s">
        <v>894</v>
      </c>
      <c r="G329" s="284" t="s">
        <v>895</v>
      </c>
      <c r="H329" s="192">
        <v>32452.03</v>
      </c>
      <c r="I329" s="171">
        <v>12348.87</v>
      </c>
      <c r="J329" s="171">
        <v>9184.09</v>
      </c>
      <c r="K329" s="171">
        <v>0</v>
      </c>
      <c r="L329" s="171">
        <v>2127.16</v>
      </c>
      <c r="M329" s="171">
        <v>4827.84</v>
      </c>
      <c r="N329" s="171">
        <v>860151.32</v>
      </c>
      <c r="O329" s="171">
        <v>14980</v>
      </c>
      <c r="P329" s="171">
        <v>20805.419999999998</v>
      </c>
      <c r="Q329" s="171">
        <v>34623.800000000003</v>
      </c>
      <c r="R329" s="171">
        <v>4494</v>
      </c>
      <c r="S329" s="171">
        <v>0</v>
      </c>
      <c r="T329" s="171">
        <v>65505.4</v>
      </c>
      <c r="U329" s="171">
        <v>3600</v>
      </c>
      <c r="V329" s="171">
        <v>10678.6</v>
      </c>
      <c r="W329" s="171">
        <v>7507.12</v>
      </c>
      <c r="X329" s="171">
        <v>1712</v>
      </c>
      <c r="Y329" s="171">
        <v>9348.59</v>
      </c>
      <c r="Z329" s="171">
        <v>17120</v>
      </c>
      <c r="AA329" s="171">
        <v>0</v>
      </c>
      <c r="AB329" s="171">
        <v>2379.6799999999998</v>
      </c>
      <c r="AC329" s="171">
        <v>30372.89</v>
      </c>
      <c r="AD329" s="171">
        <v>11320.6</v>
      </c>
      <c r="AE329" s="171">
        <v>21378.5</v>
      </c>
      <c r="AF329" s="171">
        <v>16845.080000000002</v>
      </c>
      <c r="AG329" s="171">
        <v>0</v>
      </c>
      <c r="AH329" s="171">
        <v>0</v>
      </c>
      <c r="AI329" s="171">
        <v>24492.3</v>
      </c>
      <c r="AJ329" s="171">
        <v>13246.6</v>
      </c>
      <c r="AK329" s="171">
        <v>0</v>
      </c>
      <c r="AL329" s="171">
        <v>7554.2</v>
      </c>
      <c r="AM329" s="171">
        <v>7490</v>
      </c>
      <c r="AN329" s="171">
        <v>1924.93</v>
      </c>
      <c r="AO329" s="171">
        <v>18958.259999999998</v>
      </c>
      <c r="AP329" s="171">
        <v>10207.799999999999</v>
      </c>
      <c r="AQ329" s="171">
        <v>0</v>
      </c>
      <c r="AR329" s="171">
        <v>11364.48</v>
      </c>
      <c r="AS329" s="171">
        <v>5326.46</v>
      </c>
      <c r="AT329" s="171">
        <v>6420</v>
      </c>
      <c r="AU329" s="171">
        <v>14484</v>
      </c>
      <c r="AV329" s="171">
        <v>3852</v>
      </c>
      <c r="AW329" s="171">
        <v>3852</v>
      </c>
      <c r="AX329" s="171">
        <v>10560.9</v>
      </c>
      <c r="AY329" s="171">
        <v>2760.6</v>
      </c>
      <c r="AZ329" s="171">
        <v>5457</v>
      </c>
      <c r="BA329" s="171">
        <v>12176.6</v>
      </c>
      <c r="BB329" s="171">
        <v>128325.1</v>
      </c>
      <c r="BC329" s="171">
        <v>0</v>
      </c>
      <c r="BD329" s="171">
        <v>45582</v>
      </c>
      <c r="BE329" s="171">
        <v>0</v>
      </c>
      <c r="BF329" s="171">
        <v>6968.41</v>
      </c>
      <c r="BG329" s="171">
        <v>4086.18</v>
      </c>
      <c r="BH329" s="171">
        <v>14230.85</v>
      </c>
      <c r="BI329" s="171">
        <v>5133</v>
      </c>
      <c r="BJ329" s="171">
        <v>2919.96</v>
      </c>
      <c r="BK329" s="171">
        <v>631.29999999999995</v>
      </c>
      <c r="BL329" s="171">
        <v>0</v>
      </c>
      <c r="BM329" s="171">
        <v>24042.9</v>
      </c>
      <c r="BN329" s="171">
        <v>40852.6</v>
      </c>
      <c r="BO329" s="171">
        <v>9435.26</v>
      </c>
      <c r="BP329" s="171">
        <v>25540.9</v>
      </c>
      <c r="BQ329" s="171">
        <v>6088.3</v>
      </c>
      <c r="BR329" s="171">
        <v>13642.5</v>
      </c>
      <c r="BS329" s="171">
        <v>2782</v>
      </c>
      <c r="BT329" s="171">
        <v>8121.3</v>
      </c>
      <c r="BU329" s="171">
        <v>11276.76</v>
      </c>
      <c r="BV329" s="171">
        <v>14766</v>
      </c>
      <c r="BW329" s="171">
        <v>7595.8</v>
      </c>
      <c r="BX329" s="171">
        <v>28440.6</v>
      </c>
      <c r="BY329" s="171">
        <v>10914</v>
      </c>
      <c r="BZ329" s="171">
        <v>19891.3</v>
      </c>
      <c r="CA329" s="171">
        <v>3361.94</v>
      </c>
      <c r="CB329" s="171">
        <v>5114.6000000000004</v>
      </c>
      <c r="CC329" s="201">
        <f t="shared" si="52"/>
        <v>1793634.6800000006</v>
      </c>
    </row>
    <row r="330" spans="1:81" s="109" customFormat="1" ht="25.5" customHeight="1">
      <c r="A330" s="136" t="s">
        <v>1461</v>
      </c>
      <c r="B330" s="280" t="s">
        <v>49</v>
      </c>
      <c r="C330" s="281" t="s">
        <v>886</v>
      </c>
      <c r="D330" s="282">
        <v>51080</v>
      </c>
      <c r="E330" s="291" t="s">
        <v>887</v>
      </c>
      <c r="F330" s="283" t="s">
        <v>896</v>
      </c>
      <c r="G330" s="284" t="s">
        <v>897</v>
      </c>
      <c r="H330" s="192">
        <v>7885</v>
      </c>
      <c r="I330" s="171">
        <v>12591</v>
      </c>
      <c r="J330" s="171">
        <v>15939</v>
      </c>
      <c r="K330" s="171">
        <v>6295</v>
      </c>
      <c r="L330" s="171">
        <v>8950</v>
      </c>
      <c r="M330" s="171">
        <v>1117</v>
      </c>
      <c r="N330" s="171">
        <v>0</v>
      </c>
      <c r="O330" s="171">
        <v>5735</v>
      </c>
      <c r="P330" s="171">
        <v>3533</v>
      </c>
      <c r="Q330" s="171">
        <v>10149.1</v>
      </c>
      <c r="R330" s="171">
        <v>2384.1999999999998</v>
      </c>
      <c r="S330" s="171">
        <v>0</v>
      </c>
      <c r="T330" s="171">
        <v>11578</v>
      </c>
      <c r="U330" s="171">
        <v>11286</v>
      </c>
      <c r="V330" s="171">
        <v>2949</v>
      </c>
      <c r="W330" s="171">
        <v>4607</v>
      </c>
      <c r="X330" s="171">
        <v>0</v>
      </c>
      <c r="Y330" s="171">
        <v>0</v>
      </c>
      <c r="Z330" s="171">
        <v>60407</v>
      </c>
      <c r="AA330" s="171">
        <v>9119.4</v>
      </c>
      <c r="AB330" s="171">
        <v>3050</v>
      </c>
      <c r="AC330" s="171">
        <v>7819</v>
      </c>
      <c r="AD330" s="171">
        <v>5460</v>
      </c>
      <c r="AE330" s="171">
        <v>5720</v>
      </c>
      <c r="AF330" s="171">
        <v>2663</v>
      </c>
      <c r="AG330" s="171">
        <v>4450</v>
      </c>
      <c r="AH330" s="171">
        <v>0</v>
      </c>
      <c r="AI330" s="171">
        <v>67739</v>
      </c>
      <c r="AJ330" s="171">
        <v>1963</v>
      </c>
      <c r="AK330" s="171">
        <v>0</v>
      </c>
      <c r="AL330" s="171">
        <v>833</v>
      </c>
      <c r="AM330" s="171">
        <v>686</v>
      </c>
      <c r="AN330" s="171">
        <v>1993</v>
      </c>
      <c r="AO330" s="171">
        <v>0</v>
      </c>
      <c r="AP330" s="171">
        <v>3299</v>
      </c>
      <c r="AQ330" s="171">
        <v>2982</v>
      </c>
      <c r="AR330" s="171">
        <v>572</v>
      </c>
      <c r="AS330" s="171">
        <v>1799</v>
      </c>
      <c r="AT330" s="171">
        <v>2430</v>
      </c>
      <c r="AU330" s="171">
        <v>38738</v>
      </c>
      <c r="AV330" s="171">
        <v>2791</v>
      </c>
      <c r="AW330" s="171">
        <v>2110</v>
      </c>
      <c r="AX330" s="171">
        <v>2427</v>
      </c>
      <c r="AY330" s="171">
        <v>2390</v>
      </c>
      <c r="AZ330" s="171">
        <v>388</v>
      </c>
      <c r="BA330" s="171">
        <v>2582</v>
      </c>
      <c r="BB330" s="171">
        <v>51142</v>
      </c>
      <c r="BC330" s="171">
        <v>0</v>
      </c>
      <c r="BD330" s="171">
        <v>1123</v>
      </c>
      <c r="BE330" s="171">
        <v>4662</v>
      </c>
      <c r="BF330" s="171">
        <v>3311</v>
      </c>
      <c r="BG330" s="171">
        <v>1669</v>
      </c>
      <c r="BH330" s="171">
        <v>8579</v>
      </c>
      <c r="BI330" s="171">
        <v>943</v>
      </c>
      <c r="BJ330" s="171">
        <v>1801</v>
      </c>
      <c r="BK330" s="171">
        <v>0</v>
      </c>
      <c r="BL330" s="171">
        <v>683</v>
      </c>
      <c r="BM330" s="171">
        <v>102240</v>
      </c>
      <c r="BN330" s="171">
        <v>8232</v>
      </c>
      <c r="BO330" s="171">
        <v>1694</v>
      </c>
      <c r="BP330" s="171">
        <v>2597</v>
      </c>
      <c r="BQ330" s="171">
        <v>4881</v>
      </c>
      <c r="BR330" s="171">
        <v>2042</v>
      </c>
      <c r="BS330" s="171">
        <v>2134</v>
      </c>
      <c r="BT330" s="171">
        <v>33847</v>
      </c>
      <c r="BU330" s="171">
        <v>1130</v>
      </c>
      <c r="BV330" s="171">
        <v>2255</v>
      </c>
      <c r="BW330" s="171">
        <v>6042.4</v>
      </c>
      <c r="BX330" s="171">
        <v>2219</v>
      </c>
      <c r="BY330" s="171">
        <v>7009</v>
      </c>
      <c r="BZ330" s="171">
        <v>1382</v>
      </c>
      <c r="CA330" s="171">
        <v>2451</v>
      </c>
      <c r="CB330" s="171">
        <v>1423</v>
      </c>
      <c r="CC330" s="201">
        <f t="shared" si="52"/>
        <v>594900.1</v>
      </c>
    </row>
    <row r="331" spans="1:81" s="299" customFormat="1" ht="25.5" customHeight="1">
      <c r="A331" s="298"/>
      <c r="B331" s="519" t="s">
        <v>898</v>
      </c>
      <c r="C331" s="520"/>
      <c r="D331" s="520"/>
      <c r="E331" s="520"/>
      <c r="F331" s="520"/>
      <c r="G331" s="521"/>
      <c r="H331" s="194">
        <f>SUM(H326:H330)</f>
        <v>5836950.75</v>
      </c>
      <c r="I331" s="194">
        <f t="shared" ref="I331:BT331" si="53">SUM(I326:I330)</f>
        <v>1040843.94</v>
      </c>
      <c r="J331" s="194">
        <f t="shared" si="53"/>
        <v>3321342.05</v>
      </c>
      <c r="K331" s="194">
        <f t="shared" si="53"/>
        <v>843109.14</v>
      </c>
      <c r="L331" s="194">
        <f t="shared" si="53"/>
        <v>636251.56999999995</v>
      </c>
      <c r="M331" s="194">
        <f t="shared" si="53"/>
        <v>250337.59999999998</v>
      </c>
      <c r="N331" s="194">
        <f t="shared" si="53"/>
        <v>9757189.5199999996</v>
      </c>
      <c r="O331" s="194">
        <f t="shared" si="53"/>
        <v>2163041.67</v>
      </c>
      <c r="P331" s="194">
        <f t="shared" si="53"/>
        <v>399787.52999999997</v>
      </c>
      <c r="Q331" s="194">
        <f t="shared" si="53"/>
        <v>3773077.8899999997</v>
      </c>
      <c r="R331" s="194">
        <f t="shared" si="53"/>
        <v>374968.56</v>
      </c>
      <c r="S331" s="194">
        <f t="shared" si="53"/>
        <v>906799.47000000009</v>
      </c>
      <c r="T331" s="194">
        <f t="shared" si="53"/>
        <v>2241149.23</v>
      </c>
      <c r="U331" s="194">
        <f t="shared" si="53"/>
        <v>1722300.8900000001</v>
      </c>
      <c r="V331" s="194">
        <f t="shared" si="53"/>
        <v>219317.08000000002</v>
      </c>
      <c r="W331" s="194">
        <f t="shared" si="53"/>
        <v>757583.78</v>
      </c>
      <c r="X331" s="194">
        <f t="shared" si="53"/>
        <v>564218.84000000008</v>
      </c>
      <c r="Y331" s="194">
        <f t="shared" si="53"/>
        <v>370317.17000000004</v>
      </c>
      <c r="Z331" s="194">
        <f t="shared" si="53"/>
        <v>7985265.2199999997</v>
      </c>
      <c r="AA331" s="194">
        <f t="shared" si="53"/>
        <v>205992.49</v>
      </c>
      <c r="AB331" s="194">
        <f t="shared" si="53"/>
        <v>775184.28</v>
      </c>
      <c r="AC331" s="194">
        <f t="shared" si="53"/>
        <v>836247.09999999986</v>
      </c>
      <c r="AD331" s="194">
        <f t="shared" si="53"/>
        <v>406130.23</v>
      </c>
      <c r="AE331" s="194">
        <f t="shared" si="53"/>
        <v>569101.57999999996</v>
      </c>
      <c r="AF331" s="194">
        <f t="shared" si="53"/>
        <v>349224.45</v>
      </c>
      <c r="AG331" s="194">
        <f t="shared" si="53"/>
        <v>25482.87</v>
      </c>
      <c r="AH331" s="194">
        <f t="shared" si="53"/>
        <v>487273.74</v>
      </c>
      <c r="AI331" s="194">
        <f t="shared" si="53"/>
        <v>4346417.9099999992</v>
      </c>
      <c r="AJ331" s="194">
        <f t="shared" si="53"/>
        <v>506189.05</v>
      </c>
      <c r="AK331" s="194">
        <f t="shared" si="53"/>
        <v>10322.91</v>
      </c>
      <c r="AL331" s="194">
        <f t="shared" si="53"/>
        <v>296880.37</v>
      </c>
      <c r="AM331" s="194">
        <f t="shared" si="53"/>
        <v>223507.69</v>
      </c>
      <c r="AN331" s="194">
        <f t="shared" si="53"/>
        <v>426226.27999999997</v>
      </c>
      <c r="AO331" s="194">
        <f t="shared" si="53"/>
        <v>140064.20000000001</v>
      </c>
      <c r="AP331" s="194">
        <f t="shared" si="53"/>
        <v>336371.62999999995</v>
      </c>
      <c r="AQ331" s="194">
        <f t="shared" si="53"/>
        <v>4148.29</v>
      </c>
      <c r="AR331" s="194">
        <f t="shared" si="53"/>
        <v>362701.45999999996</v>
      </c>
      <c r="AS331" s="194">
        <f t="shared" si="53"/>
        <v>372904.31</v>
      </c>
      <c r="AT331" s="194">
        <f t="shared" si="53"/>
        <v>159411.62</v>
      </c>
      <c r="AU331" s="194">
        <f t="shared" si="53"/>
        <v>3177443.78</v>
      </c>
      <c r="AV331" s="194">
        <f t="shared" si="53"/>
        <v>428354.23000000004</v>
      </c>
      <c r="AW331" s="194">
        <f t="shared" si="53"/>
        <v>293864.82999999996</v>
      </c>
      <c r="AX331" s="194">
        <f t="shared" si="53"/>
        <v>351804.8</v>
      </c>
      <c r="AY331" s="194">
        <f t="shared" si="53"/>
        <v>288972.05</v>
      </c>
      <c r="AZ331" s="194">
        <f t="shared" si="53"/>
        <v>109682.25</v>
      </c>
      <c r="BA331" s="194">
        <f t="shared" si="53"/>
        <v>198061.91</v>
      </c>
      <c r="BB331" s="194">
        <f t="shared" si="53"/>
        <v>6495443.3399999999</v>
      </c>
      <c r="BC331" s="194">
        <f t="shared" si="53"/>
        <v>418580.67</v>
      </c>
      <c r="BD331" s="194">
        <f t="shared" si="53"/>
        <v>355843.94</v>
      </c>
      <c r="BE331" s="194">
        <f t="shared" si="53"/>
        <v>530086.07999999996</v>
      </c>
      <c r="BF331" s="194">
        <f t="shared" si="53"/>
        <v>858497.55</v>
      </c>
      <c r="BG331" s="194">
        <f t="shared" si="53"/>
        <v>495429.25</v>
      </c>
      <c r="BH331" s="194">
        <f t="shared" si="53"/>
        <v>1417796.66</v>
      </c>
      <c r="BI331" s="194">
        <f t="shared" si="53"/>
        <v>1013076</v>
      </c>
      <c r="BJ331" s="194">
        <f t="shared" si="53"/>
        <v>239049.05</v>
      </c>
      <c r="BK331" s="194">
        <f t="shared" si="53"/>
        <v>180219.64999999997</v>
      </c>
      <c r="BL331" s="194">
        <f t="shared" si="53"/>
        <v>134411.60999999999</v>
      </c>
      <c r="BM331" s="194">
        <f t="shared" si="53"/>
        <v>4944982.540000001</v>
      </c>
      <c r="BN331" s="194">
        <f t="shared" si="53"/>
        <v>2509338.9200000004</v>
      </c>
      <c r="BO331" s="194">
        <f t="shared" si="53"/>
        <v>366383.66000000003</v>
      </c>
      <c r="BP331" s="194">
        <f t="shared" si="53"/>
        <v>312568.56000000006</v>
      </c>
      <c r="BQ331" s="194">
        <f t="shared" si="53"/>
        <v>375043.95999999996</v>
      </c>
      <c r="BR331" s="194">
        <f t="shared" si="53"/>
        <v>596939.30000000005</v>
      </c>
      <c r="BS331" s="194">
        <f t="shared" si="53"/>
        <v>326721.60000000003</v>
      </c>
      <c r="BT331" s="194">
        <f t="shared" si="53"/>
        <v>3840672.3899999997</v>
      </c>
      <c r="BU331" s="194">
        <f t="shared" ref="BU331:CB331" si="54">SUM(BU326:BU330)</f>
        <v>168632.38000000003</v>
      </c>
      <c r="BV331" s="194">
        <f t="shared" si="54"/>
        <v>311554.57999999996</v>
      </c>
      <c r="BW331" s="194">
        <f t="shared" si="54"/>
        <v>946271.71000000008</v>
      </c>
      <c r="BX331" s="194">
        <f t="shared" si="54"/>
        <v>662961.50999999989</v>
      </c>
      <c r="BY331" s="194">
        <f t="shared" si="54"/>
        <v>1602535.05</v>
      </c>
      <c r="BZ331" s="194">
        <f t="shared" si="54"/>
        <v>544731.22</v>
      </c>
      <c r="CA331" s="194">
        <f t="shared" si="54"/>
        <v>210244.61000000002</v>
      </c>
      <c r="CB331" s="194">
        <f t="shared" si="54"/>
        <v>197077.97</v>
      </c>
      <c r="CC331" s="194">
        <f>SUM(CC326:CC330)</f>
        <v>88906911.969999999</v>
      </c>
    </row>
    <row r="332" spans="1:81" s="109" customFormat="1" ht="25.5" customHeight="1">
      <c r="A332" s="136" t="s">
        <v>1461</v>
      </c>
      <c r="B332" s="280" t="s">
        <v>51</v>
      </c>
      <c r="C332" s="281" t="s">
        <v>666</v>
      </c>
      <c r="D332" s="282"/>
      <c r="E332" s="291"/>
      <c r="F332" s="283" t="s">
        <v>899</v>
      </c>
      <c r="G332" s="284" t="s">
        <v>900</v>
      </c>
      <c r="H332" s="192">
        <v>608940.18000000005</v>
      </c>
      <c r="I332" s="171">
        <v>132720.95000000001</v>
      </c>
      <c r="J332" s="171">
        <v>382560.84</v>
      </c>
      <c r="K332" s="171">
        <v>58402</v>
      </c>
      <c r="L332" s="171">
        <v>121907.71</v>
      </c>
      <c r="M332" s="171">
        <v>68275.03</v>
      </c>
      <c r="N332" s="171">
        <v>1362475.73</v>
      </c>
      <c r="O332" s="171">
        <v>185941.49</v>
      </c>
      <c r="P332" s="171">
        <v>13891</v>
      </c>
      <c r="Q332" s="171">
        <v>812279.47</v>
      </c>
      <c r="R332" s="171">
        <v>43387.85</v>
      </c>
      <c r="S332" s="171">
        <v>172528.16</v>
      </c>
      <c r="T332" s="171">
        <v>356195.74</v>
      </c>
      <c r="U332" s="171">
        <v>27890.54</v>
      </c>
      <c r="V332" s="171">
        <v>3685</v>
      </c>
      <c r="W332" s="171">
        <v>160134.72</v>
      </c>
      <c r="X332" s="171">
        <v>35404.14</v>
      </c>
      <c r="Y332" s="171">
        <v>38503.01</v>
      </c>
      <c r="Z332" s="171">
        <v>506986.41</v>
      </c>
      <c r="AA332" s="171">
        <v>315764</v>
      </c>
      <c r="AB332" s="171">
        <v>182514.01</v>
      </c>
      <c r="AC332" s="171">
        <v>340498.76</v>
      </c>
      <c r="AD332" s="171">
        <v>85889.51</v>
      </c>
      <c r="AE332" s="171">
        <v>82813.63</v>
      </c>
      <c r="AF332" s="171">
        <v>31657.25</v>
      </c>
      <c r="AG332" s="171">
        <v>20229.5</v>
      </c>
      <c r="AH332" s="171">
        <v>62340.55</v>
      </c>
      <c r="AI332" s="171">
        <v>775559.9</v>
      </c>
      <c r="AJ332" s="171">
        <v>93999</v>
      </c>
      <c r="AK332" s="171">
        <v>39528</v>
      </c>
      <c r="AL332" s="171">
        <v>38483.199999999997</v>
      </c>
      <c r="AM332" s="171">
        <v>63453</v>
      </c>
      <c r="AN332" s="171">
        <v>69093</v>
      </c>
      <c r="AO332" s="171">
        <v>104521</v>
      </c>
      <c r="AP332" s="171">
        <v>71409</v>
      </c>
      <c r="AQ332" s="171">
        <v>109803</v>
      </c>
      <c r="AR332" s="171">
        <v>26034.25</v>
      </c>
      <c r="AS332" s="171">
        <v>37470</v>
      </c>
      <c r="AT332" s="171">
        <v>50510</v>
      </c>
      <c r="AU332" s="171">
        <v>723411.07</v>
      </c>
      <c r="AV332" s="171">
        <v>16927.8</v>
      </c>
      <c r="AW332" s="171">
        <v>37764</v>
      </c>
      <c r="AX332" s="171">
        <v>62837.919999999998</v>
      </c>
      <c r="AY332" s="171">
        <v>25837</v>
      </c>
      <c r="AZ332" s="171">
        <v>25000</v>
      </c>
      <c r="BA332" s="171">
        <v>55624</v>
      </c>
      <c r="BB332" s="171">
        <v>161567</v>
      </c>
      <c r="BC332" s="171">
        <v>55270.79</v>
      </c>
      <c r="BD332" s="171">
        <v>51823.76</v>
      </c>
      <c r="BE332" s="171">
        <v>118143.88</v>
      </c>
      <c r="BF332" s="171">
        <v>176297.87</v>
      </c>
      <c r="BG332" s="171">
        <v>87881.7</v>
      </c>
      <c r="BH332" s="171">
        <v>297510.17</v>
      </c>
      <c r="BI332" s="171">
        <v>150631.24</v>
      </c>
      <c r="BJ332" s="171">
        <v>49317.43</v>
      </c>
      <c r="BK332" s="171">
        <v>25819.64</v>
      </c>
      <c r="BL332" s="171">
        <v>7608.67</v>
      </c>
      <c r="BM332" s="171">
        <v>739489.77</v>
      </c>
      <c r="BN332" s="171">
        <v>128697.4</v>
      </c>
      <c r="BO332" s="171">
        <v>19582.75</v>
      </c>
      <c r="BP332" s="171">
        <v>17397</v>
      </c>
      <c r="BQ332" s="171">
        <v>62427.73</v>
      </c>
      <c r="BR332" s="171">
        <v>361633.97</v>
      </c>
      <c r="BS332" s="171">
        <v>30698</v>
      </c>
      <c r="BT332" s="171">
        <v>467769.87</v>
      </c>
      <c r="BU332" s="171">
        <v>29903</v>
      </c>
      <c r="BV332" s="171">
        <v>33198</v>
      </c>
      <c r="BW332" s="171">
        <v>86055</v>
      </c>
      <c r="BX332" s="171">
        <v>58788.3</v>
      </c>
      <c r="BY332" s="171">
        <v>115235.22</v>
      </c>
      <c r="BZ332" s="171">
        <v>63493.599999999999</v>
      </c>
      <c r="CA332" s="171">
        <v>52995.13</v>
      </c>
      <c r="CB332" s="171">
        <v>21052</v>
      </c>
      <c r="CC332" s="201">
        <f t="shared" si="52"/>
        <v>12111371.210000001</v>
      </c>
    </row>
    <row r="333" spans="1:81" s="109" customFormat="1" ht="25.5" customHeight="1">
      <c r="A333" s="136" t="s">
        <v>1461</v>
      </c>
      <c r="B333" s="280" t="s">
        <v>51</v>
      </c>
      <c r="C333" s="281" t="s">
        <v>666</v>
      </c>
      <c r="D333" s="282"/>
      <c r="E333" s="291"/>
      <c r="F333" s="283" t="s">
        <v>901</v>
      </c>
      <c r="G333" s="284" t="s">
        <v>902</v>
      </c>
      <c r="H333" s="192">
        <v>1123.5</v>
      </c>
      <c r="I333" s="171">
        <v>100</v>
      </c>
      <c r="J333" s="171">
        <v>46652</v>
      </c>
      <c r="K333" s="171">
        <v>0</v>
      </c>
      <c r="L333" s="171">
        <v>1200</v>
      </c>
      <c r="M333" s="171">
        <v>0</v>
      </c>
      <c r="N333" s="171">
        <v>0</v>
      </c>
      <c r="O333" s="171">
        <v>7380</v>
      </c>
      <c r="P333" s="171">
        <v>11200</v>
      </c>
      <c r="Q333" s="171">
        <v>25780</v>
      </c>
      <c r="R333" s="171">
        <v>0</v>
      </c>
      <c r="S333" s="171">
        <v>0</v>
      </c>
      <c r="T333" s="171">
        <v>513.6</v>
      </c>
      <c r="U333" s="171">
        <v>13700</v>
      </c>
      <c r="V333" s="171">
        <v>2500</v>
      </c>
      <c r="W333" s="171">
        <v>31600</v>
      </c>
      <c r="X333" s="171">
        <v>0</v>
      </c>
      <c r="Y333" s="171">
        <v>0</v>
      </c>
      <c r="Z333" s="171">
        <v>0</v>
      </c>
      <c r="AA333" s="171">
        <v>0</v>
      </c>
      <c r="AB333" s="171">
        <v>11719.55</v>
      </c>
      <c r="AC333" s="171">
        <v>16399.98</v>
      </c>
      <c r="AD333" s="171">
        <v>500</v>
      </c>
      <c r="AE333" s="171">
        <v>0</v>
      </c>
      <c r="AF333" s="171">
        <v>0</v>
      </c>
      <c r="AG333" s="171">
        <v>0</v>
      </c>
      <c r="AH333" s="171">
        <v>0</v>
      </c>
      <c r="AI333" s="171">
        <v>11460</v>
      </c>
      <c r="AJ333" s="171">
        <v>0</v>
      </c>
      <c r="AK333" s="171">
        <v>3700</v>
      </c>
      <c r="AL333" s="171">
        <v>3200</v>
      </c>
      <c r="AM333" s="171">
        <v>0</v>
      </c>
      <c r="AN333" s="171">
        <v>0</v>
      </c>
      <c r="AO333" s="171">
        <v>250</v>
      </c>
      <c r="AP333" s="171">
        <v>2770</v>
      </c>
      <c r="AQ333" s="171">
        <v>0</v>
      </c>
      <c r="AR333" s="171">
        <v>0</v>
      </c>
      <c r="AS333" s="171">
        <v>321</v>
      </c>
      <c r="AT333" s="171">
        <v>0</v>
      </c>
      <c r="AU333" s="171">
        <v>69065</v>
      </c>
      <c r="AV333" s="171">
        <v>0</v>
      </c>
      <c r="AW333" s="171">
        <v>0</v>
      </c>
      <c r="AX333" s="171">
        <v>0</v>
      </c>
      <c r="AY333" s="171">
        <v>0</v>
      </c>
      <c r="AZ333" s="171">
        <v>0</v>
      </c>
      <c r="BA333" s="171">
        <v>600</v>
      </c>
      <c r="BB333" s="171">
        <v>0</v>
      </c>
      <c r="BC333" s="171">
        <v>0</v>
      </c>
      <c r="BD333" s="171">
        <v>2750</v>
      </c>
      <c r="BE333" s="171">
        <v>0</v>
      </c>
      <c r="BF333" s="171">
        <v>0</v>
      </c>
      <c r="BG333" s="171">
        <v>9230.01</v>
      </c>
      <c r="BH333" s="171">
        <v>0</v>
      </c>
      <c r="BI333" s="171">
        <v>0</v>
      </c>
      <c r="BJ333" s="171">
        <v>0</v>
      </c>
      <c r="BK333" s="171">
        <v>0</v>
      </c>
      <c r="BL333" s="171">
        <v>600</v>
      </c>
      <c r="BM333" s="171">
        <v>0</v>
      </c>
      <c r="BN333" s="171">
        <v>0</v>
      </c>
      <c r="BO333" s="171">
        <v>3400</v>
      </c>
      <c r="BP333" s="171">
        <v>0</v>
      </c>
      <c r="BQ333" s="171">
        <v>0</v>
      </c>
      <c r="BR333" s="171">
        <v>0</v>
      </c>
      <c r="BS333" s="171">
        <v>0</v>
      </c>
      <c r="BT333" s="171">
        <v>18070</v>
      </c>
      <c r="BU333" s="171">
        <v>0</v>
      </c>
      <c r="BV333" s="171">
        <v>0</v>
      </c>
      <c r="BW333" s="171">
        <v>0</v>
      </c>
      <c r="BX333" s="171">
        <v>3363</v>
      </c>
      <c r="BY333" s="171">
        <v>5230</v>
      </c>
      <c r="BZ333" s="171">
        <v>0</v>
      </c>
      <c r="CA333" s="171">
        <v>12600</v>
      </c>
      <c r="CB333" s="171">
        <v>0</v>
      </c>
      <c r="CC333" s="201">
        <f t="shared" si="52"/>
        <v>316977.64</v>
      </c>
    </row>
    <row r="334" spans="1:81" s="109" customFormat="1" ht="25.5" customHeight="1">
      <c r="A334" s="136" t="s">
        <v>1461</v>
      </c>
      <c r="B334" s="280" t="s">
        <v>51</v>
      </c>
      <c r="C334" s="281" t="s">
        <v>666</v>
      </c>
      <c r="D334" s="282"/>
      <c r="E334" s="291"/>
      <c r="F334" s="283" t="s">
        <v>903</v>
      </c>
      <c r="G334" s="284" t="s">
        <v>904</v>
      </c>
      <c r="H334" s="192">
        <v>363040.75</v>
      </c>
      <c r="I334" s="171">
        <v>15572.34</v>
      </c>
      <c r="J334" s="171">
        <v>80619.149999999994</v>
      </c>
      <c r="K334" s="171">
        <v>16076.99</v>
      </c>
      <c r="L334" s="171">
        <v>0</v>
      </c>
      <c r="M334" s="171">
        <v>0</v>
      </c>
      <c r="N334" s="171">
        <v>454466.38</v>
      </c>
      <c r="O334" s="171">
        <v>1202345.2</v>
      </c>
      <c r="P334" s="171">
        <v>25000</v>
      </c>
      <c r="Q334" s="171">
        <v>113432.32000000001</v>
      </c>
      <c r="R334" s="171">
        <v>1270</v>
      </c>
      <c r="S334" s="171">
        <v>25990.3</v>
      </c>
      <c r="T334" s="171">
        <v>54998</v>
      </c>
      <c r="U334" s="171">
        <v>14049.36</v>
      </c>
      <c r="V334" s="171">
        <v>9420.7000000000007</v>
      </c>
      <c r="W334" s="171">
        <v>8937.4500000000007</v>
      </c>
      <c r="X334" s="171">
        <v>0</v>
      </c>
      <c r="Y334" s="171">
        <v>0</v>
      </c>
      <c r="Z334" s="171">
        <v>340216.72</v>
      </c>
      <c r="AA334" s="171">
        <v>62413.7</v>
      </c>
      <c r="AB334" s="171">
        <v>29345.3</v>
      </c>
      <c r="AC334" s="171">
        <v>84201.25</v>
      </c>
      <c r="AD334" s="171">
        <v>24125</v>
      </c>
      <c r="AE334" s="171">
        <v>60631.6</v>
      </c>
      <c r="AF334" s="171">
        <v>6830</v>
      </c>
      <c r="AG334" s="171">
        <v>7538.1</v>
      </c>
      <c r="AH334" s="171">
        <v>2880</v>
      </c>
      <c r="AI334" s="171">
        <v>535907</v>
      </c>
      <c r="AJ334" s="171">
        <v>14397</v>
      </c>
      <c r="AK334" s="171">
        <v>8880</v>
      </c>
      <c r="AL334" s="171">
        <v>20537</v>
      </c>
      <c r="AM334" s="171">
        <v>19298</v>
      </c>
      <c r="AN334" s="171">
        <v>95975</v>
      </c>
      <c r="AO334" s="171">
        <v>57124</v>
      </c>
      <c r="AP334" s="171">
        <v>1575</v>
      </c>
      <c r="AQ334" s="171">
        <v>21340.7</v>
      </c>
      <c r="AR334" s="171">
        <v>4479</v>
      </c>
      <c r="AS334" s="171">
        <v>27278.39</v>
      </c>
      <c r="AT334" s="171">
        <v>241748</v>
      </c>
      <c r="AU334" s="171">
        <v>94523.5</v>
      </c>
      <c r="AV334" s="171">
        <v>1415</v>
      </c>
      <c r="AW334" s="171">
        <v>12144</v>
      </c>
      <c r="AX334" s="171">
        <v>23628</v>
      </c>
      <c r="AY334" s="171">
        <v>0</v>
      </c>
      <c r="AZ334" s="171">
        <v>300</v>
      </c>
      <c r="BA334" s="171">
        <v>3640</v>
      </c>
      <c r="BB334" s="171">
        <v>117516.5</v>
      </c>
      <c r="BC334" s="171">
        <v>8707.77</v>
      </c>
      <c r="BD334" s="171">
        <v>29090.75</v>
      </c>
      <c r="BE334" s="171">
        <v>22021</v>
      </c>
      <c r="BF334" s="171">
        <v>21130.68</v>
      </c>
      <c r="BG334" s="171">
        <v>13259.68</v>
      </c>
      <c r="BH334" s="171">
        <v>35083.81</v>
      </c>
      <c r="BI334" s="171">
        <v>22400</v>
      </c>
      <c r="BJ334" s="171">
        <v>8504.27</v>
      </c>
      <c r="BK334" s="171">
        <v>2697.58</v>
      </c>
      <c r="BL334" s="171">
        <v>0</v>
      </c>
      <c r="BM334" s="171">
        <v>342494</v>
      </c>
      <c r="BN334" s="171">
        <v>21500</v>
      </c>
      <c r="BO334" s="171">
        <v>3885</v>
      </c>
      <c r="BP334" s="171">
        <v>0</v>
      </c>
      <c r="BQ334" s="171">
        <v>6350</v>
      </c>
      <c r="BR334" s="171">
        <v>14684.2</v>
      </c>
      <c r="BS334" s="171">
        <v>8071.25</v>
      </c>
      <c r="BT334" s="171">
        <v>39090.269999999997</v>
      </c>
      <c r="BU334" s="171">
        <v>7583</v>
      </c>
      <c r="BV334" s="171">
        <v>0</v>
      </c>
      <c r="BW334" s="171">
        <v>5770</v>
      </c>
      <c r="BX334" s="171">
        <v>7356.15</v>
      </c>
      <c r="BY334" s="171">
        <v>133483.79999999999</v>
      </c>
      <c r="BZ334" s="171">
        <v>3170</v>
      </c>
      <c r="CA334" s="171">
        <v>9480.2000000000007</v>
      </c>
      <c r="CB334" s="171">
        <v>9668</v>
      </c>
      <c r="CC334" s="201">
        <f t="shared" si="52"/>
        <v>5080588.1099999994</v>
      </c>
    </row>
    <row r="335" spans="1:81" s="109" customFormat="1" ht="25.5" customHeight="1">
      <c r="A335" s="136" t="s">
        <v>1461</v>
      </c>
      <c r="B335" s="280" t="s">
        <v>51</v>
      </c>
      <c r="C335" s="281" t="s">
        <v>666</v>
      </c>
      <c r="D335" s="282"/>
      <c r="E335" s="291"/>
      <c r="F335" s="283" t="s">
        <v>905</v>
      </c>
      <c r="G335" s="284" t="s">
        <v>906</v>
      </c>
      <c r="H335" s="192">
        <v>4898.12</v>
      </c>
      <c r="I335" s="171">
        <v>0</v>
      </c>
      <c r="J335" s="171">
        <v>0</v>
      </c>
      <c r="K335" s="171">
        <v>0</v>
      </c>
      <c r="L335" s="171">
        <v>5900</v>
      </c>
      <c r="M335" s="171">
        <v>3030</v>
      </c>
      <c r="N335" s="171">
        <v>152</v>
      </c>
      <c r="O335" s="171">
        <v>0</v>
      </c>
      <c r="P335" s="171">
        <v>0</v>
      </c>
      <c r="Q335" s="171">
        <v>53050.6</v>
      </c>
      <c r="R335" s="171">
        <v>0</v>
      </c>
      <c r="S335" s="171">
        <v>0</v>
      </c>
      <c r="T335" s="171">
        <v>0</v>
      </c>
      <c r="U335" s="171">
        <v>385.2</v>
      </c>
      <c r="V335" s="171">
        <v>732</v>
      </c>
      <c r="W335" s="171">
        <v>0</v>
      </c>
      <c r="X335" s="171">
        <v>0</v>
      </c>
      <c r="Y335" s="171">
        <v>0</v>
      </c>
      <c r="Z335" s="171">
        <v>0</v>
      </c>
      <c r="AA335" s="171">
        <v>0</v>
      </c>
      <c r="AB335" s="171">
        <v>0</v>
      </c>
      <c r="AC335" s="171">
        <v>0</v>
      </c>
      <c r="AD335" s="171">
        <v>0</v>
      </c>
      <c r="AE335" s="171">
        <v>0</v>
      </c>
      <c r="AF335" s="171">
        <v>1240</v>
      </c>
      <c r="AG335" s="171">
        <v>0</v>
      </c>
      <c r="AH335" s="171">
        <v>0</v>
      </c>
      <c r="AI335" s="171">
        <v>0</v>
      </c>
      <c r="AJ335" s="171">
        <v>0</v>
      </c>
      <c r="AK335" s="171">
        <v>0</v>
      </c>
      <c r="AL335" s="171">
        <v>890</v>
      </c>
      <c r="AM335" s="171">
        <v>630</v>
      </c>
      <c r="AN335" s="171">
        <v>0</v>
      </c>
      <c r="AO335" s="171">
        <v>0</v>
      </c>
      <c r="AP335" s="171">
        <v>0</v>
      </c>
      <c r="AQ335" s="171">
        <v>9654</v>
      </c>
      <c r="AR335" s="171">
        <v>0</v>
      </c>
      <c r="AS335" s="171">
        <v>0</v>
      </c>
      <c r="AT335" s="171">
        <v>0</v>
      </c>
      <c r="AU335" s="171">
        <v>878</v>
      </c>
      <c r="AV335" s="171">
        <v>0</v>
      </c>
      <c r="AW335" s="171">
        <v>2000</v>
      </c>
      <c r="AX335" s="171">
        <v>0</v>
      </c>
      <c r="AY335" s="171">
        <v>0</v>
      </c>
      <c r="AZ335" s="171">
        <v>0</v>
      </c>
      <c r="BA335" s="171">
        <v>0</v>
      </c>
      <c r="BB335" s="171">
        <v>1524</v>
      </c>
      <c r="BC335" s="171">
        <v>0</v>
      </c>
      <c r="BD335" s="171">
        <v>0</v>
      </c>
      <c r="BE335" s="171">
        <v>21500</v>
      </c>
      <c r="BF335" s="171">
        <v>12037.5</v>
      </c>
      <c r="BG335" s="171">
        <v>3550</v>
      </c>
      <c r="BH335" s="171">
        <v>0</v>
      </c>
      <c r="BI335" s="171">
        <v>0</v>
      </c>
      <c r="BJ335" s="171">
        <v>0</v>
      </c>
      <c r="BK335" s="171">
        <v>0</v>
      </c>
      <c r="BL335" s="171">
        <v>0</v>
      </c>
      <c r="BM335" s="171">
        <v>0</v>
      </c>
      <c r="BN335" s="171">
        <v>0</v>
      </c>
      <c r="BO335" s="171">
        <v>0</v>
      </c>
      <c r="BP335" s="171">
        <v>1820</v>
      </c>
      <c r="BQ335" s="171">
        <v>0</v>
      </c>
      <c r="BR335" s="171">
        <v>0</v>
      </c>
      <c r="BS335" s="171">
        <v>0</v>
      </c>
      <c r="BT335" s="171">
        <v>0</v>
      </c>
      <c r="BU335" s="171">
        <v>0</v>
      </c>
      <c r="BV335" s="171">
        <v>0</v>
      </c>
      <c r="BW335" s="171">
        <v>7358</v>
      </c>
      <c r="BX335" s="171">
        <v>0</v>
      </c>
      <c r="BY335" s="171">
        <v>7160</v>
      </c>
      <c r="BZ335" s="171">
        <v>3305.02</v>
      </c>
      <c r="CA335" s="171">
        <v>0</v>
      </c>
      <c r="CB335" s="171">
        <v>0</v>
      </c>
      <c r="CC335" s="201">
        <f t="shared" si="52"/>
        <v>141694.43999999997</v>
      </c>
    </row>
    <row r="336" spans="1:81" s="109" customFormat="1" ht="25.5" customHeight="1">
      <c r="A336" s="136" t="s">
        <v>1461</v>
      </c>
      <c r="B336" s="280" t="s">
        <v>51</v>
      </c>
      <c r="C336" s="281" t="s">
        <v>666</v>
      </c>
      <c r="D336" s="282"/>
      <c r="E336" s="291"/>
      <c r="F336" s="283" t="s">
        <v>907</v>
      </c>
      <c r="G336" s="284" t="s">
        <v>1512</v>
      </c>
      <c r="H336" s="192">
        <v>808358.2</v>
      </c>
      <c r="I336" s="171">
        <v>57023.199999999997</v>
      </c>
      <c r="J336" s="171">
        <v>100155.7</v>
      </c>
      <c r="K336" s="171">
        <v>23630.39</v>
      </c>
      <c r="L336" s="171">
        <v>46084.9</v>
      </c>
      <c r="M336" s="171">
        <v>44137</v>
      </c>
      <c r="N336" s="171">
        <v>1231359.06</v>
      </c>
      <c r="O336" s="171">
        <v>244701.24</v>
      </c>
      <c r="P336" s="171">
        <v>14830</v>
      </c>
      <c r="Q336" s="171">
        <v>547636.19999999995</v>
      </c>
      <c r="R336" s="171">
        <v>89310</v>
      </c>
      <c r="S336" s="171">
        <v>112813.4</v>
      </c>
      <c r="T336" s="171">
        <v>279465.48</v>
      </c>
      <c r="U336" s="171">
        <v>15934</v>
      </c>
      <c r="V336" s="171">
        <v>62075</v>
      </c>
      <c r="W336" s="171">
        <v>0</v>
      </c>
      <c r="X336" s="171">
        <v>9000</v>
      </c>
      <c r="Y336" s="171">
        <v>19064.599999999999</v>
      </c>
      <c r="Z336" s="171">
        <v>0</v>
      </c>
      <c r="AA336" s="171">
        <v>411118.1</v>
      </c>
      <c r="AB336" s="171">
        <v>137422.74</v>
      </c>
      <c r="AC336" s="171">
        <v>133085.60999999999</v>
      </c>
      <c r="AD336" s="171">
        <v>61328.6</v>
      </c>
      <c r="AE336" s="171">
        <v>70090</v>
      </c>
      <c r="AF336" s="171">
        <v>108889.7</v>
      </c>
      <c r="AG336" s="171">
        <v>21440</v>
      </c>
      <c r="AH336" s="171">
        <v>53550</v>
      </c>
      <c r="AI336" s="171">
        <v>48700</v>
      </c>
      <c r="AJ336" s="171">
        <v>47634</v>
      </c>
      <c r="AK336" s="171">
        <v>18234</v>
      </c>
      <c r="AL336" s="171">
        <v>32170</v>
      </c>
      <c r="AM336" s="171">
        <v>17144</v>
      </c>
      <c r="AN336" s="171">
        <v>3228</v>
      </c>
      <c r="AO336" s="171">
        <v>36426</v>
      </c>
      <c r="AP336" s="171">
        <v>35060</v>
      </c>
      <c r="AQ336" s="171">
        <v>157142</v>
      </c>
      <c r="AR336" s="171">
        <v>62748</v>
      </c>
      <c r="AS336" s="171">
        <v>38664</v>
      </c>
      <c r="AT336" s="171">
        <v>50646</v>
      </c>
      <c r="AU336" s="171">
        <v>42430</v>
      </c>
      <c r="AV336" s="171">
        <v>4200</v>
      </c>
      <c r="AW336" s="171">
        <v>9865</v>
      </c>
      <c r="AX336" s="171">
        <v>23010</v>
      </c>
      <c r="AY336" s="171">
        <v>0</v>
      </c>
      <c r="AZ336" s="171">
        <v>3559</v>
      </c>
      <c r="BA336" s="171">
        <v>19700</v>
      </c>
      <c r="BB336" s="171">
        <v>622496.44999999995</v>
      </c>
      <c r="BC336" s="171">
        <v>18095</v>
      </c>
      <c r="BD336" s="171">
        <v>48032.5</v>
      </c>
      <c r="BE336" s="171">
        <v>85104</v>
      </c>
      <c r="BF336" s="171">
        <v>49098.02</v>
      </c>
      <c r="BG336" s="171">
        <v>56100</v>
      </c>
      <c r="BH336" s="171">
        <v>71169.600000000006</v>
      </c>
      <c r="BI336" s="171">
        <v>950</v>
      </c>
      <c r="BJ336" s="171">
        <v>49097.79</v>
      </c>
      <c r="BK336" s="171">
        <v>19230</v>
      </c>
      <c r="BL336" s="171">
        <v>13585</v>
      </c>
      <c r="BM336" s="171">
        <v>351990</v>
      </c>
      <c r="BN336" s="171">
        <v>196850</v>
      </c>
      <c r="BO336" s="171">
        <v>35330</v>
      </c>
      <c r="BP336" s="171">
        <v>0</v>
      </c>
      <c r="BQ336" s="171">
        <v>53540</v>
      </c>
      <c r="BR336" s="171">
        <v>49600</v>
      </c>
      <c r="BS336" s="171">
        <v>19200</v>
      </c>
      <c r="BT336" s="171">
        <v>74125</v>
      </c>
      <c r="BU336" s="171">
        <v>14297</v>
      </c>
      <c r="BV336" s="171">
        <v>34900</v>
      </c>
      <c r="BW336" s="171">
        <v>35720</v>
      </c>
      <c r="BX336" s="171">
        <v>29360</v>
      </c>
      <c r="BY336" s="171">
        <v>69725</v>
      </c>
      <c r="BZ336" s="171">
        <v>73500</v>
      </c>
      <c r="CA336" s="171">
        <v>20450</v>
      </c>
      <c r="CB336" s="171">
        <v>8185</v>
      </c>
      <c r="CC336" s="201">
        <f t="shared" si="52"/>
        <v>7452793.4800000004</v>
      </c>
    </row>
    <row r="337" spans="1:81" s="109" customFormat="1" ht="25.5" customHeight="1">
      <c r="A337" s="136" t="s">
        <v>1461</v>
      </c>
      <c r="B337" s="280" t="s">
        <v>51</v>
      </c>
      <c r="C337" s="281" t="s">
        <v>666</v>
      </c>
      <c r="D337" s="282"/>
      <c r="E337" s="291"/>
      <c r="F337" s="283" t="s">
        <v>908</v>
      </c>
      <c r="G337" s="284" t="s">
        <v>909</v>
      </c>
      <c r="H337" s="192">
        <v>884031.29</v>
      </c>
      <c r="I337" s="171">
        <v>206755.39</v>
      </c>
      <c r="J337" s="171">
        <v>521746.07</v>
      </c>
      <c r="K337" s="171">
        <v>124003.5</v>
      </c>
      <c r="L337" s="171">
        <v>88038.21</v>
      </c>
      <c r="M337" s="171">
        <v>286653.49</v>
      </c>
      <c r="N337" s="171">
        <v>3088844.63</v>
      </c>
      <c r="O337" s="171">
        <v>255741.46</v>
      </c>
      <c r="P337" s="171">
        <v>67871.759999999995</v>
      </c>
      <c r="Q337" s="171">
        <v>1181796.27</v>
      </c>
      <c r="R337" s="171">
        <v>53574.32</v>
      </c>
      <c r="S337" s="171">
        <v>73519.28</v>
      </c>
      <c r="T337" s="171">
        <v>364911.28</v>
      </c>
      <c r="U337" s="171">
        <v>75172.820000000007</v>
      </c>
      <c r="V337" s="171">
        <v>13225.85</v>
      </c>
      <c r="W337" s="171">
        <v>149152.15</v>
      </c>
      <c r="X337" s="171">
        <v>26835.21</v>
      </c>
      <c r="Y337" s="171">
        <v>130898.79</v>
      </c>
      <c r="Z337" s="171">
        <v>1234772.49</v>
      </c>
      <c r="AA337" s="171">
        <v>1143002.53</v>
      </c>
      <c r="AB337" s="171">
        <v>156137.21</v>
      </c>
      <c r="AC337" s="171">
        <v>501175.34</v>
      </c>
      <c r="AD337" s="171">
        <v>105604.71</v>
      </c>
      <c r="AE337" s="171">
        <v>121814.26</v>
      </c>
      <c r="AF337" s="171">
        <v>75071</v>
      </c>
      <c r="AG337" s="171">
        <v>100278.62</v>
      </c>
      <c r="AH337" s="171">
        <v>67266.11</v>
      </c>
      <c r="AI337" s="171">
        <v>1428088.02</v>
      </c>
      <c r="AJ337" s="171">
        <v>97979.25</v>
      </c>
      <c r="AK337" s="171">
        <v>13358</v>
      </c>
      <c r="AL337" s="171">
        <v>82170.600000000006</v>
      </c>
      <c r="AM337" s="171">
        <v>32260.34</v>
      </c>
      <c r="AN337" s="171">
        <v>97672.21</v>
      </c>
      <c r="AO337" s="171">
        <v>60113.5</v>
      </c>
      <c r="AP337" s="171">
        <v>47415</v>
      </c>
      <c r="AQ337" s="171">
        <v>271496.95</v>
      </c>
      <c r="AR337" s="171">
        <v>244748</v>
      </c>
      <c r="AS337" s="171">
        <v>30854.7</v>
      </c>
      <c r="AT337" s="171">
        <v>43042</v>
      </c>
      <c r="AU337" s="171">
        <v>952466.1</v>
      </c>
      <c r="AV337" s="171">
        <v>28340.6</v>
      </c>
      <c r="AW337" s="171">
        <v>40875</v>
      </c>
      <c r="AX337" s="171">
        <v>72993.399999999994</v>
      </c>
      <c r="AY337" s="171">
        <v>11857.21</v>
      </c>
      <c r="AZ337" s="171">
        <v>0</v>
      </c>
      <c r="BA337" s="171">
        <v>37480.699999999997</v>
      </c>
      <c r="BB337" s="171">
        <v>220320</v>
      </c>
      <c r="BC337" s="171">
        <v>80948.259999999995</v>
      </c>
      <c r="BD337" s="171">
        <v>41895.1</v>
      </c>
      <c r="BE337" s="171">
        <v>161721.20000000001</v>
      </c>
      <c r="BF337" s="171">
        <v>216031.78</v>
      </c>
      <c r="BG337" s="171">
        <v>44268.13</v>
      </c>
      <c r="BH337" s="171">
        <v>174612.56</v>
      </c>
      <c r="BI337" s="171">
        <v>108353.76</v>
      </c>
      <c r="BJ337" s="171">
        <v>55463.76</v>
      </c>
      <c r="BK337" s="171">
        <v>23895.86</v>
      </c>
      <c r="BL337" s="171">
        <v>19896.490000000002</v>
      </c>
      <c r="BM337" s="171">
        <v>912487.51</v>
      </c>
      <c r="BN337" s="171">
        <v>343097.12</v>
      </c>
      <c r="BO337" s="171">
        <v>126956.9</v>
      </c>
      <c r="BP337" s="171">
        <v>41015.24</v>
      </c>
      <c r="BQ337" s="171">
        <v>118351.1</v>
      </c>
      <c r="BR337" s="171">
        <v>97068.55</v>
      </c>
      <c r="BS337" s="171">
        <v>66301</v>
      </c>
      <c r="BT337" s="171">
        <v>704277.62</v>
      </c>
      <c r="BU337" s="171">
        <v>15914</v>
      </c>
      <c r="BV337" s="171">
        <v>55838</v>
      </c>
      <c r="BW337" s="171">
        <v>69444.05</v>
      </c>
      <c r="BX337" s="171">
        <v>74409.77</v>
      </c>
      <c r="BY337" s="171">
        <v>258340.8</v>
      </c>
      <c r="BZ337" s="171">
        <v>58901.440000000002</v>
      </c>
      <c r="CA337" s="171">
        <v>75073.05</v>
      </c>
      <c r="CB337" s="171">
        <v>30005.77</v>
      </c>
      <c r="CC337" s="201">
        <f t="shared" si="52"/>
        <v>18885994.440000001</v>
      </c>
    </row>
    <row r="338" spans="1:81" s="109" customFormat="1" ht="25.5" customHeight="1">
      <c r="A338" s="136" t="s">
        <v>1461</v>
      </c>
      <c r="B338" s="280" t="s">
        <v>51</v>
      </c>
      <c r="C338" s="281" t="s">
        <v>666</v>
      </c>
      <c r="D338" s="282"/>
      <c r="E338" s="291"/>
      <c r="F338" s="283" t="s">
        <v>910</v>
      </c>
      <c r="G338" s="284" t="s">
        <v>911</v>
      </c>
      <c r="H338" s="192">
        <v>414379.45</v>
      </c>
      <c r="I338" s="171">
        <v>23275.68</v>
      </c>
      <c r="J338" s="171">
        <v>88584.23</v>
      </c>
      <c r="K338" s="171">
        <v>62557</v>
      </c>
      <c r="L338" s="171">
        <v>11883.42</v>
      </c>
      <c r="M338" s="171">
        <v>0</v>
      </c>
      <c r="N338" s="171">
        <v>311579.62</v>
      </c>
      <c r="O338" s="171">
        <v>60603.58</v>
      </c>
      <c r="P338" s="171">
        <v>0</v>
      </c>
      <c r="Q338" s="171">
        <v>188052.37</v>
      </c>
      <c r="R338" s="171">
        <v>16062.5</v>
      </c>
      <c r="S338" s="171">
        <v>5596.1</v>
      </c>
      <c r="T338" s="171">
        <v>107958</v>
      </c>
      <c r="U338" s="171">
        <v>14739.41</v>
      </c>
      <c r="V338" s="171">
        <v>31690.21</v>
      </c>
      <c r="W338" s="171">
        <v>21293.49</v>
      </c>
      <c r="X338" s="171">
        <v>909.5</v>
      </c>
      <c r="Y338" s="171">
        <v>8232.58</v>
      </c>
      <c r="Z338" s="171">
        <v>782235.39</v>
      </c>
      <c r="AA338" s="171">
        <v>24973.8</v>
      </c>
      <c r="AB338" s="171">
        <v>18212.419999999998</v>
      </c>
      <c r="AC338" s="171">
        <v>87516.7</v>
      </c>
      <c r="AD338" s="171">
        <v>19109.84</v>
      </c>
      <c r="AE338" s="171">
        <v>6910.06</v>
      </c>
      <c r="AF338" s="171">
        <v>0</v>
      </c>
      <c r="AG338" s="171">
        <v>2813</v>
      </c>
      <c r="AH338" s="171">
        <v>2500</v>
      </c>
      <c r="AI338" s="171">
        <v>266470.38</v>
      </c>
      <c r="AJ338" s="171">
        <v>11751</v>
      </c>
      <c r="AK338" s="171">
        <v>5873.3</v>
      </c>
      <c r="AL338" s="171">
        <v>5100</v>
      </c>
      <c r="AM338" s="171">
        <v>6450</v>
      </c>
      <c r="AN338" s="171">
        <v>72747.539999999994</v>
      </c>
      <c r="AO338" s="171">
        <v>7945</v>
      </c>
      <c r="AP338" s="171">
        <v>0</v>
      </c>
      <c r="AQ338" s="171">
        <v>29143.82</v>
      </c>
      <c r="AR338" s="171">
        <v>12057.3</v>
      </c>
      <c r="AS338" s="171">
        <v>23931.63</v>
      </c>
      <c r="AT338" s="171">
        <v>4111</v>
      </c>
      <c r="AU338" s="171">
        <v>66376.2</v>
      </c>
      <c r="AV338" s="171">
        <v>0</v>
      </c>
      <c r="AW338" s="171">
        <v>5572</v>
      </c>
      <c r="AX338" s="171">
        <v>3280</v>
      </c>
      <c r="AY338" s="171">
        <v>0</v>
      </c>
      <c r="AZ338" s="171">
        <v>70</v>
      </c>
      <c r="BA338" s="171">
        <v>5661.37</v>
      </c>
      <c r="BB338" s="171">
        <v>45602.65</v>
      </c>
      <c r="BC338" s="171">
        <v>40582.5</v>
      </c>
      <c r="BD338" s="171">
        <v>62488</v>
      </c>
      <c r="BE338" s="171">
        <v>117193.54</v>
      </c>
      <c r="BF338" s="171">
        <v>31528.080000000002</v>
      </c>
      <c r="BG338" s="171">
        <v>7457.9</v>
      </c>
      <c r="BH338" s="171">
        <v>28392.62</v>
      </c>
      <c r="BI338" s="171">
        <v>32716</v>
      </c>
      <c r="BJ338" s="171">
        <v>2757.41</v>
      </c>
      <c r="BK338" s="171">
        <v>3332</v>
      </c>
      <c r="BL338" s="171">
        <v>0</v>
      </c>
      <c r="BM338" s="171">
        <v>174140</v>
      </c>
      <c r="BN338" s="171">
        <v>28730</v>
      </c>
      <c r="BO338" s="171">
        <v>11222</v>
      </c>
      <c r="BP338" s="171">
        <v>38283.25</v>
      </c>
      <c r="BQ338" s="171">
        <v>18103.400000000001</v>
      </c>
      <c r="BR338" s="171">
        <v>9320.5</v>
      </c>
      <c r="BS338" s="171">
        <v>1930.28</v>
      </c>
      <c r="BT338" s="171">
        <v>0</v>
      </c>
      <c r="BU338" s="171">
        <v>0</v>
      </c>
      <c r="BV338" s="171">
        <v>0</v>
      </c>
      <c r="BW338" s="171">
        <v>7394.7</v>
      </c>
      <c r="BX338" s="171">
        <v>5230</v>
      </c>
      <c r="BY338" s="171">
        <v>106269</v>
      </c>
      <c r="BZ338" s="171">
        <v>13557</v>
      </c>
      <c r="CA338" s="171">
        <v>66.400000000000006</v>
      </c>
      <c r="CB338" s="171">
        <v>3243</v>
      </c>
      <c r="CC338" s="201">
        <f t="shared" si="52"/>
        <v>3627749.1199999996</v>
      </c>
    </row>
    <row r="339" spans="1:81" s="109" customFormat="1" ht="25.5" customHeight="1">
      <c r="A339" s="136" t="s">
        <v>1461</v>
      </c>
      <c r="B339" s="280" t="s">
        <v>51</v>
      </c>
      <c r="C339" s="281" t="s">
        <v>666</v>
      </c>
      <c r="D339" s="282"/>
      <c r="E339" s="291"/>
      <c r="F339" s="283" t="s">
        <v>912</v>
      </c>
      <c r="G339" s="284" t="s">
        <v>913</v>
      </c>
      <c r="H339" s="192">
        <v>0</v>
      </c>
      <c r="I339" s="171">
        <v>550</v>
      </c>
      <c r="J339" s="171">
        <v>0</v>
      </c>
      <c r="K339" s="171">
        <v>0</v>
      </c>
      <c r="L339" s="171">
        <v>0</v>
      </c>
      <c r="M339" s="171">
        <v>2500</v>
      </c>
      <c r="N339" s="171">
        <v>4324390.05</v>
      </c>
      <c r="O339" s="171">
        <v>99670.95</v>
      </c>
      <c r="P339" s="171">
        <v>0</v>
      </c>
      <c r="Q339" s="171">
        <v>66000</v>
      </c>
      <c r="R339" s="171">
        <v>14375</v>
      </c>
      <c r="S339" s="171">
        <v>17922.11</v>
      </c>
      <c r="T339" s="171">
        <v>0</v>
      </c>
      <c r="U339" s="171">
        <v>0</v>
      </c>
      <c r="V339" s="171">
        <v>1481.57</v>
      </c>
      <c r="W339" s="171">
        <v>420</v>
      </c>
      <c r="X339" s="171">
        <v>0</v>
      </c>
      <c r="Y339" s="171">
        <v>75621</v>
      </c>
      <c r="Z339" s="171">
        <v>2377266.2999999998</v>
      </c>
      <c r="AA339" s="171">
        <v>74095.199999999997</v>
      </c>
      <c r="AB339" s="171">
        <v>4000</v>
      </c>
      <c r="AC339" s="171">
        <v>83161</v>
      </c>
      <c r="AD339" s="171">
        <v>5104.3</v>
      </c>
      <c r="AE339" s="171">
        <v>11006.58</v>
      </c>
      <c r="AF339" s="171">
        <v>0</v>
      </c>
      <c r="AG339" s="171">
        <v>2648.65</v>
      </c>
      <c r="AH339" s="171">
        <v>0</v>
      </c>
      <c r="AI339" s="171">
        <v>14000</v>
      </c>
      <c r="AJ339" s="171">
        <v>0</v>
      </c>
      <c r="AK339" s="171">
        <v>11909</v>
      </c>
      <c r="AL339" s="171">
        <v>0</v>
      </c>
      <c r="AM339" s="171">
        <v>10550</v>
      </c>
      <c r="AN339" s="171">
        <v>3725</v>
      </c>
      <c r="AO339" s="171">
        <v>20010</v>
      </c>
      <c r="AP339" s="171">
        <v>0</v>
      </c>
      <c r="AQ339" s="171">
        <v>0</v>
      </c>
      <c r="AR339" s="171">
        <v>4370</v>
      </c>
      <c r="AS339" s="171">
        <v>0</v>
      </c>
      <c r="AT339" s="171">
        <v>4413</v>
      </c>
      <c r="AU339" s="171">
        <v>9630</v>
      </c>
      <c r="AV339" s="171">
        <v>0</v>
      </c>
      <c r="AW339" s="171">
        <v>15185</v>
      </c>
      <c r="AX339" s="171">
        <v>35835</v>
      </c>
      <c r="AY339" s="171">
        <v>18019</v>
      </c>
      <c r="AZ339" s="171">
        <v>0</v>
      </c>
      <c r="BA339" s="171">
        <v>0</v>
      </c>
      <c r="BB339" s="171">
        <v>871288.49</v>
      </c>
      <c r="BC339" s="171">
        <v>3906.5</v>
      </c>
      <c r="BD339" s="171">
        <v>56549.99</v>
      </c>
      <c r="BE339" s="171">
        <v>131672.70000000001</v>
      </c>
      <c r="BF339" s="171">
        <v>49302.55</v>
      </c>
      <c r="BG339" s="171">
        <v>0</v>
      </c>
      <c r="BH339" s="171">
        <v>23810</v>
      </c>
      <c r="BI339" s="171">
        <v>142115</v>
      </c>
      <c r="BJ339" s="171">
        <v>0</v>
      </c>
      <c r="BK339" s="171">
        <v>1000</v>
      </c>
      <c r="BL339" s="171">
        <v>5500</v>
      </c>
      <c r="BM339" s="171">
        <v>200475</v>
      </c>
      <c r="BN339" s="171">
        <v>388325.73</v>
      </c>
      <c r="BO339" s="171">
        <v>27585</v>
      </c>
      <c r="BP339" s="171">
        <v>9300</v>
      </c>
      <c r="BQ339" s="171">
        <v>0</v>
      </c>
      <c r="BR339" s="171">
        <v>9440</v>
      </c>
      <c r="BS339" s="171">
        <v>0</v>
      </c>
      <c r="BT339" s="171">
        <v>92670.5</v>
      </c>
      <c r="BU339" s="171">
        <v>0</v>
      </c>
      <c r="BV339" s="171">
        <v>0</v>
      </c>
      <c r="BW339" s="171">
        <v>53158.53</v>
      </c>
      <c r="BX339" s="171">
        <v>0</v>
      </c>
      <c r="BY339" s="171">
        <v>0</v>
      </c>
      <c r="BZ339" s="171">
        <v>700</v>
      </c>
      <c r="CA339" s="171">
        <v>0</v>
      </c>
      <c r="CB339" s="171">
        <v>1824</v>
      </c>
      <c r="CC339" s="201">
        <f t="shared" si="52"/>
        <v>9376482.7000000011</v>
      </c>
    </row>
    <row r="340" spans="1:81" s="109" customFormat="1" ht="25.5" customHeight="1">
      <c r="A340" s="136" t="s">
        <v>1461</v>
      </c>
      <c r="B340" s="280" t="s">
        <v>51</v>
      </c>
      <c r="C340" s="281" t="s">
        <v>666</v>
      </c>
      <c r="D340" s="282"/>
      <c r="E340" s="291"/>
      <c r="F340" s="283" t="s">
        <v>914</v>
      </c>
      <c r="G340" s="284" t="s">
        <v>915</v>
      </c>
      <c r="H340" s="192">
        <v>0</v>
      </c>
      <c r="I340" s="171">
        <v>0</v>
      </c>
      <c r="J340" s="171">
        <v>0</v>
      </c>
      <c r="K340" s="171">
        <v>0</v>
      </c>
      <c r="L340" s="171">
        <v>0</v>
      </c>
      <c r="M340" s="171">
        <v>0</v>
      </c>
      <c r="N340" s="171">
        <v>0</v>
      </c>
      <c r="O340" s="171">
        <v>0</v>
      </c>
      <c r="P340" s="171">
        <v>0</v>
      </c>
      <c r="Q340" s="171">
        <v>0</v>
      </c>
      <c r="R340" s="171">
        <v>0</v>
      </c>
      <c r="S340" s="171">
        <v>0</v>
      </c>
      <c r="T340" s="171">
        <v>17648.5</v>
      </c>
      <c r="U340" s="171">
        <v>0</v>
      </c>
      <c r="V340" s="171">
        <v>0</v>
      </c>
      <c r="W340" s="171">
        <v>0</v>
      </c>
      <c r="X340" s="171">
        <v>0</v>
      </c>
      <c r="Y340" s="171">
        <v>0</v>
      </c>
      <c r="Z340" s="171">
        <v>0</v>
      </c>
      <c r="AA340" s="171">
        <v>0</v>
      </c>
      <c r="AB340" s="171">
        <v>0</v>
      </c>
      <c r="AC340" s="171">
        <v>0</v>
      </c>
      <c r="AD340" s="171">
        <v>0</v>
      </c>
      <c r="AE340" s="171">
        <v>0</v>
      </c>
      <c r="AF340" s="171">
        <v>0</v>
      </c>
      <c r="AG340" s="171">
        <v>0</v>
      </c>
      <c r="AH340" s="171">
        <v>0</v>
      </c>
      <c r="AI340" s="171">
        <v>0</v>
      </c>
      <c r="AJ340" s="171">
        <v>0</v>
      </c>
      <c r="AK340" s="171">
        <v>0</v>
      </c>
      <c r="AL340" s="171">
        <v>0</v>
      </c>
      <c r="AM340" s="171">
        <v>0</v>
      </c>
      <c r="AN340" s="171">
        <v>0</v>
      </c>
      <c r="AO340" s="171">
        <v>0</v>
      </c>
      <c r="AP340" s="171">
        <v>0</v>
      </c>
      <c r="AQ340" s="171">
        <v>0</v>
      </c>
      <c r="AR340" s="171">
        <v>0</v>
      </c>
      <c r="AS340" s="171">
        <v>0</v>
      </c>
      <c r="AT340" s="171">
        <v>0</v>
      </c>
      <c r="AU340" s="171">
        <v>0</v>
      </c>
      <c r="AV340" s="171">
        <v>0</v>
      </c>
      <c r="AW340" s="171">
        <v>0</v>
      </c>
      <c r="AX340" s="171">
        <v>0</v>
      </c>
      <c r="AY340" s="171">
        <v>0</v>
      </c>
      <c r="AZ340" s="171">
        <v>0</v>
      </c>
      <c r="BA340" s="171">
        <v>0</v>
      </c>
      <c r="BB340" s="171">
        <v>0</v>
      </c>
      <c r="BC340" s="171">
        <v>0</v>
      </c>
      <c r="BD340" s="171">
        <v>0</v>
      </c>
      <c r="BE340" s="171">
        <v>0</v>
      </c>
      <c r="BF340" s="171">
        <v>0</v>
      </c>
      <c r="BG340" s="171">
        <v>0</v>
      </c>
      <c r="BH340" s="171">
        <v>0</v>
      </c>
      <c r="BI340" s="171">
        <v>0</v>
      </c>
      <c r="BJ340" s="171">
        <v>0</v>
      </c>
      <c r="BK340" s="171">
        <v>0</v>
      </c>
      <c r="BL340" s="171">
        <v>0</v>
      </c>
      <c r="BM340" s="171">
        <v>0</v>
      </c>
      <c r="BN340" s="171">
        <v>0</v>
      </c>
      <c r="BO340" s="171">
        <v>0</v>
      </c>
      <c r="BP340" s="171">
        <v>0</v>
      </c>
      <c r="BQ340" s="171">
        <v>0</v>
      </c>
      <c r="BR340" s="171">
        <v>0</v>
      </c>
      <c r="BS340" s="171">
        <v>0</v>
      </c>
      <c r="BT340" s="171">
        <v>0</v>
      </c>
      <c r="BU340" s="171">
        <v>0</v>
      </c>
      <c r="BV340" s="171">
        <v>0</v>
      </c>
      <c r="BW340" s="171">
        <v>0</v>
      </c>
      <c r="BX340" s="171">
        <v>0</v>
      </c>
      <c r="BY340" s="171">
        <v>0</v>
      </c>
      <c r="BZ340" s="171">
        <v>0</v>
      </c>
      <c r="CA340" s="171">
        <v>0</v>
      </c>
      <c r="CB340" s="171">
        <v>0</v>
      </c>
      <c r="CC340" s="201">
        <f t="shared" si="52"/>
        <v>17648.5</v>
      </c>
    </row>
    <row r="341" spans="1:81" s="109" customFormat="1" ht="25.5" customHeight="1">
      <c r="A341" s="136" t="s">
        <v>1461</v>
      </c>
      <c r="B341" s="280" t="s">
        <v>51</v>
      </c>
      <c r="C341" s="281" t="s">
        <v>48</v>
      </c>
      <c r="D341" s="282"/>
      <c r="E341" s="291"/>
      <c r="F341" s="283" t="s">
        <v>916</v>
      </c>
      <c r="G341" s="284" t="s">
        <v>917</v>
      </c>
      <c r="H341" s="192">
        <v>323208.57</v>
      </c>
      <c r="I341" s="171">
        <v>136341.15</v>
      </c>
      <c r="J341" s="171">
        <v>136151</v>
      </c>
      <c r="K341" s="171">
        <v>120724.8</v>
      </c>
      <c r="L341" s="171">
        <v>66569.8</v>
      </c>
      <c r="M341" s="171">
        <v>46760</v>
      </c>
      <c r="N341" s="171">
        <v>1862826.9</v>
      </c>
      <c r="O341" s="171">
        <v>88889.1</v>
      </c>
      <c r="P341" s="171">
        <v>52500</v>
      </c>
      <c r="Q341" s="171">
        <v>160530.9</v>
      </c>
      <c r="R341" s="171">
        <v>73831.199999999997</v>
      </c>
      <c r="S341" s="171">
        <v>121630</v>
      </c>
      <c r="T341" s="171">
        <v>137285</v>
      </c>
      <c r="U341" s="171">
        <v>140548</v>
      </c>
      <c r="V341" s="171">
        <v>7591.1</v>
      </c>
      <c r="W341" s="171">
        <v>136479.01999999999</v>
      </c>
      <c r="X341" s="171">
        <v>128636.3</v>
      </c>
      <c r="Y341" s="171">
        <v>48900</v>
      </c>
      <c r="Z341" s="171">
        <v>228369.2</v>
      </c>
      <c r="AA341" s="171">
        <v>153680.92000000001</v>
      </c>
      <c r="AB341" s="171">
        <v>94208.1</v>
      </c>
      <c r="AC341" s="171">
        <v>143975.5</v>
      </c>
      <c r="AD341" s="171">
        <v>65885.7</v>
      </c>
      <c r="AE341" s="171">
        <v>49037.5</v>
      </c>
      <c r="AF341" s="171">
        <v>46330</v>
      </c>
      <c r="AG341" s="171">
        <v>0</v>
      </c>
      <c r="AH341" s="171">
        <v>46178.2</v>
      </c>
      <c r="AI341" s="171">
        <v>387939.13</v>
      </c>
      <c r="AJ341" s="171">
        <v>90712</v>
      </c>
      <c r="AK341" s="171">
        <v>24430</v>
      </c>
      <c r="AL341" s="171">
        <v>44081</v>
      </c>
      <c r="AM341" s="171">
        <v>32665</v>
      </c>
      <c r="AN341" s="171">
        <v>87786.62</v>
      </c>
      <c r="AO341" s="171">
        <v>20866.099999999999</v>
      </c>
      <c r="AP341" s="171">
        <v>37890</v>
      </c>
      <c r="AQ341" s="171">
        <v>149815.1</v>
      </c>
      <c r="AR341" s="171">
        <v>88881</v>
      </c>
      <c r="AS341" s="171">
        <v>67103</v>
      </c>
      <c r="AT341" s="171">
        <v>40693.599999999999</v>
      </c>
      <c r="AU341" s="171">
        <v>429074.88</v>
      </c>
      <c r="AV341" s="171">
        <v>80642.3</v>
      </c>
      <c r="AW341" s="171">
        <v>55363.3</v>
      </c>
      <c r="AX341" s="171">
        <v>62392.89</v>
      </c>
      <c r="AY341" s="171">
        <v>18795.5</v>
      </c>
      <c r="AZ341" s="171">
        <v>17390</v>
      </c>
      <c r="BA341" s="171">
        <v>31724</v>
      </c>
      <c r="BB341" s="171">
        <v>213209.94</v>
      </c>
      <c r="BC341" s="171">
        <v>132569.9</v>
      </c>
      <c r="BD341" s="171">
        <v>55410</v>
      </c>
      <c r="BE341" s="171">
        <v>0</v>
      </c>
      <c r="BF341" s="171">
        <v>2215</v>
      </c>
      <c r="BG341" s="171">
        <v>52213</v>
      </c>
      <c r="BH341" s="171">
        <v>75400</v>
      </c>
      <c r="BI341" s="171">
        <v>114610</v>
      </c>
      <c r="BJ341" s="171">
        <v>35310</v>
      </c>
      <c r="BK341" s="171">
        <v>26570</v>
      </c>
      <c r="BL341" s="171">
        <v>11890</v>
      </c>
      <c r="BM341" s="171">
        <v>586891.76</v>
      </c>
      <c r="BN341" s="171">
        <v>0</v>
      </c>
      <c r="BO341" s="171">
        <v>84070</v>
      </c>
      <c r="BP341" s="171">
        <v>36377.199999999997</v>
      </c>
      <c r="BQ341" s="171">
        <v>49735</v>
      </c>
      <c r="BR341" s="171">
        <v>95075</v>
      </c>
      <c r="BS341" s="171">
        <v>67897.820000000007</v>
      </c>
      <c r="BT341" s="171">
        <v>348161</v>
      </c>
      <c r="BU341" s="171">
        <v>69470</v>
      </c>
      <c r="BV341" s="171">
        <v>131099.87</v>
      </c>
      <c r="BW341" s="171">
        <v>122746.8</v>
      </c>
      <c r="BX341" s="171">
        <v>102387</v>
      </c>
      <c r="BY341" s="171">
        <v>208583</v>
      </c>
      <c r="BZ341" s="171">
        <v>47370</v>
      </c>
      <c r="CA341" s="171">
        <v>74199</v>
      </c>
      <c r="CB341" s="171">
        <v>45650</v>
      </c>
      <c r="CC341" s="201">
        <f t="shared" si="52"/>
        <v>9174424.6699999999</v>
      </c>
    </row>
    <row r="342" spans="1:81" s="109" customFormat="1" ht="25.5" customHeight="1">
      <c r="A342" s="136" t="s">
        <v>1461</v>
      </c>
      <c r="B342" s="280" t="s">
        <v>51</v>
      </c>
      <c r="C342" s="281" t="s">
        <v>666</v>
      </c>
      <c r="D342" s="282">
        <v>51060</v>
      </c>
      <c r="E342" s="291" t="s">
        <v>918</v>
      </c>
      <c r="F342" s="283" t="s">
        <v>919</v>
      </c>
      <c r="G342" s="284" t="s">
        <v>920</v>
      </c>
      <c r="H342" s="192">
        <v>2393593.86</v>
      </c>
      <c r="I342" s="171">
        <v>835475.18</v>
      </c>
      <c r="J342" s="171">
        <v>834643</v>
      </c>
      <c r="K342" s="171">
        <v>313318</v>
      </c>
      <c r="L342" s="171">
        <v>181713.44</v>
      </c>
      <c r="M342" s="171">
        <v>0</v>
      </c>
      <c r="N342" s="171">
        <v>3236581</v>
      </c>
      <c r="O342" s="171">
        <v>505881</v>
      </c>
      <c r="P342" s="171">
        <v>0</v>
      </c>
      <c r="Q342" s="171">
        <v>1377070.8</v>
      </c>
      <c r="R342" s="171">
        <v>104389</v>
      </c>
      <c r="S342" s="171">
        <v>259851.9</v>
      </c>
      <c r="T342" s="171">
        <v>890738.8</v>
      </c>
      <c r="U342" s="171">
        <v>0</v>
      </c>
      <c r="V342" s="171">
        <v>0</v>
      </c>
      <c r="W342" s="171">
        <v>1498</v>
      </c>
      <c r="X342" s="171">
        <v>76600</v>
      </c>
      <c r="Y342" s="171">
        <v>50358</v>
      </c>
      <c r="Z342" s="171">
        <v>1698904.9</v>
      </c>
      <c r="AA342" s="171">
        <v>644544</v>
      </c>
      <c r="AB342" s="171">
        <v>264869</v>
      </c>
      <c r="AC342" s="171">
        <v>839018</v>
      </c>
      <c r="AD342" s="171">
        <v>92369.88</v>
      </c>
      <c r="AE342" s="171">
        <v>78451.5</v>
      </c>
      <c r="AF342" s="171">
        <v>146493</v>
      </c>
      <c r="AG342" s="171">
        <v>0</v>
      </c>
      <c r="AH342" s="171">
        <v>0</v>
      </c>
      <c r="AI342" s="171">
        <v>5241962.34</v>
      </c>
      <c r="AJ342" s="171">
        <v>145233.9</v>
      </c>
      <c r="AK342" s="171">
        <v>0</v>
      </c>
      <c r="AL342" s="171">
        <v>0</v>
      </c>
      <c r="AM342" s="171">
        <v>0</v>
      </c>
      <c r="AN342" s="171">
        <v>109313</v>
      </c>
      <c r="AO342" s="171">
        <v>95992.2</v>
      </c>
      <c r="AP342" s="171">
        <v>109862</v>
      </c>
      <c r="AQ342" s="171">
        <v>232754.89</v>
      </c>
      <c r="AR342" s="171">
        <v>0</v>
      </c>
      <c r="AS342" s="171">
        <v>63869.5</v>
      </c>
      <c r="AT342" s="171">
        <v>0</v>
      </c>
      <c r="AU342" s="171">
        <v>1071972</v>
      </c>
      <c r="AV342" s="171">
        <v>63020</v>
      </c>
      <c r="AW342" s="171">
        <v>46082</v>
      </c>
      <c r="AX342" s="171">
        <v>137797</v>
      </c>
      <c r="AY342" s="171">
        <v>34256</v>
      </c>
      <c r="AZ342" s="171">
        <v>0</v>
      </c>
      <c r="BA342" s="171">
        <v>40155</v>
      </c>
      <c r="BB342" s="171">
        <v>2599145.08</v>
      </c>
      <c r="BC342" s="171">
        <v>0</v>
      </c>
      <c r="BD342" s="171">
        <v>0</v>
      </c>
      <c r="BE342" s="171">
        <v>244944</v>
      </c>
      <c r="BF342" s="171">
        <v>231073.5</v>
      </c>
      <c r="BG342" s="171">
        <v>94419</v>
      </c>
      <c r="BH342" s="171">
        <v>597331.53</v>
      </c>
      <c r="BI342" s="171">
        <v>206740</v>
      </c>
      <c r="BJ342" s="171">
        <v>62968</v>
      </c>
      <c r="BK342" s="171">
        <v>0</v>
      </c>
      <c r="BL342" s="171">
        <v>0</v>
      </c>
      <c r="BM342" s="171">
        <v>2617983.4</v>
      </c>
      <c r="BN342" s="171">
        <v>662703</v>
      </c>
      <c r="BO342" s="171">
        <v>95379.5</v>
      </c>
      <c r="BP342" s="171">
        <v>83475.899999999994</v>
      </c>
      <c r="BQ342" s="171">
        <v>4020</v>
      </c>
      <c r="BR342" s="171">
        <v>88559</v>
      </c>
      <c r="BS342" s="171">
        <v>34564</v>
      </c>
      <c r="BT342" s="171">
        <v>1454505.05</v>
      </c>
      <c r="BU342" s="171">
        <v>105262</v>
      </c>
      <c r="BV342" s="171">
        <v>76481</v>
      </c>
      <c r="BW342" s="171">
        <v>84548</v>
      </c>
      <c r="BX342" s="171">
        <v>111868.5</v>
      </c>
      <c r="BY342" s="171">
        <v>680509</v>
      </c>
      <c r="BZ342" s="171">
        <v>0</v>
      </c>
      <c r="CA342" s="171">
        <v>3680</v>
      </c>
      <c r="CB342" s="171">
        <v>2460</v>
      </c>
      <c r="CC342" s="201">
        <f t="shared" si="52"/>
        <v>32361251.550000001</v>
      </c>
    </row>
    <row r="343" spans="1:81" s="109" customFormat="1" ht="25.5" customHeight="1">
      <c r="A343" s="136" t="s">
        <v>1461</v>
      </c>
      <c r="B343" s="280" t="s">
        <v>51</v>
      </c>
      <c r="C343" s="281" t="s">
        <v>666</v>
      </c>
      <c r="D343" s="282">
        <v>51060</v>
      </c>
      <c r="E343" s="291" t="s">
        <v>918</v>
      </c>
      <c r="F343" s="283" t="s">
        <v>921</v>
      </c>
      <c r="G343" s="284" t="s">
        <v>922</v>
      </c>
      <c r="H343" s="192">
        <v>25000</v>
      </c>
      <c r="I343" s="171">
        <v>0</v>
      </c>
      <c r="J343" s="171">
        <v>409300</v>
      </c>
      <c r="K343" s="171">
        <v>0</v>
      </c>
      <c r="L343" s="171">
        <v>0</v>
      </c>
      <c r="M343" s="171">
        <v>0</v>
      </c>
      <c r="N343" s="171">
        <v>605365</v>
      </c>
      <c r="O343" s="171">
        <v>4340</v>
      </c>
      <c r="P343" s="171">
        <v>0</v>
      </c>
      <c r="Q343" s="171">
        <v>0</v>
      </c>
      <c r="R343" s="171">
        <v>0</v>
      </c>
      <c r="S343" s="171">
        <v>0</v>
      </c>
      <c r="T343" s="171">
        <v>12780</v>
      </c>
      <c r="U343" s="171">
        <v>0</v>
      </c>
      <c r="V343" s="171">
        <v>0</v>
      </c>
      <c r="W343" s="171">
        <v>0</v>
      </c>
      <c r="X343" s="171">
        <v>0</v>
      </c>
      <c r="Y343" s="171">
        <v>0</v>
      </c>
      <c r="Z343" s="171">
        <v>0</v>
      </c>
      <c r="AA343" s="171">
        <v>134252.9</v>
      </c>
      <c r="AB343" s="171">
        <v>26753.21</v>
      </c>
      <c r="AC343" s="171">
        <v>41437</v>
      </c>
      <c r="AD343" s="171">
        <v>0</v>
      </c>
      <c r="AE343" s="171">
        <v>69369.259999999995</v>
      </c>
      <c r="AF343" s="171">
        <v>0</v>
      </c>
      <c r="AG343" s="171">
        <v>41062.32</v>
      </c>
      <c r="AH343" s="171">
        <v>0</v>
      </c>
      <c r="AI343" s="171">
        <v>0</v>
      </c>
      <c r="AJ343" s="171">
        <v>0</v>
      </c>
      <c r="AK343" s="171">
        <v>0</v>
      </c>
      <c r="AL343" s="171">
        <v>0</v>
      </c>
      <c r="AM343" s="171">
        <v>0</v>
      </c>
      <c r="AN343" s="171">
        <v>36350</v>
      </c>
      <c r="AO343" s="171">
        <v>0</v>
      </c>
      <c r="AP343" s="171">
        <v>0</v>
      </c>
      <c r="AQ343" s="171">
        <v>4321</v>
      </c>
      <c r="AR343" s="171">
        <v>0</v>
      </c>
      <c r="AS343" s="171">
        <v>0</v>
      </c>
      <c r="AT343" s="171">
        <v>0</v>
      </c>
      <c r="AU343" s="171">
        <v>0</v>
      </c>
      <c r="AV343" s="171">
        <v>0</v>
      </c>
      <c r="AW343" s="171">
        <v>56800</v>
      </c>
      <c r="AX343" s="171">
        <v>0</v>
      </c>
      <c r="AY343" s="171">
        <v>0</v>
      </c>
      <c r="AZ343" s="171">
        <v>0</v>
      </c>
      <c r="BA343" s="171">
        <v>0</v>
      </c>
      <c r="BB343" s="171">
        <v>84000</v>
      </c>
      <c r="BC343" s="171">
        <v>0</v>
      </c>
      <c r="BD343" s="171">
        <v>0</v>
      </c>
      <c r="BE343" s="171">
        <v>0</v>
      </c>
      <c r="BF343" s="171">
        <v>2650</v>
      </c>
      <c r="BG343" s="171">
        <v>0</v>
      </c>
      <c r="BH343" s="171">
        <v>0</v>
      </c>
      <c r="BI343" s="171">
        <v>129620</v>
      </c>
      <c r="BJ343" s="171">
        <v>0</v>
      </c>
      <c r="BK343" s="171">
        <v>22375</v>
      </c>
      <c r="BL343" s="171">
        <v>0</v>
      </c>
      <c r="BM343" s="171">
        <v>0</v>
      </c>
      <c r="BN343" s="171">
        <v>0</v>
      </c>
      <c r="BO343" s="171">
        <v>23240</v>
      </c>
      <c r="BP343" s="171">
        <v>35400</v>
      </c>
      <c r="BQ343" s="171">
        <v>31330</v>
      </c>
      <c r="BR343" s="171">
        <v>9600</v>
      </c>
      <c r="BS343" s="171">
        <v>0</v>
      </c>
      <c r="BT343" s="171">
        <v>9600</v>
      </c>
      <c r="BU343" s="171">
        <v>0</v>
      </c>
      <c r="BV343" s="171">
        <v>96850</v>
      </c>
      <c r="BW343" s="171">
        <v>33700</v>
      </c>
      <c r="BX343" s="171">
        <v>0</v>
      </c>
      <c r="BY343" s="171">
        <v>11985</v>
      </c>
      <c r="BZ343" s="171">
        <v>0</v>
      </c>
      <c r="CA343" s="171">
        <v>4000</v>
      </c>
      <c r="CB343" s="171">
        <v>0</v>
      </c>
      <c r="CC343" s="201">
        <f t="shared" si="52"/>
        <v>1961480.69</v>
      </c>
    </row>
    <row r="344" spans="1:81" s="109" customFormat="1" ht="25.5" customHeight="1">
      <c r="A344" s="136" t="s">
        <v>1461</v>
      </c>
      <c r="B344" s="280" t="s">
        <v>51</v>
      </c>
      <c r="C344" s="281" t="s">
        <v>666</v>
      </c>
      <c r="D344" s="282">
        <v>51060</v>
      </c>
      <c r="E344" s="291" t="s">
        <v>918</v>
      </c>
      <c r="F344" s="283" t="s">
        <v>923</v>
      </c>
      <c r="G344" s="284" t="s">
        <v>924</v>
      </c>
      <c r="H344" s="192">
        <v>0</v>
      </c>
      <c r="I344" s="171">
        <v>2500</v>
      </c>
      <c r="J344" s="171">
        <v>29157.5</v>
      </c>
      <c r="K344" s="171">
        <v>102995</v>
      </c>
      <c r="L344" s="171">
        <v>597</v>
      </c>
      <c r="M344" s="171">
        <v>0</v>
      </c>
      <c r="N344" s="171">
        <v>720930</v>
      </c>
      <c r="O344" s="171">
        <v>0</v>
      </c>
      <c r="P344" s="171">
        <v>0</v>
      </c>
      <c r="Q344" s="171">
        <v>446613</v>
      </c>
      <c r="R344" s="171">
        <v>9198</v>
      </c>
      <c r="S344" s="171">
        <v>0</v>
      </c>
      <c r="T344" s="171">
        <v>54806</v>
      </c>
      <c r="U344" s="171">
        <v>60496.05</v>
      </c>
      <c r="V344" s="171">
        <v>1000</v>
      </c>
      <c r="W344" s="171">
        <v>0</v>
      </c>
      <c r="X344" s="171">
        <v>192000</v>
      </c>
      <c r="Y344" s="171">
        <v>0</v>
      </c>
      <c r="Z344" s="171">
        <v>585800</v>
      </c>
      <c r="AA344" s="171">
        <v>3800</v>
      </c>
      <c r="AB344" s="171">
        <v>25932</v>
      </c>
      <c r="AC344" s="171">
        <v>148748</v>
      </c>
      <c r="AD344" s="171">
        <v>49290</v>
      </c>
      <c r="AE344" s="171">
        <v>0</v>
      </c>
      <c r="AF344" s="171">
        <v>0</v>
      </c>
      <c r="AG344" s="171">
        <v>0</v>
      </c>
      <c r="AH344" s="171">
        <v>47800</v>
      </c>
      <c r="AI344" s="171">
        <v>987709.4</v>
      </c>
      <c r="AJ344" s="171">
        <v>0</v>
      </c>
      <c r="AK344" s="171">
        <v>71085</v>
      </c>
      <c r="AL344" s="171">
        <v>0</v>
      </c>
      <c r="AM344" s="171">
        <v>0</v>
      </c>
      <c r="AN344" s="171">
        <v>66983</v>
      </c>
      <c r="AO344" s="171">
        <v>42718</v>
      </c>
      <c r="AP344" s="171">
        <v>9550</v>
      </c>
      <c r="AQ344" s="171">
        <v>81775.5</v>
      </c>
      <c r="AR344" s="171">
        <v>14949</v>
      </c>
      <c r="AS344" s="171">
        <v>33634</v>
      </c>
      <c r="AT344" s="171">
        <v>5400</v>
      </c>
      <c r="AU344" s="171">
        <v>1014014</v>
      </c>
      <c r="AV344" s="171">
        <v>0</v>
      </c>
      <c r="AW344" s="171">
        <v>8050</v>
      </c>
      <c r="AX344" s="171">
        <v>31500</v>
      </c>
      <c r="AY344" s="171">
        <v>25480</v>
      </c>
      <c r="AZ344" s="171">
        <v>0</v>
      </c>
      <c r="BA344" s="171">
        <v>4300</v>
      </c>
      <c r="BB344" s="171">
        <v>157606.5</v>
      </c>
      <c r="BC344" s="171">
        <v>31371</v>
      </c>
      <c r="BD344" s="171">
        <v>25200</v>
      </c>
      <c r="BE344" s="171">
        <v>325000</v>
      </c>
      <c r="BF344" s="171">
        <v>0</v>
      </c>
      <c r="BG344" s="171">
        <v>0</v>
      </c>
      <c r="BH344" s="171">
        <v>84387.6</v>
      </c>
      <c r="BI344" s="171">
        <v>147831</v>
      </c>
      <c r="BJ344" s="171">
        <v>0</v>
      </c>
      <c r="BK344" s="171">
        <v>3990</v>
      </c>
      <c r="BL344" s="171">
        <v>0</v>
      </c>
      <c r="BM344" s="171">
        <v>112080</v>
      </c>
      <c r="BN344" s="171">
        <v>0</v>
      </c>
      <c r="BO344" s="171">
        <v>0</v>
      </c>
      <c r="BP344" s="171">
        <v>26740</v>
      </c>
      <c r="BQ344" s="171">
        <v>50184</v>
      </c>
      <c r="BR344" s="171">
        <v>125616</v>
      </c>
      <c r="BS344" s="171">
        <v>3200</v>
      </c>
      <c r="BT344" s="171">
        <v>52882</v>
      </c>
      <c r="BU344" s="171">
        <v>0</v>
      </c>
      <c r="BV344" s="171">
        <v>0</v>
      </c>
      <c r="BW344" s="171">
        <v>17527</v>
      </c>
      <c r="BX344" s="171">
        <v>3990</v>
      </c>
      <c r="BY344" s="171">
        <v>207734</v>
      </c>
      <c r="BZ344" s="171">
        <v>0</v>
      </c>
      <c r="CA344" s="171">
        <v>13450</v>
      </c>
      <c r="CB344" s="171">
        <v>4000</v>
      </c>
      <c r="CC344" s="201">
        <f t="shared" si="52"/>
        <v>6271599.5499999989</v>
      </c>
    </row>
    <row r="345" spans="1:81" s="299" customFormat="1" ht="25.5" customHeight="1">
      <c r="A345" s="298"/>
      <c r="B345" s="519" t="s">
        <v>925</v>
      </c>
      <c r="C345" s="520"/>
      <c r="D345" s="520"/>
      <c r="E345" s="520"/>
      <c r="F345" s="520"/>
      <c r="G345" s="521"/>
      <c r="H345" s="194">
        <f>SUM(H332:H344)</f>
        <v>5826573.9199999999</v>
      </c>
      <c r="I345" s="194">
        <f t="shared" ref="I345:BT345" si="55">SUM(I332:I344)</f>
        <v>1410313.8900000001</v>
      </c>
      <c r="J345" s="194">
        <f t="shared" si="55"/>
        <v>2629569.4900000002</v>
      </c>
      <c r="K345" s="194">
        <f t="shared" si="55"/>
        <v>821707.67999999993</v>
      </c>
      <c r="L345" s="194">
        <f t="shared" si="55"/>
        <v>523894.48</v>
      </c>
      <c r="M345" s="194">
        <f t="shared" si="55"/>
        <v>451355.52</v>
      </c>
      <c r="N345" s="194">
        <f t="shared" si="55"/>
        <v>17198970.369999997</v>
      </c>
      <c r="O345" s="194">
        <f t="shared" si="55"/>
        <v>2655494.02</v>
      </c>
      <c r="P345" s="194">
        <f t="shared" si="55"/>
        <v>185292.76</v>
      </c>
      <c r="Q345" s="194">
        <f t="shared" si="55"/>
        <v>4972241.93</v>
      </c>
      <c r="R345" s="194">
        <f t="shared" si="55"/>
        <v>405397.87</v>
      </c>
      <c r="S345" s="194">
        <f t="shared" si="55"/>
        <v>789851.25</v>
      </c>
      <c r="T345" s="194">
        <f t="shared" si="55"/>
        <v>2277300.4000000004</v>
      </c>
      <c r="U345" s="194">
        <f t="shared" si="55"/>
        <v>362915.38</v>
      </c>
      <c r="V345" s="194">
        <f t="shared" si="55"/>
        <v>133401.43000000002</v>
      </c>
      <c r="W345" s="194">
        <f t="shared" si="55"/>
        <v>509514.82999999996</v>
      </c>
      <c r="X345" s="194">
        <f t="shared" si="55"/>
        <v>469385.15</v>
      </c>
      <c r="Y345" s="194">
        <f t="shared" si="55"/>
        <v>371577.98</v>
      </c>
      <c r="Z345" s="194">
        <f t="shared" si="55"/>
        <v>7754551.4100000001</v>
      </c>
      <c r="AA345" s="194">
        <f t="shared" si="55"/>
        <v>2967645.15</v>
      </c>
      <c r="AB345" s="194">
        <f t="shared" si="55"/>
        <v>951113.53999999992</v>
      </c>
      <c r="AC345" s="194">
        <f t="shared" si="55"/>
        <v>2419217.1399999997</v>
      </c>
      <c r="AD345" s="194">
        <f t="shared" si="55"/>
        <v>509207.54000000004</v>
      </c>
      <c r="AE345" s="194">
        <f t="shared" si="55"/>
        <v>550124.39</v>
      </c>
      <c r="AF345" s="194">
        <f t="shared" si="55"/>
        <v>416510.95</v>
      </c>
      <c r="AG345" s="194">
        <f t="shared" si="55"/>
        <v>196010.19</v>
      </c>
      <c r="AH345" s="194">
        <f t="shared" si="55"/>
        <v>282514.86</v>
      </c>
      <c r="AI345" s="194">
        <f t="shared" si="55"/>
        <v>9697796.1699999999</v>
      </c>
      <c r="AJ345" s="194">
        <f t="shared" si="55"/>
        <v>501706.15</v>
      </c>
      <c r="AK345" s="194">
        <f t="shared" si="55"/>
        <v>196997.3</v>
      </c>
      <c r="AL345" s="194">
        <f t="shared" si="55"/>
        <v>226631.8</v>
      </c>
      <c r="AM345" s="194">
        <f t="shared" si="55"/>
        <v>182450.34</v>
      </c>
      <c r="AN345" s="194">
        <f t="shared" si="55"/>
        <v>642873.37</v>
      </c>
      <c r="AO345" s="194">
        <f t="shared" si="55"/>
        <v>445965.8</v>
      </c>
      <c r="AP345" s="194">
        <f t="shared" si="55"/>
        <v>315531</v>
      </c>
      <c r="AQ345" s="194">
        <f t="shared" si="55"/>
        <v>1067246.96</v>
      </c>
      <c r="AR345" s="194">
        <f t="shared" si="55"/>
        <v>458266.55</v>
      </c>
      <c r="AS345" s="194">
        <f t="shared" si="55"/>
        <v>323126.21999999997</v>
      </c>
      <c r="AT345" s="194">
        <f t="shared" si="55"/>
        <v>440563.6</v>
      </c>
      <c r="AU345" s="194">
        <f t="shared" si="55"/>
        <v>4473840.75</v>
      </c>
      <c r="AV345" s="194">
        <f t="shared" si="55"/>
        <v>194545.7</v>
      </c>
      <c r="AW345" s="194">
        <f t="shared" si="55"/>
        <v>289700.3</v>
      </c>
      <c r="AX345" s="194">
        <f t="shared" si="55"/>
        <v>453274.21</v>
      </c>
      <c r="AY345" s="194">
        <f t="shared" si="55"/>
        <v>134244.71</v>
      </c>
      <c r="AZ345" s="194">
        <f t="shared" si="55"/>
        <v>46319</v>
      </c>
      <c r="BA345" s="194">
        <f t="shared" si="55"/>
        <v>198885.07</v>
      </c>
      <c r="BB345" s="194">
        <f t="shared" si="55"/>
        <v>5094276.6099999994</v>
      </c>
      <c r="BC345" s="194">
        <f t="shared" si="55"/>
        <v>371451.72</v>
      </c>
      <c r="BD345" s="194">
        <f t="shared" si="55"/>
        <v>373240.10000000003</v>
      </c>
      <c r="BE345" s="194">
        <f t="shared" si="55"/>
        <v>1227300.32</v>
      </c>
      <c r="BF345" s="194">
        <f t="shared" si="55"/>
        <v>791364.98</v>
      </c>
      <c r="BG345" s="194">
        <f t="shared" si="55"/>
        <v>368379.42</v>
      </c>
      <c r="BH345" s="194">
        <f t="shared" si="55"/>
        <v>1387697.8900000001</v>
      </c>
      <c r="BI345" s="194">
        <f t="shared" si="55"/>
        <v>1055967</v>
      </c>
      <c r="BJ345" s="194">
        <f t="shared" si="55"/>
        <v>263418.66000000003</v>
      </c>
      <c r="BK345" s="194">
        <f t="shared" si="55"/>
        <v>128910.08</v>
      </c>
      <c r="BL345" s="194">
        <f t="shared" si="55"/>
        <v>59080.160000000003</v>
      </c>
      <c r="BM345" s="194">
        <f t="shared" si="55"/>
        <v>6038031.4399999995</v>
      </c>
      <c r="BN345" s="194">
        <f t="shared" si="55"/>
        <v>1769903.25</v>
      </c>
      <c r="BO345" s="194">
        <f t="shared" si="55"/>
        <v>430651.15</v>
      </c>
      <c r="BP345" s="194">
        <f t="shared" si="55"/>
        <v>289808.58999999997</v>
      </c>
      <c r="BQ345" s="194">
        <f t="shared" si="55"/>
        <v>394041.23</v>
      </c>
      <c r="BR345" s="194">
        <f t="shared" si="55"/>
        <v>860597.22</v>
      </c>
      <c r="BS345" s="194">
        <f t="shared" si="55"/>
        <v>231862.35</v>
      </c>
      <c r="BT345" s="194">
        <f t="shared" si="55"/>
        <v>3261151.31</v>
      </c>
      <c r="BU345" s="194">
        <f t="shared" ref="BU345:CB345" si="56">SUM(BU332:BU344)</f>
        <v>242429</v>
      </c>
      <c r="BV345" s="194">
        <f t="shared" si="56"/>
        <v>428366.87</v>
      </c>
      <c r="BW345" s="194">
        <f t="shared" si="56"/>
        <v>523422.08</v>
      </c>
      <c r="BX345" s="194">
        <f t="shared" si="56"/>
        <v>396752.72</v>
      </c>
      <c r="BY345" s="194">
        <f t="shared" si="56"/>
        <v>1804254.82</v>
      </c>
      <c r="BZ345" s="194">
        <f t="shared" si="56"/>
        <v>263997.06</v>
      </c>
      <c r="CA345" s="194">
        <f t="shared" si="56"/>
        <v>265993.78000000003</v>
      </c>
      <c r="CB345" s="194">
        <f t="shared" si="56"/>
        <v>126087.77</v>
      </c>
      <c r="CC345" s="194">
        <f>SUM(CC332:CC344)</f>
        <v>106780056.10000001</v>
      </c>
    </row>
    <row r="346" spans="1:81" s="109" customFormat="1" ht="25.5" customHeight="1">
      <c r="A346" s="136" t="s">
        <v>1463</v>
      </c>
      <c r="B346" s="280" t="s">
        <v>53</v>
      </c>
      <c r="C346" s="281" t="s">
        <v>54</v>
      </c>
      <c r="D346" s="282">
        <v>53020</v>
      </c>
      <c r="E346" s="110" t="s">
        <v>926</v>
      </c>
      <c r="F346" s="197" t="s">
        <v>1513</v>
      </c>
      <c r="G346" s="314" t="s">
        <v>1614</v>
      </c>
      <c r="H346" s="192">
        <v>0</v>
      </c>
      <c r="I346" s="171">
        <v>0</v>
      </c>
      <c r="J346" s="171">
        <v>0</v>
      </c>
      <c r="K346" s="171">
        <v>0</v>
      </c>
      <c r="L346" s="171">
        <v>0</v>
      </c>
      <c r="M346" s="171">
        <v>0</v>
      </c>
      <c r="N346" s="171">
        <v>0</v>
      </c>
      <c r="O346" s="171">
        <v>0</v>
      </c>
      <c r="P346" s="171">
        <v>0</v>
      </c>
      <c r="Q346" s="171">
        <v>0</v>
      </c>
      <c r="R346" s="171">
        <v>0</v>
      </c>
      <c r="S346" s="171">
        <v>0</v>
      </c>
      <c r="T346" s="171">
        <v>0</v>
      </c>
      <c r="U346" s="171">
        <v>0</v>
      </c>
      <c r="V346" s="171">
        <v>0</v>
      </c>
      <c r="W346" s="171">
        <v>0</v>
      </c>
      <c r="X346" s="171">
        <v>0</v>
      </c>
      <c r="Y346" s="171">
        <v>0</v>
      </c>
      <c r="Z346" s="171">
        <v>0</v>
      </c>
      <c r="AA346" s="171">
        <v>0</v>
      </c>
      <c r="AB346" s="171">
        <v>0</v>
      </c>
      <c r="AC346" s="171">
        <v>0</v>
      </c>
      <c r="AD346" s="171">
        <v>0</v>
      </c>
      <c r="AE346" s="171">
        <v>0</v>
      </c>
      <c r="AF346" s="171">
        <v>0</v>
      </c>
      <c r="AG346" s="171">
        <v>0</v>
      </c>
      <c r="AH346" s="171">
        <v>0</v>
      </c>
      <c r="AI346" s="171">
        <v>0</v>
      </c>
      <c r="AJ346" s="171">
        <v>0</v>
      </c>
      <c r="AK346" s="171">
        <v>0</v>
      </c>
      <c r="AL346" s="171">
        <v>0</v>
      </c>
      <c r="AM346" s="171">
        <v>0</v>
      </c>
      <c r="AN346" s="171">
        <v>0</v>
      </c>
      <c r="AO346" s="171">
        <v>0</v>
      </c>
      <c r="AP346" s="171">
        <v>0</v>
      </c>
      <c r="AQ346" s="171">
        <v>0</v>
      </c>
      <c r="AR346" s="171">
        <v>0</v>
      </c>
      <c r="AS346" s="171">
        <v>0</v>
      </c>
      <c r="AT346" s="171">
        <v>0</v>
      </c>
      <c r="AU346" s="171">
        <v>0</v>
      </c>
      <c r="AV346" s="171">
        <v>0</v>
      </c>
      <c r="AW346" s="171">
        <v>0</v>
      </c>
      <c r="AX346" s="171">
        <v>0</v>
      </c>
      <c r="AY346" s="171">
        <v>0</v>
      </c>
      <c r="AZ346" s="171">
        <v>0</v>
      </c>
      <c r="BA346" s="171">
        <v>0</v>
      </c>
      <c r="BB346" s="171">
        <v>0</v>
      </c>
      <c r="BC346" s="171">
        <v>0</v>
      </c>
      <c r="BD346" s="171">
        <v>0</v>
      </c>
      <c r="BE346" s="171">
        <v>0</v>
      </c>
      <c r="BF346" s="171">
        <v>0</v>
      </c>
      <c r="BG346" s="171">
        <v>0</v>
      </c>
      <c r="BH346" s="171">
        <v>0</v>
      </c>
      <c r="BI346" s="171">
        <v>0</v>
      </c>
      <c r="BJ346" s="171">
        <v>0</v>
      </c>
      <c r="BK346" s="171">
        <v>0</v>
      </c>
      <c r="BL346" s="171">
        <v>0</v>
      </c>
      <c r="BM346" s="171">
        <v>0</v>
      </c>
      <c r="BN346" s="171">
        <v>0</v>
      </c>
      <c r="BO346" s="171">
        <v>0</v>
      </c>
      <c r="BP346" s="171">
        <v>0</v>
      </c>
      <c r="BQ346" s="171">
        <v>18000</v>
      </c>
      <c r="BR346" s="171">
        <v>0</v>
      </c>
      <c r="BS346" s="171">
        <v>0</v>
      </c>
      <c r="BT346" s="171">
        <v>2420000</v>
      </c>
      <c r="BU346" s="171">
        <v>0</v>
      </c>
      <c r="BV346" s="171">
        <v>0</v>
      </c>
      <c r="BW346" s="171">
        <v>0</v>
      </c>
      <c r="BX346" s="171">
        <v>0</v>
      </c>
      <c r="BY346" s="171">
        <v>0</v>
      </c>
      <c r="BZ346" s="171">
        <v>0</v>
      </c>
      <c r="CA346" s="171">
        <v>0</v>
      </c>
      <c r="CB346" s="171">
        <v>0</v>
      </c>
      <c r="CC346" s="201">
        <f t="shared" ref="CC346" si="57">SUM(H346:CB346)</f>
        <v>2438000</v>
      </c>
    </row>
    <row r="347" spans="1:81" s="109" customFormat="1" ht="25.5" customHeight="1">
      <c r="A347" s="136" t="s">
        <v>1463</v>
      </c>
      <c r="B347" s="280" t="s">
        <v>53</v>
      </c>
      <c r="C347" s="281" t="s">
        <v>54</v>
      </c>
      <c r="D347" s="282">
        <v>53020</v>
      </c>
      <c r="E347" s="110" t="s">
        <v>926</v>
      </c>
      <c r="F347" s="283" t="s">
        <v>927</v>
      </c>
      <c r="G347" s="284" t="s">
        <v>928</v>
      </c>
      <c r="H347" s="192">
        <v>847933.1</v>
      </c>
      <c r="I347" s="171">
        <v>166277.26</v>
      </c>
      <c r="J347" s="171">
        <v>46177</v>
      </c>
      <c r="K347" s="171">
        <v>0</v>
      </c>
      <c r="L347" s="171">
        <v>25670.14</v>
      </c>
      <c r="M347" s="171">
        <v>70619.61</v>
      </c>
      <c r="N347" s="171">
        <v>134544.13</v>
      </c>
      <c r="O347" s="171">
        <v>205017.84</v>
      </c>
      <c r="P347" s="171">
        <v>57718</v>
      </c>
      <c r="Q347" s="171">
        <v>0</v>
      </c>
      <c r="R347" s="171">
        <v>59626</v>
      </c>
      <c r="S347" s="171">
        <v>0</v>
      </c>
      <c r="T347" s="171">
        <v>95111.12</v>
      </c>
      <c r="U347" s="171">
        <v>93445.31</v>
      </c>
      <c r="V347" s="171">
        <v>53276.9</v>
      </c>
      <c r="W347" s="171">
        <v>89885.06</v>
      </c>
      <c r="X347" s="171">
        <v>229462.84</v>
      </c>
      <c r="Y347" s="171">
        <v>114925</v>
      </c>
      <c r="Z347" s="171">
        <v>334121.56</v>
      </c>
      <c r="AA347" s="171">
        <v>462561.74</v>
      </c>
      <c r="AB347" s="171">
        <v>56065.91</v>
      </c>
      <c r="AC347" s="171">
        <v>478596.24</v>
      </c>
      <c r="AD347" s="171">
        <v>0</v>
      </c>
      <c r="AE347" s="171">
        <v>0</v>
      </c>
      <c r="AF347" s="171">
        <v>0</v>
      </c>
      <c r="AG347" s="171">
        <v>0</v>
      </c>
      <c r="AH347" s="171">
        <v>286832</v>
      </c>
      <c r="AI347" s="171">
        <v>518095.46</v>
      </c>
      <c r="AJ347" s="171">
        <v>25458.22</v>
      </c>
      <c r="AK347" s="171">
        <v>56701.37</v>
      </c>
      <c r="AL347" s="171">
        <v>53998.25</v>
      </c>
      <c r="AM347" s="171">
        <v>54814.5</v>
      </c>
      <c r="AN347" s="171">
        <v>35512.46</v>
      </c>
      <c r="AO347" s="171">
        <v>21682.6</v>
      </c>
      <c r="AP347" s="171">
        <v>0</v>
      </c>
      <c r="AQ347" s="171">
        <v>55865.71</v>
      </c>
      <c r="AR347" s="171">
        <v>0</v>
      </c>
      <c r="AS347" s="171">
        <v>37961.33</v>
      </c>
      <c r="AT347" s="171">
        <v>0</v>
      </c>
      <c r="AU347" s="171">
        <v>550247.29</v>
      </c>
      <c r="AV347" s="171">
        <v>34165.33</v>
      </c>
      <c r="AW347" s="171">
        <v>0</v>
      </c>
      <c r="AX347" s="171">
        <v>0</v>
      </c>
      <c r="AY347" s="171">
        <v>10963.27</v>
      </c>
      <c r="AZ347" s="171">
        <v>13199.37</v>
      </c>
      <c r="BA347" s="171">
        <v>66068.87</v>
      </c>
      <c r="BB347" s="171">
        <v>771167.68</v>
      </c>
      <c r="BC347" s="171">
        <v>95326.66</v>
      </c>
      <c r="BD347" s="171">
        <v>11409.52</v>
      </c>
      <c r="BE347" s="171">
        <v>134105.5</v>
      </c>
      <c r="BF347" s="171">
        <v>0</v>
      </c>
      <c r="BG347" s="171">
        <v>0</v>
      </c>
      <c r="BH347" s="171">
        <v>176867.34</v>
      </c>
      <c r="BI347" s="171">
        <v>103468.33</v>
      </c>
      <c r="BJ347" s="171">
        <v>55490.080000000002</v>
      </c>
      <c r="BK347" s="171">
        <v>7887</v>
      </c>
      <c r="BL347" s="171">
        <v>26994</v>
      </c>
      <c r="BM347" s="171">
        <v>352692.57</v>
      </c>
      <c r="BN347" s="171">
        <v>0</v>
      </c>
      <c r="BO347" s="171">
        <v>109996.81</v>
      </c>
      <c r="BP347" s="171">
        <v>-28206.1</v>
      </c>
      <c r="BQ347" s="171">
        <v>28076.58</v>
      </c>
      <c r="BR347" s="171">
        <v>113759.55</v>
      </c>
      <c r="BS347" s="171">
        <v>30629.13</v>
      </c>
      <c r="BT347" s="171">
        <v>761535.78</v>
      </c>
      <c r="BU347" s="171">
        <v>104303.28</v>
      </c>
      <c r="BV347" s="171">
        <v>70473.820000000007</v>
      </c>
      <c r="BW347" s="171">
        <v>28878.87</v>
      </c>
      <c r="BX347" s="171">
        <v>85546</v>
      </c>
      <c r="BY347" s="171">
        <v>703229.5</v>
      </c>
      <c r="BZ347" s="171">
        <v>52548.86</v>
      </c>
      <c r="CA347" s="171">
        <v>60696.87</v>
      </c>
      <c r="CB347" s="171">
        <v>165449.60999999999</v>
      </c>
      <c r="CC347" s="201">
        <f t="shared" si="52"/>
        <v>9464928.0299999975</v>
      </c>
    </row>
    <row r="348" spans="1:81" s="109" customFormat="1" ht="25.5" customHeight="1">
      <c r="A348" s="136" t="s">
        <v>1463</v>
      </c>
      <c r="B348" s="280" t="s">
        <v>53</v>
      </c>
      <c r="C348" s="281" t="s">
        <v>54</v>
      </c>
      <c r="D348" s="282">
        <v>53020</v>
      </c>
      <c r="E348" s="110" t="s">
        <v>926</v>
      </c>
      <c r="F348" s="283" t="s">
        <v>929</v>
      </c>
      <c r="G348" s="284" t="s">
        <v>1615</v>
      </c>
      <c r="H348" s="192">
        <v>0</v>
      </c>
      <c r="I348" s="171">
        <v>0</v>
      </c>
      <c r="J348" s="171">
        <v>2003462.94</v>
      </c>
      <c r="K348" s="171">
        <v>0</v>
      </c>
      <c r="L348" s="171">
        <v>0</v>
      </c>
      <c r="M348" s="171">
        <v>0</v>
      </c>
      <c r="N348" s="171">
        <v>456587.54</v>
      </c>
      <c r="O348" s="171">
        <v>700313.04</v>
      </c>
      <c r="P348" s="171">
        <v>50198</v>
      </c>
      <c r="Q348" s="171">
        <v>0</v>
      </c>
      <c r="R348" s="171">
        <v>0</v>
      </c>
      <c r="S348" s="171">
        <v>0</v>
      </c>
      <c r="T348" s="171">
        <v>1307599.76</v>
      </c>
      <c r="U348" s="171">
        <v>499016.02</v>
      </c>
      <c r="V348" s="171">
        <v>0</v>
      </c>
      <c r="W348" s="171">
        <v>393071.62</v>
      </c>
      <c r="X348" s="171">
        <v>0</v>
      </c>
      <c r="Y348" s="171">
        <v>311963.74</v>
      </c>
      <c r="Z348" s="171">
        <v>5225533.07</v>
      </c>
      <c r="AA348" s="171">
        <v>2439384.36</v>
      </c>
      <c r="AB348" s="171">
        <v>1010628.61</v>
      </c>
      <c r="AC348" s="171">
        <v>0</v>
      </c>
      <c r="AD348" s="171">
        <v>163892.62</v>
      </c>
      <c r="AE348" s="171">
        <v>348665.32</v>
      </c>
      <c r="AF348" s="171">
        <v>0</v>
      </c>
      <c r="AG348" s="171">
        <v>0</v>
      </c>
      <c r="AH348" s="171">
        <v>0</v>
      </c>
      <c r="AI348" s="171">
        <v>221939.73</v>
      </c>
      <c r="AJ348" s="171">
        <v>185652.84</v>
      </c>
      <c r="AK348" s="171">
        <v>75333.33</v>
      </c>
      <c r="AL348" s="171">
        <v>26999.119999999999</v>
      </c>
      <c r="AM348" s="171">
        <v>0</v>
      </c>
      <c r="AN348" s="171">
        <v>0</v>
      </c>
      <c r="AO348" s="171">
        <v>0</v>
      </c>
      <c r="AP348" s="171">
        <v>23363.84</v>
      </c>
      <c r="AQ348" s="171">
        <v>477141.88</v>
      </c>
      <c r="AR348" s="171">
        <v>0</v>
      </c>
      <c r="AS348" s="171">
        <v>56307.4</v>
      </c>
      <c r="AT348" s="171">
        <v>0</v>
      </c>
      <c r="AU348" s="171">
        <v>0</v>
      </c>
      <c r="AV348" s="171">
        <v>61473.05</v>
      </c>
      <c r="AW348" s="171">
        <v>2496.66</v>
      </c>
      <c r="AX348" s="171">
        <v>4946.84</v>
      </c>
      <c r="AY348" s="171">
        <v>95434.06</v>
      </c>
      <c r="AZ348" s="171">
        <v>0</v>
      </c>
      <c r="BA348" s="171">
        <v>135854.79</v>
      </c>
      <c r="BB348" s="171">
        <v>815904</v>
      </c>
      <c r="BC348" s="171">
        <v>84773.34</v>
      </c>
      <c r="BD348" s="171">
        <v>0</v>
      </c>
      <c r="BE348" s="171">
        <v>0</v>
      </c>
      <c r="BF348" s="171">
        <v>0</v>
      </c>
      <c r="BG348" s="171">
        <v>0</v>
      </c>
      <c r="BH348" s="171">
        <v>1344173.34</v>
      </c>
      <c r="BI348" s="171">
        <v>0</v>
      </c>
      <c r="BJ348" s="171">
        <v>23590.28</v>
      </c>
      <c r="BK348" s="171">
        <v>0</v>
      </c>
      <c r="BL348" s="171">
        <v>77600</v>
      </c>
      <c r="BM348" s="171">
        <v>4563262.57</v>
      </c>
      <c r="BN348" s="171">
        <v>0</v>
      </c>
      <c r="BO348" s="171">
        <v>0</v>
      </c>
      <c r="BP348" s="171">
        <v>0</v>
      </c>
      <c r="BQ348" s="171">
        <v>0</v>
      </c>
      <c r="BR348" s="171">
        <v>317855.8</v>
      </c>
      <c r="BS348" s="171">
        <v>0</v>
      </c>
      <c r="BT348" s="171">
        <v>0</v>
      </c>
      <c r="BU348" s="171">
        <v>0</v>
      </c>
      <c r="BV348" s="171">
        <v>55455.49</v>
      </c>
      <c r="BW348" s="171">
        <v>808450.67</v>
      </c>
      <c r="BX348" s="171">
        <v>28725.14</v>
      </c>
      <c r="BY348" s="171">
        <v>337641.94</v>
      </c>
      <c r="BZ348" s="171">
        <v>57924.93</v>
      </c>
      <c r="CA348" s="171">
        <v>0</v>
      </c>
      <c r="CB348" s="171">
        <v>157802.41</v>
      </c>
      <c r="CC348" s="201">
        <f t="shared" si="52"/>
        <v>24950420.090000004</v>
      </c>
    </row>
    <row r="349" spans="1:81" s="109" customFormat="1" ht="25.5" customHeight="1">
      <c r="A349" s="136" t="s">
        <v>1463</v>
      </c>
      <c r="B349" s="280" t="s">
        <v>53</v>
      </c>
      <c r="C349" s="281" t="s">
        <v>54</v>
      </c>
      <c r="D349" s="282">
        <v>53020</v>
      </c>
      <c r="E349" s="110" t="s">
        <v>926</v>
      </c>
      <c r="F349" s="283" t="s">
        <v>930</v>
      </c>
      <c r="G349" s="284" t="s">
        <v>1616</v>
      </c>
      <c r="H349" s="192">
        <v>4307616.97</v>
      </c>
      <c r="I349" s="171">
        <v>2158929.9199999999</v>
      </c>
      <c r="J349" s="171">
        <v>0</v>
      </c>
      <c r="K349" s="171">
        <v>0</v>
      </c>
      <c r="L349" s="171">
        <v>428485.31</v>
      </c>
      <c r="M349" s="171">
        <v>16906.189999999999</v>
      </c>
      <c r="N349" s="171">
        <v>2181830.9</v>
      </c>
      <c r="O349" s="171">
        <v>0</v>
      </c>
      <c r="P349" s="171">
        <v>0</v>
      </c>
      <c r="Q349" s="171">
        <v>1507466.66</v>
      </c>
      <c r="R349" s="171">
        <v>0</v>
      </c>
      <c r="S349" s="171">
        <v>357894.55</v>
      </c>
      <c r="T349" s="171">
        <v>0</v>
      </c>
      <c r="U349" s="171">
        <v>301910.46000000002</v>
      </c>
      <c r="V349" s="171">
        <v>206702.06</v>
      </c>
      <c r="W349" s="171">
        <v>715.07</v>
      </c>
      <c r="X349" s="171">
        <v>0</v>
      </c>
      <c r="Y349" s="171">
        <v>0</v>
      </c>
      <c r="Z349" s="171">
        <v>0</v>
      </c>
      <c r="AA349" s="171">
        <v>181783.16</v>
      </c>
      <c r="AB349" s="171">
        <v>8215.74</v>
      </c>
      <c r="AC349" s="171">
        <v>2240256.86</v>
      </c>
      <c r="AD349" s="171">
        <v>0</v>
      </c>
      <c r="AE349" s="171">
        <v>0</v>
      </c>
      <c r="AF349" s="171">
        <v>0</v>
      </c>
      <c r="AG349" s="171">
        <v>0</v>
      </c>
      <c r="AH349" s="171">
        <v>42555.839999999997</v>
      </c>
      <c r="AI349" s="171">
        <v>4439561.5199999996</v>
      </c>
      <c r="AJ349" s="171">
        <v>0</v>
      </c>
      <c r="AK349" s="171">
        <v>0</v>
      </c>
      <c r="AL349" s="171">
        <v>0</v>
      </c>
      <c r="AM349" s="171">
        <v>0</v>
      </c>
      <c r="AN349" s="171">
        <v>21360.3</v>
      </c>
      <c r="AO349" s="171">
        <v>0</v>
      </c>
      <c r="AP349" s="171">
        <v>67333.320000000007</v>
      </c>
      <c r="AQ349" s="171">
        <v>0</v>
      </c>
      <c r="AR349" s="171">
        <v>0</v>
      </c>
      <c r="AS349" s="171">
        <v>0</v>
      </c>
      <c r="AT349" s="171">
        <v>46446.95</v>
      </c>
      <c r="AU349" s="171">
        <v>3836441.47</v>
      </c>
      <c r="AV349" s="171">
        <v>33040.99</v>
      </c>
      <c r="AW349" s="171">
        <v>0</v>
      </c>
      <c r="AX349" s="171">
        <v>0</v>
      </c>
      <c r="AY349" s="171">
        <v>0</v>
      </c>
      <c r="AZ349" s="171">
        <v>0</v>
      </c>
      <c r="BA349" s="171">
        <v>7831.39</v>
      </c>
      <c r="BB349" s="171">
        <v>6858992.8799999999</v>
      </c>
      <c r="BC349" s="171">
        <v>0</v>
      </c>
      <c r="BD349" s="171">
        <v>0</v>
      </c>
      <c r="BE349" s="171">
        <v>641869.66</v>
      </c>
      <c r="BF349" s="171">
        <v>0</v>
      </c>
      <c r="BG349" s="171">
        <v>0</v>
      </c>
      <c r="BH349" s="171">
        <v>0</v>
      </c>
      <c r="BI349" s="171">
        <v>579118</v>
      </c>
      <c r="BJ349" s="171">
        <v>0</v>
      </c>
      <c r="BK349" s="171">
        <v>10086.540000000001</v>
      </c>
      <c r="BL349" s="171">
        <v>0</v>
      </c>
      <c r="BM349" s="171">
        <v>351741.23</v>
      </c>
      <c r="BN349" s="171">
        <v>0</v>
      </c>
      <c r="BO349" s="171">
        <v>0</v>
      </c>
      <c r="BP349" s="171">
        <v>0</v>
      </c>
      <c r="BQ349" s="171">
        <v>0</v>
      </c>
      <c r="BR349" s="171">
        <v>0</v>
      </c>
      <c r="BS349" s="171">
        <v>0</v>
      </c>
      <c r="BT349" s="171">
        <v>2226073.5699999998</v>
      </c>
      <c r="BU349" s="171">
        <v>126595.92</v>
      </c>
      <c r="BV349" s="171">
        <v>18457.07</v>
      </c>
      <c r="BW349" s="171">
        <v>0</v>
      </c>
      <c r="BX349" s="171">
        <v>306596.28000000003</v>
      </c>
      <c r="BY349" s="171">
        <v>0</v>
      </c>
      <c r="BZ349" s="171">
        <v>5980.77</v>
      </c>
      <c r="CA349" s="171">
        <v>148094.87</v>
      </c>
      <c r="CB349" s="171">
        <v>52168.88</v>
      </c>
      <c r="CC349" s="201">
        <f t="shared" si="52"/>
        <v>33719061.300000004</v>
      </c>
    </row>
    <row r="350" spans="1:81" s="109" customFormat="1" ht="25.5" customHeight="1">
      <c r="A350" s="136" t="s">
        <v>1463</v>
      </c>
      <c r="B350" s="280" t="s">
        <v>53</v>
      </c>
      <c r="C350" s="281" t="s">
        <v>54</v>
      </c>
      <c r="D350" s="282">
        <v>53020</v>
      </c>
      <c r="E350" s="110" t="s">
        <v>926</v>
      </c>
      <c r="F350" s="283" t="s">
        <v>931</v>
      </c>
      <c r="G350" s="284" t="s">
        <v>1617</v>
      </c>
      <c r="H350" s="192">
        <v>0</v>
      </c>
      <c r="I350" s="171">
        <v>106193.45</v>
      </c>
      <c r="J350" s="171">
        <v>0</v>
      </c>
      <c r="K350" s="171">
        <v>17912</v>
      </c>
      <c r="L350" s="171">
        <v>0</v>
      </c>
      <c r="M350" s="171">
        <v>17238.77</v>
      </c>
      <c r="N350" s="171">
        <v>0</v>
      </c>
      <c r="O350" s="171">
        <v>0</v>
      </c>
      <c r="P350" s="171">
        <v>5672</v>
      </c>
      <c r="Q350" s="171">
        <v>0</v>
      </c>
      <c r="R350" s="171">
        <v>0</v>
      </c>
      <c r="S350" s="171">
        <v>0</v>
      </c>
      <c r="T350" s="171">
        <v>0</v>
      </c>
      <c r="U350" s="171">
        <v>8801.82</v>
      </c>
      <c r="V350" s="171">
        <v>0</v>
      </c>
      <c r="W350" s="171">
        <v>9517.7800000000007</v>
      </c>
      <c r="X350" s="171">
        <v>0</v>
      </c>
      <c r="Y350" s="171">
        <v>155187.03</v>
      </c>
      <c r="Z350" s="171">
        <v>32246.34</v>
      </c>
      <c r="AA350" s="171">
        <v>0</v>
      </c>
      <c r="AB350" s="171">
        <v>0</v>
      </c>
      <c r="AC350" s="171">
        <v>0</v>
      </c>
      <c r="AD350" s="171">
        <v>2474.13</v>
      </c>
      <c r="AE350" s="171">
        <v>0</v>
      </c>
      <c r="AF350" s="171">
        <v>0</v>
      </c>
      <c r="AG350" s="171">
        <v>0</v>
      </c>
      <c r="AH350" s="171">
        <v>0</v>
      </c>
      <c r="AI350" s="171">
        <v>0</v>
      </c>
      <c r="AJ350" s="171">
        <v>0</v>
      </c>
      <c r="AK350" s="171">
        <v>0</v>
      </c>
      <c r="AL350" s="171">
        <v>0</v>
      </c>
      <c r="AM350" s="171">
        <v>2329.81</v>
      </c>
      <c r="AN350" s="171">
        <v>0</v>
      </c>
      <c r="AO350" s="171">
        <v>0</v>
      </c>
      <c r="AP350" s="171">
        <v>0</v>
      </c>
      <c r="AQ350" s="171">
        <v>0</v>
      </c>
      <c r="AR350" s="171">
        <v>3008.22</v>
      </c>
      <c r="AS350" s="171">
        <v>0</v>
      </c>
      <c r="AT350" s="171">
        <v>8543.77</v>
      </c>
      <c r="AU350" s="171">
        <v>125270.27</v>
      </c>
      <c r="AV350" s="171">
        <v>16835.3</v>
      </c>
      <c r="AW350" s="171">
        <v>44560.66</v>
      </c>
      <c r="AX350" s="171">
        <v>0</v>
      </c>
      <c r="AY350" s="171">
        <v>0</v>
      </c>
      <c r="AZ350" s="171">
        <v>13268.42</v>
      </c>
      <c r="BA350" s="171">
        <v>0</v>
      </c>
      <c r="BB350" s="171">
        <v>0</v>
      </c>
      <c r="BC350" s="171">
        <v>0</v>
      </c>
      <c r="BD350" s="171">
        <v>0</v>
      </c>
      <c r="BE350" s="171">
        <v>0</v>
      </c>
      <c r="BF350" s="171">
        <v>0</v>
      </c>
      <c r="BG350" s="171">
        <v>0</v>
      </c>
      <c r="BH350" s="171">
        <v>0</v>
      </c>
      <c r="BI350" s="171">
        <v>0</v>
      </c>
      <c r="BJ350" s="171">
        <v>6499.17</v>
      </c>
      <c r="BK350" s="171">
        <v>0</v>
      </c>
      <c r="BL350" s="171">
        <v>10750</v>
      </c>
      <c r="BM350" s="171">
        <v>288701.39</v>
      </c>
      <c r="BN350" s="171">
        <v>0</v>
      </c>
      <c r="BO350" s="171">
        <v>0</v>
      </c>
      <c r="BP350" s="171">
        <v>0</v>
      </c>
      <c r="BQ350" s="171">
        <v>0</v>
      </c>
      <c r="BR350" s="171">
        <v>0</v>
      </c>
      <c r="BS350" s="171">
        <v>0</v>
      </c>
      <c r="BT350" s="171">
        <v>21751.65</v>
      </c>
      <c r="BU350" s="171">
        <v>0</v>
      </c>
      <c r="BV350" s="171">
        <v>5478.29</v>
      </c>
      <c r="BW350" s="171">
        <v>0</v>
      </c>
      <c r="BX350" s="171">
        <v>0</v>
      </c>
      <c r="BY350" s="171">
        <v>0</v>
      </c>
      <c r="BZ350" s="171">
        <v>0</v>
      </c>
      <c r="CA350" s="171">
        <v>100224.28</v>
      </c>
      <c r="CB350" s="171">
        <v>49078.28</v>
      </c>
      <c r="CC350" s="201">
        <f t="shared" si="52"/>
        <v>1051542.83</v>
      </c>
    </row>
    <row r="351" spans="1:81" s="109" customFormat="1" ht="25.5" customHeight="1">
      <c r="A351" s="136" t="s">
        <v>1463</v>
      </c>
      <c r="B351" s="280" t="s">
        <v>53</v>
      </c>
      <c r="C351" s="281" t="s">
        <v>54</v>
      </c>
      <c r="D351" s="282">
        <v>53020</v>
      </c>
      <c r="E351" s="110" t="s">
        <v>926</v>
      </c>
      <c r="F351" s="283" t="s">
        <v>932</v>
      </c>
      <c r="G351" s="284" t="s">
        <v>933</v>
      </c>
      <c r="H351" s="192">
        <v>0</v>
      </c>
      <c r="I351" s="171">
        <v>0</v>
      </c>
      <c r="J351" s="171">
        <v>0</v>
      </c>
      <c r="K351" s="171">
        <v>0</v>
      </c>
      <c r="L351" s="171">
        <v>0</v>
      </c>
      <c r="M351" s="171">
        <v>26739.73</v>
      </c>
      <c r="N351" s="171">
        <v>0</v>
      </c>
      <c r="O351" s="171">
        <v>0</v>
      </c>
      <c r="P351" s="171">
        <v>0</v>
      </c>
      <c r="Q351" s="171">
        <v>0</v>
      </c>
      <c r="R351" s="171">
        <v>0</v>
      </c>
      <c r="S351" s="171">
        <v>0</v>
      </c>
      <c r="T351" s="171">
        <v>0</v>
      </c>
      <c r="U351" s="171">
        <v>16578.63</v>
      </c>
      <c r="V351" s="171">
        <v>0</v>
      </c>
      <c r="W351" s="171">
        <v>0</v>
      </c>
      <c r="X351" s="171">
        <v>0</v>
      </c>
      <c r="Y351" s="171">
        <v>0</v>
      </c>
      <c r="Z351" s="171">
        <v>0</v>
      </c>
      <c r="AA351" s="171">
        <v>0</v>
      </c>
      <c r="AB351" s="171">
        <v>0</v>
      </c>
      <c r="AC351" s="171">
        <v>0</v>
      </c>
      <c r="AD351" s="171">
        <v>0</v>
      </c>
      <c r="AE351" s="171">
        <v>0</v>
      </c>
      <c r="AF351" s="171">
        <v>0</v>
      </c>
      <c r="AG351" s="171">
        <v>0</v>
      </c>
      <c r="AH351" s="171">
        <v>0</v>
      </c>
      <c r="AI351" s="171">
        <v>0</v>
      </c>
      <c r="AJ351" s="171">
        <v>0</v>
      </c>
      <c r="AK351" s="171">
        <v>0</v>
      </c>
      <c r="AL351" s="171">
        <v>0</v>
      </c>
      <c r="AM351" s="171">
        <v>0</v>
      </c>
      <c r="AN351" s="171">
        <v>0</v>
      </c>
      <c r="AO351" s="171">
        <v>0</v>
      </c>
      <c r="AP351" s="171">
        <v>0</v>
      </c>
      <c r="AQ351" s="171">
        <v>0</v>
      </c>
      <c r="AR351" s="171">
        <v>0</v>
      </c>
      <c r="AS351" s="171">
        <v>0</v>
      </c>
      <c r="AT351" s="171">
        <v>0</v>
      </c>
      <c r="AU351" s="171">
        <v>0</v>
      </c>
      <c r="AV351" s="171">
        <v>0</v>
      </c>
      <c r="AW351" s="171">
        <v>0</v>
      </c>
      <c r="AX351" s="171">
        <v>0</v>
      </c>
      <c r="AY351" s="171">
        <v>0</v>
      </c>
      <c r="AZ351" s="171">
        <v>0</v>
      </c>
      <c r="BA351" s="171">
        <v>0</v>
      </c>
      <c r="BB351" s="171">
        <v>0</v>
      </c>
      <c r="BC351" s="171">
        <v>13333.34</v>
      </c>
      <c r="BD351" s="171">
        <v>0</v>
      </c>
      <c r="BE351" s="171">
        <v>0</v>
      </c>
      <c r="BF351" s="171">
        <v>0</v>
      </c>
      <c r="BG351" s="171">
        <v>0</v>
      </c>
      <c r="BH351" s="171">
        <v>0</v>
      </c>
      <c r="BI351" s="171">
        <v>0</v>
      </c>
      <c r="BJ351" s="171">
        <v>0</v>
      </c>
      <c r="BK351" s="171">
        <v>0</v>
      </c>
      <c r="BL351" s="171">
        <v>22222.22</v>
      </c>
      <c r="BM351" s="171">
        <v>0</v>
      </c>
      <c r="BN351" s="171">
        <v>0</v>
      </c>
      <c r="BO351" s="171">
        <v>0</v>
      </c>
      <c r="BP351" s="171">
        <v>0</v>
      </c>
      <c r="BQ351" s="171">
        <v>0</v>
      </c>
      <c r="BR351" s="171">
        <v>0</v>
      </c>
      <c r="BS351" s="171">
        <v>0</v>
      </c>
      <c r="BT351" s="171">
        <v>0</v>
      </c>
      <c r="BU351" s="171">
        <v>0</v>
      </c>
      <c r="BV351" s="171">
        <v>20054.79</v>
      </c>
      <c r="BW351" s="171">
        <v>0</v>
      </c>
      <c r="BX351" s="171">
        <v>0</v>
      </c>
      <c r="BY351" s="171">
        <v>8832.9599999999991</v>
      </c>
      <c r="BZ351" s="171">
        <v>0</v>
      </c>
      <c r="CA351" s="171">
        <v>0</v>
      </c>
      <c r="CB351" s="171">
        <v>0</v>
      </c>
      <c r="CC351" s="201">
        <f t="shared" si="52"/>
        <v>107761.66999999998</v>
      </c>
    </row>
    <row r="352" spans="1:81" s="109" customFormat="1" ht="25.5" customHeight="1">
      <c r="A352" s="136" t="s">
        <v>1463</v>
      </c>
      <c r="B352" s="280" t="s">
        <v>53</v>
      </c>
      <c r="C352" s="281" t="s">
        <v>54</v>
      </c>
      <c r="D352" s="282">
        <v>53020</v>
      </c>
      <c r="E352" s="110" t="s">
        <v>926</v>
      </c>
      <c r="F352" s="283" t="s">
        <v>934</v>
      </c>
      <c r="G352" s="284" t="s">
        <v>1618</v>
      </c>
      <c r="H352" s="192">
        <v>0</v>
      </c>
      <c r="I352" s="171">
        <v>5665.48</v>
      </c>
      <c r="J352" s="171">
        <v>0</v>
      </c>
      <c r="K352" s="171">
        <v>0</v>
      </c>
      <c r="L352" s="171">
        <v>0</v>
      </c>
      <c r="M352" s="171">
        <v>10003.33</v>
      </c>
      <c r="N352" s="171">
        <v>0</v>
      </c>
      <c r="O352" s="171">
        <v>0</v>
      </c>
      <c r="P352" s="171">
        <v>0</v>
      </c>
      <c r="Q352" s="171">
        <v>0</v>
      </c>
      <c r="R352" s="171">
        <v>0</v>
      </c>
      <c r="S352" s="171">
        <v>0</v>
      </c>
      <c r="T352" s="171">
        <v>0</v>
      </c>
      <c r="U352" s="171">
        <v>18609.330000000002</v>
      </c>
      <c r="V352" s="171">
        <v>0</v>
      </c>
      <c r="W352" s="171">
        <v>0</v>
      </c>
      <c r="X352" s="171">
        <v>0</v>
      </c>
      <c r="Y352" s="171">
        <v>0</v>
      </c>
      <c r="Z352" s="171">
        <v>0</v>
      </c>
      <c r="AA352" s="171">
        <v>0</v>
      </c>
      <c r="AB352" s="171">
        <v>0</v>
      </c>
      <c r="AC352" s="171">
        <v>0</v>
      </c>
      <c r="AD352" s="171">
        <v>0</v>
      </c>
      <c r="AE352" s="171">
        <v>0</v>
      </c>
      <c r="AF352" s="171">
        <v>0</v>
      </c>
      <c r="AG352" s="171">
        <v>0</v>
      </c>
      <c r="AH352" s="171">
        <v>0</v>
      </c>
      <c r="AI352" s="171">
        <v>0</v>
      </c>
      <c r="AJ352" s="171">
        <v>0</v>
      </c>
      <c r="AK352" s="171">
        <v>0</v>
      </c>
      <c r="AL352" s="171">
        <v>0</v>
      </c>
      <c r="AM352" s="171">
        <v>0</v>
      </c>
      <c r="AN352" s="171">
        <v>0</v>
      </c>
      <c r="AO352" s="171">
        <v>0</v>
      </c>
      <c r="AP352" s="171">
        <v>0</v>
      </c>
      <c r="AQ352" s="171">
        <v>0</v>
      </c>
      <c r="AR352" s="171">
        <v>0</v>
      </c>
      <c r="AS352" s="171">
        <v>0</v>
      </c>
      <c r="AT352" s="171">
        <v>0</v>
      </c>
      <c r="AU352" s="171">
        <v>0</v>
      </c>
      <c r="AV352" s="171">
        <v>1108.69</v>
      </c>
      <c r="AW352" s="171">
        <v>0</v>
      </c>
      <c r="AX352" s="171">
        <v>0</v>
      </c>
      <c r="AY352" s="171">
        <v>0</v>
      </c>
      <c r="AZ352" s="171">
        <v>0</v>
      </c>
      <c r="BA352" s="171">
        <v>0</v>
      </c>
      <c r="BB352" s="171">
        <v>0</v>
      </c>
      <c r="BC352" s="171">
        <v>0</v>
      </c>
      <c r="BD352" s="171">
        <v>0</v>
      </c>
      <c r="BE352" s="171">
        <v>0</v>
      </c>
      <c r="BF352" s="171">
        <v>0</v>
      </c>
      <c r="BG352" s="171">
        <v>0</v>
      </c>
      <c r="BH352" s="171">
        <v>0</v>
      </c>
      <c r="BI352" s="171">
        <v>0</v>
      </c>
      <c r="BJ352" s="171">
        <v>0</v>
      </c>
      <c r="BK352" s="171">
        <v>0</v>
      </c>
      <c r="BL352" s="171">
        <v>14155.56</v>
      </c>
      <c r="BM352" s="171">
        <v>0</v>
      </c>
      <c r="BN352" s="171">
        <v>0</v>
      </c>
      <c r="BO352" s="171">
        <v>0</v>
      </c>
      <c r="BP352" s="171">
        <v>0</v>
      </c>
      <c r="BQ352" s="171">
        <v>0</v>
      </c>
      <c r="BR352" s="171">
        <v>0</v>
      </c>
      <c r="BS352" s="171">
        <v>0</v>
      </c>
      <c r="BT352" s="171">
        <v>0</v>
      </c>
      <c r="BU352" s="171">
        <v>0</v>
      </c>
      <c r="BV352" s="171">
        <v>63289.75</v>
      </c>
      <c r="BW352" s="171">
        <v>0</v>
      </c>
      <c r="BX352" s="171">
        <v>0</v>
      </c>
      <c r="BY352" s="171">
        <v>0</v>
      </c>
      <c r="BZ352" s="171">
        <v>0</v>
      </c>
      <c r="CA352" s="171">
        <v>0</v>
      </c>
      <c r="CB352" s="171">
        <v>0</v>
      </c>
      <c r="CC352" s="201">
        <f t="shared" si="52"/>
        <v>112832.14</v>
      </c>
    </row>
    <row r="353" spans="1:81" s="109" customFormat="1" ht="25.5" customHeight="1">
      <c r="A353" s="136" t="s">
        <v>1463</v>
      </c>
      <c r="B353" s="280" t="s">
        <v>53</v>
      </c>
      <c r="C353" s="281" t="s">
        <v>54</v>
      </c>
      <c r="D353" s="282">
        <v>53020</v>
      </c>
      <c r="E353" s="110" t="s">
        <v>926</v>
      </c>
      <c r="F353" s="283" t="s">
        <v>935</v>
      </c>
      <c r="G353" s="284" t="s">
        <v>1619</v>
      </c>
      <c r="H353" s="192">
        <v>0</v>
      </c>
      <c r="I353" s="171">
        <v>0</v>
      </c>
      <c r="J353" s="171">
        <v>0</v>
      </c>
      <c r="K353" s="171">
        <v>0</v>
      </c>
      <c r="L353" s="171">
        <v>0</v>
      </c>
      <c r="M353" s="171">
        <v>0</v>
      </c>
      <c r="N353" s="171">
        <v>0</v>
      </c>
      <c r="O353" s="171">
        <v>0</v>
      </c>
      <c r="P353" s="171">
        <v>0</v>
      </c>
      <c r="Q353" s="171">
        <v>0</v>
      </c>
      <c r="R353" s="171">
        <v>0</v>
      </c>
      <c r="S353" s="171">
        <v>0</v>
      </c>
      <c r="T353" s="171">
        <v>0</v>
      </c>
      <c r="U353" s="171">
        <v>0</v>
      </c>
      <c r="V353" s="171">
        <v>0</v>
      </c>
      <c r="W353" s="171">
        <v>0</v>
      </c>
      <c r="X353" s="171">
        <v>0</v>
      </c>
      <c r="Y353" s="171">
        <v>0</v>
      </c>
      <c r="Z353" s="171">
        <v>0</v>
      </c>
      <c r="AA353" s="171">
        <v>0</v>
      </c>
      <c r="AB353" s="171">
        <v>0</v>
      </c>
      <c r="AC353" s="171">
        <v>0</v>
      </c>
      <c r="AD353" s="171">
        <v>0</v>
      </c>
      <c r="AE353" s="171">
        <v>0</v>
      </c>
      <c r="AF353" s="171">
        <v>0</v>
      </c>
      <c r="AG353" s="171">
        <v>0</v>
      </c>
      <c r="AH353" s="171">
        <v>0</v>
      </c>
      <c r="AI353" s="171">
        <v>0</v>
      </c>
      <c r="AJ353" s="171">
        <v>0</v>
      </c>
      <c r="AK353" s="171">
        <v>0</v>
      </c>
      <c r="AL353" s="171">
        <v>0</v>
      </c>
      <c r="AM353" s="171">
        <v>0</v>
      </c>
      <c r="AN353" s="171">
        <v>0</v>
      </c>
      <c r="AO353" s="171">
        <v>0</v>
      </c>
      <c r="AP353" s="171">
        <v>0</v>
      </c>
      <c r="AQ353" s="171">
        <v>0</v>
      </c>
      <c r="AR353" s="171">
        <v>0</v>
      </c>
      <c r="AS353" s="171">
        <v>0</v>
      </c>
      <c r="AT353" s="171">
        <v>0</v>
      </c>
      <c r="AU353" s="171">
        <v>0</v>
      </c>
      <c r="AV353" s="171">
        <v>0</v>
      </c>
      <c r="AW353" s="171">
        <v>0</v>
      </c>
      <c r="AX353" s="171">
        <v>0</v>
      </c>
      <c r="AY353" s="171">
        <v>0</v>
      </c>
      <c r="AZ353" s="171">
        <v>0</v>
      </c>
      <c r="BA353" s="171">
        <v>0</v>
      </c>
      <c r="BB353" s="171">
        <v>0</v>
      </c>
      <c r="BC353" s="171">
        <v>0</v>
      </c>
      <c r="BD353" s="171">
        <v>0</v>
      </c>
      <c r="BE353" s="171">
        <v>0</v>
      </c>
      <c r="BF353" s="171">
        <v>0</v>
      </c>
      <c r="BG353" s="171">
        <v>0</v>
      </c>
      <c r="BH353" s="171">
        <v>0</v>
      </c>
      <c r="BI353" s="171">
        <v>0</v>
      </c>
      <c r="BJ353" s="171">
        <v>0</v>
      </c>
      <c r="BK353" s="171">
        <v>0</v>
      </c>
      <c r="BL353" s="171">
        <v>13438.88</v>
      </c>
      <c r="BM353" s="171">
        <v>0</v>
      </c>
      <c r="BN353" s="171">
        <v>0</v>
      </c>
      <c r="BO353" s="171">
        <v>0</v>
      </c>
      <c r="BP353" s="171">
        <v>0</v>
      </c>
      <c r="BQ353" s="171">
        <v>0</v>
      </c>
      <c r="BR353" s="171">
        <v>0</v>
      </c>
      <c r="BS353" s="171">
        <v>0</v>
      </c>
      <c r="BT353" s="171">
        <v>0</v>
      </c>
      <c r="BU353" s="171">
        <v>0</v>
      </c>
      <c r="BV353" s="171">
        <v>0</v>
      </c>
      <c r="BW353" s="171">
        <v>0</v>
      </c>
      <c r="BX353" s="171">
        <v>0</v>
      </c>
      <c r="BY353" s="171">
        <v>0</v>
      </c>
      <c r="BZ353" s="171">
        <v>0</v>
      </c>
      <c r="CA353" s="171">
        <v>0</v>
      </c>
      <c r="CB353" s="171">
        <v>0</v>
      </c>
      <c r="CC353" s="201">
        <f t="shared" si="52"/>
        <v>13438.88</v>
      </c>
    </row>
    <row r="354" spans="1:81" s="109" customFormat="1" ht="25.5" customHeight="1">
      <c r="A354" s="136" t="s">
        <v>1463</v>
      </c>
      <c r="B354" s="280" t="s">
        <v>53</v>
      </c>
      <c r="C354" s="281" t="s">
        <v>54</v>
      </c>
      <c r="D354" s="282">
        <v>53020</v>
      </c>
      <c r="E354" s="110" t="s">
        <v>926</v>
      </c>
      <c r="F354" s="283" t="s">
        <v>936</v>
      </c>
      <c r="G354" s="284" t="s">
        <v>937</v>
      </c>
      <c r="H354" s="192">
        <v>0</v>
      </c>
      <c r="I354" s="192">
        <v>0</v>
      </c>
      <c r="J354" s="192">
        <v>0</v>
      </c>
      <c r="K354" s="192">
        <v>0</v>
      </c>
      <c r="L354" s="192">
        <v>0</v>
      </c>
      <c r="M354" s="192">
        <v>0</v>
      </c>
      <c r="N354" s="192">
        <v>0</v>
      </c>
      <c r="O354" s="192">
        <v>0</v>
      </c>
      <c r="P354" s="192">
        <v>0</v>
      </c>
      <c r="Q354" s="192">
        <v>0</v>
      </c>
      <c r="R354" s="192">
        <v>0</v>
      </c>
      <c r="S354" s="192">
        <v>0</v>
      </c>
      <c r="T354" s="192">
        <v>0</v>
      </c>
      <c r="U354" s="192">
        <v>0</v>
      </c>
      <c r="V354" s="192">
        <v>0</v>
      </c>
      <c r="W354" s="192">
        <v>0</v>
      </c>
      <c r="X354" s="192">
        <v>0</v>
      </c>
      <c r="Y354" s="192">
        <v>0</v>
      </c>
      <c r="Z354" s="192">
        <v>0</v>
      </c>
      <c r="AA354" s="192">
        <v>0</v>
      </c>
      <c r="AB354" s="192">
        <v>0</v>
      </c>
      <c r="AC354" s="192">
        <v>0</v>
      </c>
      <c r="AD354" s="192">
        <v>0</v>
      </c>
      <c r="AE354" s="192">
        <v>0</v>
      </c>
      <c r="AF354" s="192">
        <v>0</v>
      </c>
      <c r="AG354" s="192">
        <v>0</v>
      </c>
      <c r="AH354" s="192">
        <v>0</v>
      </c>
      <c r="AI354" s="192">
        <v>0</v>
      </c>
      <c r="AJ354" s="192">
        <v>0</v>
      </c>
      <c r="AK354" s="192">
        <v>0</v>
      </c>
      <c r="AL354" s="192">
        <v>0</v>
      </c>
      <c r="AM354" s="192">
        <v>0</v>
      </c>
      <c r="AN354" s="192">
        <v>0</v>
      </c>
      <c r="AO354" s="192">
        <v>0</v>
      </c>
      <c r="AP354" s="192">
        <v>0</v>
      </c>
      <c r="AQ354" s="192">
        <v>0</v>
      </c>
      <c r="AR354" s="192">
        <v>0</v>
      </c>
      <c r="AS354" s="192">
        <v>0</v>
      </c>
      <c r="AT354" s="192">
        <v>0</v>
      </c>
      <c r="AU354" s="192">
        <v>0</v>
      </c>
      <c r="AV354" s="192">
        <v>0</v>
      </c>
      <c r="AW354" s="192">
        <v>0</v>
      </c>
      <c r="AX354" s="192">
        <v>0</v>
      </c>
      <c r="AY354" s="192">
        <v>0</v>
      </c>
      <c r="AZ354" s="192">
        <v>0</v>
      </c>
      <c r="BA354" s="192">
        <v>0</v>
      </c>
      <c r="BB354" s="192">
        <v>0</v>
      </c>
      <c r="BC354" s="192">
        <v>0</v>
      </c>
      <c r="BD354" s="192">
        <v>0</v>
      </c>
      <c r="BE354" s="192">
        <v>0</v>
      </c>
      <c r="BF354" s="192">
        <v>0</v>
      </c>
      <c r="BG354" s="192">
        <v>0</v>
      </c>
      <c r="BH354" s="192">
        <v>0</v>
      </c>
      <c r="BI354" s="192">
        <v>0</v>
      </c>
      <c r="BJ354" s="192">
        <v>0</v>
      </c>
      <c r="BK354" s="192">
        <v>0</v>
      </c>
      <c r="BL354" s="192">
        <v>0</v>
      </c>
      <c r="BM354" s="192">
        <v>0</v>
      </c>
      <c r="BN354" s="192">
        <v>0</v>
      </c>
      <c r="BO354" s="192">
        <v>0</v>
      </c>
      <c r="BP354" s="192">
        <v>0</v>
      </c>
      <c r="BQ354" s="192">
        <v>0</v>
      </c>
      <c r="BR354" s="192">
        <v>0</v>
      </c>
      <c r="BS354" s="192">
        <v>0</v>
      </c>
      <c r="BT354" s="192">
        <v>0</v>
      </c>
      <c r="BU354" s="192">
        <v>0</v>
      </c>
      <c r="BV354" s="192">
        <v>0</v>
      </c>
      <c r="BW354" s="192">
        <v>0</v>
      </c>
      <c r="BX354" s="192">
        <v>0</v>
      </c>
      <c r="BY354" s="192">
        <v>0</v>
      </c>
      <c r="BZ354" s="192">
        <v>0</v>
      </c>
      <c r="CA354" s="192">
        <v>0</v>
      </c>
      <c r="CB354" s="192">
        <v>0</v>
      </c>
      <c r="CC354" s="201">
        <f t="shared" si="52"/>
        <v>0</v>
      </c>
    </row>
    <row r="355" spans="1:81" s="109" customFormat="1" ht="25.5" customHeight="1">
      <c r="A355" s="136" t="s">
        <v>1463</v>
      </c>
      <c r="B355" s="280" t="s">
        <v>53</v>
      </c>
      <c r="C355" s="281" t="s">
        <v>54</v>
      </c>
      <c r="D355" s="282">
        <v>53020</v>
      </c>
      <c r="E355" s="110" t="s">
        <v>926</v>
      </c>
      <c r="F355" s="283" t="s">
        <v>938</v>
      </c>
      <c r="G355" s="284" t="s">
        <v>939</v>
      </c>
      <c r="H355" s="192">
        <v>0</v>
      </c>
      <c r="I355" s="171">
        <v>0</v>
      </c>
      <c r="J355" s="171">
        <v>0</v>
      </c>
      <c r="K355" s="171">
        <v>0</v>
      </c>
      <c r="L355" s="171">
        <v>0</v>
      </c>
      <c r="M355" s="171">
        <v>16638.79</v>
      </c>
      <c r="N355" s="171">
        <v>0</v>
      </c>
      <c r="O355" s="171">
        <v>0</v>
      </c>
      <c r="P355" s="171">
        <v>0</v>
      </c>
      <c r="Q355" s="171">
        <v>0</v>
      </c>
      <c r="R355" s="171">
        <v>0</v>
      </c>
      <c r="S355" s="171">
        <v>0</v>
      </c>
      <c r="T355" s="171">
        <v>0</v>
      </c>
      <c r="U355" s="171">
        <v>0</v>
      </c>
      <c r="V355" s="171">
        <v>0</v>
      </c>
      <c r="W355" s="171">
        <v>0</v>
      </c>
      <c r="X355" s="171">
        <v>0</v>
      </c>
      <c r="Y355" s="171">
        <v>0</v>
      </c>
      <c r="Z355" s="171">
        <v>0</v>
      </c>
      <c r="AA355" s="171">
        <v>0</v>
      </c>
      <c r="AB355" s="171">
        <v>0</v>
      </c>
      <c r="AC355" s="171">
        <v>0</v>
      </c>
      <c r="AD355" s="171">
        <v>0</v>
      </c>
      <c r="AE355" s="171">
        <v>0</v>
      </c>
      <c r="AF355" s="171">
        <v>0</v>
      </c>
      <c r="AG355" s="171">
        <v>0</v>
      </c>
      <c r="AH355" s="171">
        <v>0</v>
      </c>
      <c r="AI355" s="171">
        <v>0</v>
      </c>
      <c r="AJ355" s="171">
        <v>0</v>
      </c>
      <c r="AK355" s="171">
        <v>0</v>
      </c>
      <c r="AL355" s="171">
        <v>0</v>
      </c>
      <c r="AM355" s="171">
        <v>0</v>
      </c>
      <c r="AN355" s="171">
        <v>0</v>
      </c>
      <c r="AO355" s="171">
        <v>0</v>
      </c>
      <c r="AP355" s="171">
        <v>0</v>
      </c>
      <c r="AQ355" s="171">
        <v>0</v>
      </c>
      <c r="AR355" s="171">
        <v>0</v>
      </c>
      <c r="AS355" s="171">
        <v>0</v>
      </c>
      <c r="AT355" s="171">
        <v>0</v>
      </c>
      <c r="AU355" s="171">
        <v>0</v>
      </c>
      <c r="AV355" s="171">
        <v>0</v>
      </c>
      <c r="AW355" s="171">
        <v>0</v>
      </c>
      <c r="AX355" s="171">
        <v>0</v>
      </c>
      <c r="AY355" s="171">
        <v>0</v>
      </c>
      <c r="AZ355" s="171">
        <v>0</v>
      </c>
      <c r="BA355" s="171">
        <v>0</v>
      </c>
      <c r="BB355" s="171">
        <v>0</v>
      </c>
      <c r="BC355" s="171">
        <v>43916.66</v>
      </c>
      <c r="BD355" s="171">
        <v>0</v>
      </c>
      <c r="BE355" s="171">
        <v>0</v>
      </c>
      <c r="BF355" s="171">
        <v>0</v>
      </c>
      <c r="BG355" s="171">
        <v>0</v>
      </c>
      <c r="BH355" s="171">
        <v>0</v>
      </c>
      <c r="BI355" s="171">
        <v>0</v>
      </c>
      <c r="BJ355" s="171">
        <v>0</v>
      </c>
      <c r="BK355" s="171">
        <v>0</v>
      </c>
      <c r="BL355" s="171">
        <v>45308.88</v>
      </c>
      <c r="BM355" s="171">
        <v>0</v>
      </c>
      <c r="BN355" s="171">
        <v>0</v>
      </c>
      <c r="BO355" s="171">
        <v>0</v>
      </c>
      <c r="BP355" s="171">
        <v>0</v>
      </c>
      <c r="BQ355" s="171">
        <v>0</v>
      </c>
      <c r="BR355" s="171">
        <v>0</v>
      </c>
      <c r="BS355" s="171">
        <v>0</v>
      </c>
      <c r="BT355" s="171">
        <v>0</v>
      </c>
      <c r="BU355" s="171">
        <v>0</v>
      </c>
      <c r="BV355" s="171">
        <v>5202.1899999999996</v>
      </c>
      <c r="BW355" s="171">
        <v>0</v>
      </c>
      <c r="BX355" s="171">
        <v>0</v>
      </c>
      <c r="BY355" s="171">
        <v>0</v>
      </c>
      <c r="BZ355" s="171">
        <v>0</v>
      </c>
      <c r="CA355" s="171">
        <v>0</v>
      </c>
      <c r="CB355" s="171">
        <v>0</v>
      </c>
      <c r="CC355" s="201">
        <f t="shared" si="52"/>
        <v>111066.52</v>
      </c>
    </row>
    <row r="356" spans="1:81" s="109" customFormat="1" ht="25.5" customHeight="1">
      <c r="A356" s="136" t="s">
        <v>1463</v>
      </c>
      <c r="B356" s="280" t="s">
        <v>53</v>
      </c>
      <c r="C356" s="281" t="s">
        <v>54</v>
      </c>
      <c r="D356" s="282">
        <v>53030</v>
      </c>
      <c r="E356" s="110" t="s">
        <v>940</v>
      </c>
      <c r="F356" s="283" t="s">
        <v>941</v>
      </c>
      <c r="G356" s="284" t="s">
        <v>942</v>
      </c>
      <c r="H356" s="192">
        <v>659922.57999999996</v>
      </c>
      <c r="I356" s="171">
        <v>0</v>
      </c>
      <c r="J356" s="171">
        <v>0</v>
      </c>
      <c r="K356" s="171">
        <v>0</v>
      </c>
      <c r="L356" s="171">
        <v>0</v>
      </c>
      <c r="M356" s="171">
        <v>0</v>
      </c>
      <c r="N356" s="171">
        <v>0</v>
      </c>
      <c r="O356" s="171">
        <v>0</v>
      </c>
      <c r="P356" s="171">
        <v>4090.56</v>
      </c>
      <c r="Q356" s="171">
        <v>0</v>
      </c>
      <c r="R356" s="171">
        <v>0</v>
      </c>
      <c r="S356" s="171">
        <v>0</v>
      </c>
      <c r="T356" s="171">
        <v>0</v>
      </c>
      <c r="U356" s="171">
        <v>0</v>
      </c>
      <c r="V356" s="171">
        <v>0</v>
      </c>
      <c r="W356" s="171">
        <v>2367.6799999999998</v>
      </c>
      <c r="X356" s="171">
        <v>6594.28</v>
      </c>
      <c r="Y356" s="171">
        <v>8200.77</v>
      </c>
      <c r="Z356" s="171">
        <v>669568.65</v>
      </c>
      <c r="AA356" s="171">
        <v>20889.16</v>
      </c>
      <c r="AB356" s="171">
        <v>0</v>
      </c>
      <c r="AC356" s="171">
        <v>0</v>
      </c>
      <c r="AD356" s="171">
        <v>19589.29</v>
      </c>
      <c r="AE356" s="171">
        <v>0</v>
      </c>
      <c r="AF356" s="171">
        <v>0</v>
      </c>
      <c r="AG356" s="171">
        <v>0</v>
      </c>
      <c r="AH356" s="171">
        <v>0</v>
      </c>
      <c r="AI356" s="171">
        <v>7073.49</v>
      </c>
      <c r="AJ356" s="171">
        <v>523.76</v>
      </c>
      <c r="AK356" s="171">
        <v>0</v>
      </c>
      <c r="AL356" s="171">
        <v>0</v>
      </c>
      <c r="AM356" s="171">
        <v>0</v>
      </c>
      <c r="AN356" s="171">
        <v>0</v>
      </c>
      <c r="AO356" s="171">
        <v>0</v>
      </c>
      <c r="AP356" s="171">
        <v>0</v>
      </c>
      <c r="AQ356" s="171">
        <v>0</v>
      </c>
      <c r="AR356" s="171">
        <v>0</v>
      </c>
      <c r="AS356" s="171">
        <v>0</v>
      </c>
      <c r="AT356" s="171">
        <v>115870.65</v>
      </c>
      <c r="AU356" s="171">
        <v>316460.51</v>
      </c>
      <c r="AV356" s="171">
        <v>0</v>
      </c>
      <c r="AW356" s="171">
        <v>0</v>
      </c>
      <c r="AX356" s="171">
        <v>0</v>
      </c>
      <c r="AY356" s="171">
        <v>0</v>
      </c>
      <c r="AZ356" s="171">
        <v>0</v>
      </c>
      <c r="BA356" s="171">
        <v>0</v>
      </c>
      <c r="BB356" s="171">
        <v>430043.79</v>
      </c>
      <c r="BC356" s="171">
        <v>0</v>
      </c>
      <c r="BD356" s="171">
        <v>0</v>
      </c>
      <c r="BE356" s="171">
        <v>0</v>
      </c>
      <c r="BF356" s="171">
        <v>0</v>
      </c>
      <c r="BG356" s="171">
        <v>0</v>
      </c>
      <c r="BH356" s="171">
        <v>0</v>
      </c>
      <c r="BI356" s="171">
        <v>0</v>
      </c>
      <c r="BJ356" s="171">
        <v>9418.6200000000008</v>
      </c>
      <c r="BK356" s="171">
        <v>0</v>
      </c>
      <c r="BL356" s="171">
        <v>0</v>
      </c>
      <c r="BM356" s="171">
        <v>592607.35</v>
      </c>
      <c r="BN356" s="171">
        <v>0</v>
      </c>
      <c r="BO356" s="171">
        <v>10603.3</v>
      </c>
      <c r="BP356" s="171">
        <v>-3636.64</v>
      </c>
      <c r="BQ356" s="171">
        <v>23621.58</v>
      </c>
      <c r="BR356" s="171">
        <v>0</v>
      </c>
      <c r="BS356" s="171">
        <v>0</v>
      </c>
      <c r="BT356" s="171">
        <v>0</v>
      </c>
      <c r="BU356" s="171">
        <v>0</v>
      </c>
      <c r="BV356" s="171">
        <v>0</v>
      </c>
      <c r="BW356" s="171">
        <v>0</v>
      </c>
      <c r="BX356" s="171">
        <v>0</v>
      </c>
      <c r="BY356" s="171">
        <v>0</v>
      </c>
      <c r="BZ356" s="171">
        <v>0</v>
      </c>
      <c r="CA356" s="171">
        <v>0</v>
      </c>
      <c r="CB356" s="171">
        <v>0</v>
      </c>
      <c r="CC356" s="201">
        <f t="shared" si="52"/>
        <v>2893809.38</v>
      </c>
    </row>
    <row r="357" spans="1:81" s="109" customFormat="1" ht="25.5" customHeight="1">
      <c r="A357" s="136" t="s">
        <v>1463</v>
      </c>
      <c r="B357" s="280" t="s">
        <v>53</v>
      </c>
      <c r="C357" s="281" t="s">
        <v>54</v>
      </c>
      <c r="D357" s="282">
        <v>53030</v>
      </c>
      <c r="E357" s="110" t="s">
        <v>940</v>
      </c>
      <c r="F357" s="283" t="s">
        <v>943</v>
      </c>
      <c r="G357" s="284" t="s">
        <v>944</v>
      </c>
      <c r="H357" s="192">
        <v>75688.460000000006</v>
      </c>
      <c r="I357" s="171">
        <v>213244.45</v>
      </c>
      <c r="J357" s="171">
        <v>52741.7</v>
      </c>
      <c r="K357" s="171">
        <v>0</v>
      </c>
      <c r="L357" s="171">
        <v>26955.59</v>
      </c>
      <c r="M357" s="171">
        <v>0</v>
      </c>
      <c r="N357" s="171">
        <v>49900</v>
      </c>
      <c r="O357" s="171">
        <v>0</v>
      </c>
      <c r="P357" s="171">
        <v>0</v>
      </c>
      <c r="Q357" s="171">
        <v>0</v>
      </c>
      <c r="R357" s="171">
        <v>0</v>
      </c>
      <c r="S357" s="171">
        <v>0</v>
      </c>
      <c r="T357" s="171">
        <v>0</v>
      </c>
      <c r="U357" s="171">
        <v>24697.45</v>
      </c>
      <c r="V357" s="171">
        <v>0</v>
      </c>
      <c r="W357" s="171">
        <v>59791.78</v>
      </c>
      <c r="X357" s="171">
        <v>66500</v>
      </c>
      <c r="Y357" s="171">
        <v>64495.85</v>
      </c>
      <c r="Z357" s="171">
        <v>119328.52</v>
      </c>
      <c r="AA357" s="171">
        <v>0</v>
      </c>
      <c r="AB357" s="171">
        <v>0</v>
      </c>
      <c r="AC357" s="171">
        <v>0</v>
      </c>
      <c r="AD357" s="171">
        <v>66180.789999999994</v>
      </c>
      <c r="AE357" s="171">
        <v>0</v>
      </c>
      <c r="AF357" s="171">
        <v>0</v>
      </c>
      <c r="AG357" s="171">
        <v>0</v>
      </c>
      <c r="AH357" s="171">
        <v>0</v>
      </c>
      <c r="AI357" s="171">
        <v>4539.63</v>
      </c>
      <c r="AJ357" s="171">
        <v>15740.44</v>
      </c>
      <c r="AK357" s="171">
        <v>0</v>
      </c>
      <c r="AL357" s="171">
        <v>13117.8</v>
      </c>
      <c r="AM357" s="171">
        <v>14661.45</v>
      </c>
      <c r="AN357" s="171">
        <v>0</v>
      </c>
      <c r="AO357" s="171">
        <v>0</v>
      </c>
      <c r="AP357" s="171">
        <v>0</v>
      </c>
      <c r="AQ357" s="171">
        <v>0</v>
      </c>
      <c r="AR357" s="171">
        <v>4144.97</v>
      </c>
      <c r="AS357" s="171">
        <v>0</v>
      </c>
      <c r="AT357" s="171">
        <v>24709.759999999998</v>
      </c>
      <c r="AU357" s="171">
        <v>71088.33</v>
      </c>
      <c r="AV357" s="171">
        <v>0</v>
      </c>
      <c r="AW357" s="171">
        <v>65178.05</v>
      </c>
      <c r="AX357" s="171">
        <v>0</v>
      </c>
      <c r="AY357" s="171">
        <v>0</v>
      </c>
      <c r="AZ357" s="171">
        <v>0</v>
      </c>
      <c r="BA357" s="171">
        <v>0</v>
      </c>
      <c r="BB357" s="171">
        <v>263971.73</v>
      </c>
      <c r="BC357" s="171">
        <v>66500</v>
      </c>
      <c r="BD357" s="171">
        <v>2810</v>
      </c>
      <c r="BE357" s="171">
        <v>66599.960000000006</v>
      </c>
      <c r="BF357" s="171">
        <v>0</v>
      </c>
      <c r="BG357" s="171">
        <v>0</v>
      </c>
      <c r="BH357" s="171">
        <v>0</v>
      </c>
      <c r="BI357" s="171">
        <v>0</v>
      </c>
      <c r="BJ357" s="171">
        <v>0</v>
      </c>
      <c r="BK357" s="171">
        <v>23266.66</v>
      </c>
      <c r="BL357" s="171">
        <v>47571.42</v>
      </c>
      <c r="BM357" s="171">
        <v>68653.03</v>
      </c>
      <c r="BN357" s="171">
        <v>0</v>
      </c>
      <c r="BO357" s="171">
        <v>187146.35</v>
      </c>
      <c r="BP357" s="171">
        <v>-38946.15</v>
      </c>
      <c r="BQ357" s="171">
        <v>5095.4399999999996</v>
      </c>
      <c r="BR357" s="171">
        <v>10190.92</v>
      </c>
      <c r="BS357" s="171">
        <v>39065.160000000003</v>
      </c>
      <c r="BT357" s="171">
        <v>93249.12</v>
      </c>
      <c r="BU357" s="171">
        <v>43218.05</v>
      </c>
      <c r="BV357" s="171">
        <v>133687.20000000001</v>
      </c>
      <c r="BW357" s="171">
        <v>0</v>
      </c>
      <c r="BX357" s="171">
        <v>0</v>
      </c>
      <c r="BY357" s="171">
        <v>66823.72</v>
      </c>
      <c r="BZ357" s="171">
        <v>0</v>
      </c>
      <c r="CA357" s="171">
        <v>0</v>
      </c>
      <c r="CB357" s="171">
        <v>48705.15</v>
      </c>
      <c r="CC357" s="201">
        <f t="shared" si="52"/>
        <v>2160312.7799999998</v>
      </c>
    </row>
    <row r="358" spans="1:81" s="109" customFormat="1" ht="25.5" customHeight="1">
      <c r="A358" s="136" t="s">
        <v>1463</v>
      </c>
      <c r="B358" s="280" t="s">
        <v>53</v>
      </c>
      <c r="C358" s="281" t="s">
        <v>54</v>
      </c>
      <c r="D358" s="282">
        <v>53030</v>
      </c>
      <c r="E358" s="110" t="s">
        <v>940</v>
      </c>
      <c r="F358" s="283" t="s">
        <v>945</v>
      </c>
      <c r="G358" s="284" t="s">
        <v>946</v>
      </c>
      <c r="H358" s="192">
        <v>78817.490000000005</v>
      </c>
      <c r="I358" s="171">
        <v>0</v>
      </c>
      <c r="J358" s="171">
        <v>0</v>
      </c>
      <c r="K358" s="171">
        <v>0</v>
      </c>
      <c r="L358" s="171">
        <v>0</v>
      </c>
      <c r="M358" s="171">
        <v>0</v>
      </c>
      <c r="N358" s="171">
        <v>0</v>
      </c>
      <c r="O358" s="171">
        <v>0</v>
      </c>
      <c r="P358" s="171">
        <v>0</v>
      </c>
      <c r="Q358" s="171">
        <v>0</v>
      </c>
      <c r="R358" s="171">
        <v>16533.34</v>
      </c>
      <c r="S358" s="171">
        <v>20545.02</v>
      </c>
      <c r="T358" s="171">
        <v>0</v>
      </c>
      <c r="U358" s="171">
        <v>0</v>
      </c>
      <c r="V358" s="171">
        <v>0</v>
      </c>
      <c r="W358" s="171">
        <v>0</v>
      </c>
      <c r="X358" s="171">
        <v>0</v>
      </c>
      <c r="Y358" s="171">
        <v>0</v>
      </c>
      <c r="Z358" s="171">
        <v>284707.65000000002</v>
      </c>
      <c r="AA358" s="171">
        <v>0</v>
      </c>
      <c r="AB358" s="171">
        <v>0</v>
      </c>
      <c r="AC358" s="171">
        <v>0</v>
      </c>
      <c r="AD358" s="171">
        <v>2038.84</v>
      </c>
      <c r="AE358" s="171">
        <v>0</v>
      </c>
      <c r="AF358" s="171">
        <v>0</v>
      </c>
      <c r="AG358" s="171">
        <v>0</v>
      </c>
      <c r="AH358" s="171">
        <v>0</v>
      </c>
      <c r="AI358" s="171">
        <v>2009.25</v>
      </c>
      <c r="AJ358" s="171">
        <v>89678.5</v>
      </c>
      <c r="AK358" s="171">
        <v>0</v>
      </c>
      <c r="AL358" s="171">
        <v>15759.78</v>
      </c>
      <c r="AM358" s="171">
        <v>0</v>
      </c>
      <c r="AN358" s="171">
        <v>36780.800000000003</v>
      </c>
      <c r="AO358" s="171">
        <v>0</v>
      </c>
      <c r="AP358" s="171">
        <v>11865.75</v>
      </c>
      <c r="AQ358" s="171">
        <v>0</v>
      </c>
      <c r="AR358" s="171">
        <v>4377.04</v>
      </c>
      <c r="AS358" s="171">
        <v>0</v>
      </c>
      <c r="AT358" s="171">
        <v>32046.89</v>
      </c>
      <c r="AU358" s="171">
        <v>110500.8</v>
      </c>
      <c r="AV358" s="171">
        <v>0</v>
      </c>
      <c r="AW358" s="171">
        <v>0</v>
      </c>
      <c r="AX358" s="171">
        <v>0</v>
      </c>
      <c r="AY358" s="171">
        <v>0</v>
      </c>
      <c r="AZ358" s="171">
        <v>0</v>
      </c>
      <c r="BA358" s="171">
        <v>0</v>
      </c>
      <c r="BB358" s="171">
        <v>224340.51</v>
      </c>
      <c r="BC358" s="171">
        <v>0</v>
      </c>
      <c r="BD358" s="171">
        <v>0</v>
      </c>
      <c r="BE358" s="171">
        <v>0</v>
      </c>
      <c r="BF358" s="171">
        <v>0</v>
      </c>
      <c r="BG358" s="171">
        <v>0</v>
      </c>
      <c r="BH358" s="171">
        <v>0</v>
      </c>
      <c r="BI358" s="171">
        <v>0</v>
      </c>
      <c r="BJ358" s="171">
        <v>592.86</v>
      </c>
      <c r="BK358" s="171">
        <v>18372.8</v>
      </c>
      <c r="BL358" s="171">
        <v>0</v>
      </c>
      <c r="BM358" s="171">
        <v>3917.05</v>
      </c>
      <c r="BN358" s="171">
        <v>0</v>
      </c>
      <c r="BO358" s="171">
        <v>44929.36</v>
      </c>
      <c r="BP358" s="171">
        <v>0</v>
      </c>
      <c r="BQ358" s="171">
        <v>0</v>
      </c>
      <c r="BR358" s="171">
        <v>22481.38</v>
      </c>
      <c r="BS358" s="171">
        <v>0</v>
      </c>
      <c r="BT358" s="171">
        <v>19108.59</v>
      </c>
      <c r="BU358" s="171">
        <v>0</v>
      </c>
      <c r="BV358" s="171">
        <v>0</v>
      </c>
      <c r="BW358" s="171">
        <v>0</v>
      </c>
      <c r="BX358" s="171">
        <v>0</v>
      </c>
      <c r="BY358" s="171">
        <v>127722.14</v>
      </c>
      <c r="BZ358" s="171">
        <v>0</v>
      </c>
      <c r="CA358" s="171">
        <v>0</v>
      </c>
      <c r="CB358" s="171">
        <v>0</v>
      </c>
      <c r="CC358" s="201">
        <f t="shared" si="52"/>
        <v>1167125.8400000001</v>
      </c>
    </row>
    <row r="359" spans="1:81" s="109" customFormat="1" ht="25.5" customHeight="1">
      <c r="A359" s="136" t="s">
        <v>1463</v>
      </c>
      <c r="B359" s="280" t="s">
        <v>53</v>
      </c>
      <c r="C359" s="281" t="s">
        <v>54</v>
      </c>
      <c r="D359" s="282">
        <v>53030</v>
      </c>
      <c r="E359" s="110" t="s">
        <v>940</v>
      </c>
      <c r="F359" s="283" t="s">
        <v>947</v>
      </c>
      <c r="G359" s="284" t="s">
        <v>948</v>
      </c>
      <c r="H359" s="192">
        <v>55005.06</v>
      </c>
      <c r="I359" s="171">
        <v>0</v>
      </c>
      <c r="J359" s="171">
        <v>0</v>
      </c>
      <c r="K359" s="171">
        <v>0</v>
      </c>
      <c r="L359" s="171">
        <v>0</v>
      </c>
      <c r="M359" s="171">
        <v>0</v>
      </c>
      <c r="N359" s="171">
        <v>0</v>
      </c>
      <c r="O359" s="171">
        <v>0</v>
      </c>
      <c r="P359" s="171">
        <v>0</v>
      </c>
      <c r="Q359" s="171">
        <v>0</v>
      </c>
      <c r="R359" s="171">
        <v>0</v>
      </c>
      <c r="S359" s="171">
        <v>0</v>
      </c>
      <c r="T359" s="171">
        <v>0</v>
      </c>
      <c r="U359" s="171">
        <v>0</v>
      </c>
      <c r="V359" s="171">
        <v>0</v>
      </c>
      <c r="W359" s="171">
        <v>0</v>
      </c>
      <c r="X359" s="171">
        <v>0</v>
      </c>
      <c r="Y359" s="171">
        <v>0</v>
      </c>
      <c r="Z359" s="171">
        <v>19810.98</v>
      </c>
      <c r="AA359" s="171">
        <v>0</v>
      </c>
      <c r="AB359" s="171">
        <v>0</v>
      </c>
      <c r="AC359" s="171">
        <v>0</v>
      </c>
      <c r="AD359" s="171">
        <v>0</v>
      </c>
      <c r="AE359" s="171">
        <v>0</v>
      </c>
      <c r="AF359" s="171">
        <v>0</v>
      </c>
      <c r="AG359" s="171">
        <v>0</v>
      </c>
      <c r="AH359" s="171">
        <v>0</v>
      </c>
      <c r="AI359" s="171">
        <v>207.39</v>
      </c>
      <c r="AJ359" s="171">
        <v>0</v>
      </c>
      <c r="AK359" s="171">
        <v>0</v>
      </c>
      <c r="AL359" s="171">
        <v>0</v>
      </c>
      <c r="AM359" s="171">
        <v>0</v>
      </c>
      <c r="AN359" s="171">
        <v>0</v>
      </c>
      <c r="AO359" s="171">
        <v>0</v>
      </c>
      <c r="AP359" s="171">
        <v>0</v>
      </c>
      <c r="AQ359" s="171">
        <v>0</v>
      </c>
      <c r="AR359" s="171">
        <v>0</v>
      </c>
      <c r="AS359" s="171">
        <v>0</v>
      </c>
      <c r="AT359" s="171">
        <v>0</v>
      </c>
      <c r="AU359" s="171">
        <v>91839.27</v>
      </c>
      <c r="AV359" s="171">
        <v>0</v>
      </c>
      <c r="AW359" s="171">
        <v>0</v>
      </c>
      <c r="AX359" s="171">
        <v>0</v>
      </c>
      <c r="AY359" s="171">
        <v>0</v>
      </c>
      <c r="AZ359" s="171">
        <v>0</v>
      </c>
      <c r="BA359" s="171">
        <v>0</v>
      </c>
      <c r="BB359" s="171">
        <v>177791.18</v>
      </c>
      <c r="BC359" s="171">
        <v>0</v>
      </c>
      <c r="BD359" s="171">
        <v>0</v>
      </c>
      <c r="BE359" s="171">
        <v>0</v>
      </c>
      <c r="BF359" s="171">
        <v>0</v>
      </c>
      <c r="BG359" s="171">
        <v>0</v>
      </c>
      <c r="BH359" s="171">
        <v>0</v>
      </c>
      <c r="BI359" s="171">
        <v>0</v>
      </c>
      <c r="BJ359" s="171">
        <v>0</v>
      </c>
      <c r="BK359" s="171">
        <v>0</v>
      </c>
      <c r="BL359" s="171">
        <v>0</v>
      </c>
      <c r="BM359" s="171">
        <v>102582.56</v>
      </c>
      <c r="BN359" s="171">
        <v>0</v>
      </c>
      <c r="BO359" s="171">
        <v>0</v>
      </c>
      <c r="BP359" s="171">
        <v>0</v>
      </c>
      <c r="BQ359" s="171">
        <v>0</v>
      </c>
      <c r="BR359" s="171">
        <v>0</v>
      </c>
      <c r="BS359" s="171">
        <v>0</v>
      </c>
      <c r="BT359" s="171">
        <v>0</v>
      </c>
      <c r="BU359" s="171">
        <v>0</v>
      </c>
      <c r="BV359" s="171">
        <v>0</v>
      </c>
      <c r="BW359" s="171">
        <v>0</v>
      </c>
      <c r="BX359" s="171">
        <v>0</v>
      </c>
      <c r="BY359" s="171">
        <v>0</v>
      </c>
      <c r="BZ359" s="171">
        <v>0</v>
      </c>
      <c r="CA359" s="171">
        <v>0</v>
      </c>
      <c r="CB359" s="171">
        <v>0</v>
      </c>
      <c r="CC359" s="201">
        <f t="shared" si="52"/>
        <v>447236.44</v>
      </c>
    </row>
    <row r="360" spans="1:81" s="109" customFormat="1" ht="25.5" customHeight="1">
      <c r="A360" s="136" t="s">
        <v>1463</v>
      </c>
      <c r="B360" s="280" t="s">
        <v>53</v>
      </c>
      <c r="C360" s="281" t="s">
        <v>54</v>
      </c>
      <c r="D360" s="282">
        <v>53030</v>
      </c>
      <c r="E360" s="110" t="s">
        <v>940</v>
      </c>
      <c r="F360" s="283" t="s">
        <v>949</v>
      </c>
      <c r="G360" s="284" t="s">
        <v>950</v>
      </c>
      <c r="H360" s="192">
        <v>0</v>
      </c>
      <c r="I360" s="171">
        <v>0</v>
      </c>
      <c r="J360" s="171">
        <v>0</v>
      </c>
      <c r="K360" s="171">
        <v>0</v>
      </c>
      <c r="L360" s="171">
        <v>0</v>
      </c>
      <c r="M360" s="171">
        <v>0</v>
      </c>
      <c r="N360" s="171">
        <v>0</v>
      </c>
      <c r="O360" s="171">
        <v>73216.66</v>
      </c>
      <c r="P360" s="171">
        <v>0</v>
      </c>
      <c r="Q360" s="171">
        <v>0</v>
      </c>
      <c r="R360" s="171">
        <v>0</v>
      </c>
      <c r="S360" s="171">
        <v>0</v>
      </c>
      <c r="T360" s="171">
        <v>0</v>
      </c>
      <c r="U360" s="171">
        <v>0</v>
      </c>
      <c r="V360" s="171">
        <v>0</v>
      </c>
      <c r="W360" s="171">
        <v>0</v>
      </c>
      <c r="X360" s="171">
        <v>0</v>
      </c>
      <c r="Y360" s="171">
        <v>0</v>
      </c>
      <c r="Z360" s="171">
        <v>0</v>
      </c>
      <c r="AA360" s="171">
        <v>0</v>
      </c>
      <c r="AB360" s="171">
        <v>0</v>
      </c>
      <c r="AC360" s="171">
        <v>0</v>
      </c>
      <c r="AD360" s="171">
        <v>1647.31</v>
      </c>
      <c r="AE360" s="171">
        <v>0</v>
      </c>
      <c r="AF360" s="171">
        <v>0</v>
      </c>
      <c r="AG360" s="171">
        <v>0</v>
      </c>
      <c r="AH360" s="171">
        <v>0</v>
      </c>
      <c r="AI360" s="171">
        <v>0</v>
      </c>
      <c r="AJ360" s="171">
        <v>0</v>
      </c>
      <c r="AK360" s="171">
        <v>0</v>
      </c>
      <c r="AL360" s="171">
        <v>0</v>
      </c>
      <c r="AM360" s="171">
        <v>0</v>
      </c>
      <c r="AN360" s="171">
        <v>0</v>
      </c>
      <c r="AO360" s="171">
        <v>0</v>
      </c>
      <c r="AP360" s="171">
        <v>0</v>
      </c>
      <c r="AQ360" s="171">
        <v>0</v>
      </c>
      <c r="AR360" s="171">
        <v>0</v>
      </c>
      <c r="AS360" s="171">
        <v>0</v>
      </c>
      <c r="AT360" s="171">
        <v>0</v>
      </c>
      <c r="AU360" s="171">
        <v>3357.1</v>
      </c>
      <c r="AV360" s="171">
        <v>0</v>
      </c>
      <c r="AW360" s="171">
        <v>0</v>
      </c>
      <c r="AX360" s="171">
        <v>0</v>
      </c>
      <c r="AY360" s="171">
        <v>0</v>
      </c>
      <c r="AZ360" s="171">
        <v>0</v>
      </c>
      <c r="BA360" s="171">
        <v>0</v>
      </c>
      <c r="BB360" s="171">
        <v>5623.48</v>
      </c>
      <c r="BC360" s="171">
        <v>0</v>
      </c>
      <c r="BD360" s="171">
        <v>0</v>
      </c>
      <c r="BE360" s="171">
        <v>0</v>
      </c>
      <c r="BF360" s="171">
        <v>0</v>
      </c>
      <c r="BG360" s="171">
        <v>0</v>
      </c>
      <c r="BH360" s="171">
        <v>0</v>
      </c>
      <c r="BI360" s="171">
        <v>0</v>
      </c>
      <c r="BJ360" s="171">
        <v>0</v>
      </c>
      <c r="BK360" s="171">
        <v>0</v>
      </c>
      <c r="BL360" s="171">
        <v>0</v>
      </c>
      <c r="BM360" s="171">
        <v>1595.08</v>
      </c>
      <c r="BN360" s="171">
        <v>0</v>
      </c>
      <c r="BO360" s="171">
        <v>0</v>
      </c>
      <c r="BP360" s="171">
        <v>0</v>
      </c>
      <c r="BQ360" s="171">
        <v>0</v>
      </c>
      <c r="BR360" s="171">
        <v>0</v>
      </c>
      <c r="BS360" s="171">
        <v>0</v>
      </c>
      <c r="BT360" s="171">
        <v>0</v>
      </c>
      <c r="BU360" s="171">
        <v>0</v>
      </c>
      <c r="BV360" s="171">
        <v>0</v>
      </c>
      <c r="BW360" s="171">
        <v>0</v>
      </c>
      <c r="BX360" s="171">
        <v>0</v>
      </c>
      <c r="BY360" s="171">
        <v>0</v>
      </c>
      <c r="BZ360" s="171">
        <v>0</v>
      </c>
      <c r="CA360" s="171">
        <v>0</v>
      </c>
      <c r="CB360" s="171">
        <v>0</v>
      </c>
      <c r="CC360" s="201">
        <f t="shared" si="52"/>
        <v>85439.63</v>
      </c>
    </row>
    <row r="361" spans="1:81" s="109" customFormat="1" ht="25.5" customHeight="1">
      <c r="A361" s="136" t="s">
        <v>1463</v>
      </c>
      <c r="B361" s="280" t="s">
        <v>53</v>
      </c>
      <c r="C361" s="281" t="s">
        <v>54</v>
      </c>
      <c r="D361" s="282">
        <v>53030</v>
      </c>
      <c r="E361" s="110" t="s">
        <v>940</v>
      </c>
      <c r="F361" s="283" t="s">
        <v>951</v>
      </c>
      <c r="G361" s="284" t="s">
        <v>952</v>
      </c>
      <c r="H361" s="192">
        <v>0</v>
      </c>
      <c r="I361" s="192">
        <v>15555.34</v>
      </c>
      <c r="J361" s="192">
        <v>0</v>
      </c>
      <c r="K361" s="192">
        <v>0</v>
      </c>
      <c r="L361" s="192">
        <v>0</v>
      </c>
      <c r="M361" s="192">
        <v>0</v>
      </c>
      <c r="N361" s="192">
        <v>0</v>
      </c>
      <c r="O361" s="192">
        <v>0</v>
      </c>
      <c r="P361" s="192">
        <v>0</v>
      </c>
      <c r="Q361" s="192">
        <v>0</v>
      </c>
      <c r="R361" s="192">
        <v>0</v>
      </c>
      <c r="S361" s="192">
        <v>113242.74</v>
      </c>
      <c r="T361" s="192">
        <v>0</v>
      </c>
      <c r="U361" s="192">
        <v>0</v>
      </c>
      <c r="V361" s="192">
        <v>0</v>
      </c>
      <c r="W361" s="192">
        <v>0</v>
      </c>
      <c r="X361" s="192">
        <v>0</v>
      </c>
      <c r="Y361" s="192">
        <v>0</v>
      </c>
      <c r="Z361" s="192">
        <v>0</v>
      </c>
      <c r="AA361" s="192">
        <v>0</v>
      </c>
      <c r="AB361" s="192">
        <v>0</v>
      </c>
      <c r="AC361" s="192">
        <v>0</v>
      </c>
      <c r="AD361" s="192">
        <v>0</v>
      </c>
      <c r="AE361" s="192">
        <v>0</v>
      </c>
      <c r="AF361" s="192">
        <v>0</v>
      </c>
      <c r="AG361" s="192">
        <v>0</v>
      </c>
      <c r="AH361" s="192">
        <v>0</v>
      </c>
      <c r="AI361" s="192">
        <v>0</v>
      </c>
      <c r="AJ361" s="192">
        <v>0</v>
      </c>
      <c r="AK361" s="192">
        <v>0</v>
      </c>
      <c r="AL361" s="192">
        <v>0</v>
      </c>
      <c r="AM361" s="192">
        <v>0</v>
      </c>
      <c r="AN361" s="192">
        <v>0</v>
      </c>
      <c r="AO361" s="192">
        <v>0</v>
      </c>
      <c r="AP361" s="192">
        <v>0</v>
      </c>
      <c r="AQ361" s="192">
        <v>0</v>
      </c>
      <c r="AR361" s="192">
        <v>0</v>
      </c>
      <c r="AS361" s="192">
        <v>0</v>
      </c>
      <c r="AT361" s="192">
        <v>0</v>
      </c>
      <c r="AU361" s="192">
        <v>0</v>
      </c>
      <c r="AV361" s="192">
        <v>0</v>
      </c>
      <c r="AW361" s="192">
        <v>0</v>
      </c>
      <c r="AX361" s="192">
        <v>4450.3900000000003</v>
      </c>
      <c r="AY361" s="192">
        <v>0</v>
      </c>
      <c r="AZ361" s="192">
        <v>0</v>
      </c>
      <c r="BA361" s="192">
        <v>0</v>
      </c>
      <c r="BB361" s="192">
        <v>0</v>
      </c>
      <c r="BC361" s="192">
        <v>0</v>
      </c>
      <c r="BD361" s="192">
        <v>0</v>
      </c>
      <c r="BE361" s="192">
        <v>0</v>
      </c>
      <c r="BF361" s="192">
        <v>0</v>
      </c>
      <c r="BG361" s="192">
        <v>0</v>
      </c>
      <c r="BH361" s="192">
        <v>0</v>
      </c>
      <c r="BI361" s="192">
        <v>0</v>
      </c>
      <c r="BJ361" s="192">
        <v>0</v>
      </c>
      <c r="BK361" s="192">
        <v>0</v>
      </c>
      <c r="BL361" s="192">
        <v>0</v>
      </c>
      <c r="BM361" s="192">
        <v>0</v>
      </c>
      <c r="BN361" s="192">
        <v>0</v>
      </c>
      <c r="BO361" s="192">
        <v>0</v>
      </c>
      <c r="BP361" s="192">
        <v>0</v>
      </c>
      <c r="BQ361" s="192">
        <v>0</v>
      </c>
      <c r="BR361" s="192">
        <v>0</v>
      </c>
      <c r="BS361" s="192">
        <v>0</v>
      </c>
      <c r="BT361" s="192">
        <v>0</v>
      </c>
      <c r="BU361" s="192">
        <v>0</v>
      </c>
      <c r="BV361" s="192">
        <v>0</v>
      </c>
      <c r="BW361" s="192">
        <v>0</v>
      </c>
      <c r="BX361" s="192">
        <v>0</v>
      </c>
      <c r="BY361" s="192">
        <v>0</v>
      </c>
      <c r="BZ361" s="192">
        <v>0</v>
      </c>
      <c r="CA361" s="192">
        <v>0</v>
      </c>
      <c r="CB361" s="192">
        <v>0</v>
      </c>
      <c r="CC361" s="201">
        <f t="shared" si="52"/>
        <v>133248.47</v>
      </c>
    </row>
    <row r="362" spans="1:81" s="109" customFormat="1" ht="25.5" customHeight="1">
      <c r="A362" s="136" t="s">
        <v>1463</v>
      </c>
      <c r="B362" s="280" t="s">
        <v>53</v>
      </c>
      <c r="C362" s="281" t="s">
        <v>54</v>
      </c>
      <c r="D362" s="282">
        <v>53030</v>
      </c>
      <c r="E362" s="110" t="s">
        <v>940</v>
      </c>
      <c r="F362" s="283" t="s">
        <v>953</v>
      </c>
      <c r="G362" s="284" t="s">
        <v>954</v>
      </c>
      <c r="H362" s="192">
        <v>6323391.1200000001</v>
      </c>
      <c r="I362" s="171">
        <v>0</v>
      </c>
      <c r="J362" s="171">
        <v>509998.46</v>
      </c>
      <c r="K362" s="171">
        <v>0</v>
      </c>
      <c r="L362" s="171">
        <v>0</v>
      </c>
      <c r="M362" s="171">
        <v>0</v>
      </c>
      <c r="N362" s="171">
        <v>4089556.88</v>
      </c>
      <c r="O362" s="171">
        <v>603574.66</v>
      </c>
      <c r="P362" s="171">
        <v>2416</v>
      </c>
      <c r="Q362" s="171">
        <v>1267198.1599999999</v>
      </c>
      <c r="R362" s="171">
        <v>17380.96</v>
      </c>
      <c r="S362" s="171">
        <v>99361.96</v>
      </c>
      <c r="T362" s="171">
        <v>568648.98</v>
      </c>
      <c r="U362" s="171">
        <v>147328.47</v>
      </c>
      <c r="V362" s="171">
        <v>0</v>
      </c>
      <c r="W362" s="171">
        <v>115000.62</v>
      </c>
      <c r="X362" s="171">
        <v>51861.42</v>
      </c>
      <c r="Y362" s="171">
        <v>36939.56</v>
      </c>
      <c r="Z362" s="171">
        <v>6286763.04</v>
      </c>
      <c r="AA362" s="171">
        <v>2118540.44</v>
      </c>
      <c r="AB362" s="171">
        <v>136018.71</v>
      </c>
      <c r="AC362" s="171">
        <v>0</v>
      </c>
      <c r="AD362" s="171">
        <v>322364.28999999998</v>
      </c>
      <c r="AE362" s="171">
        <v>36666.660000000003</v>
      </c>
      <c r="AF362" s="171">
        <v>0</v>
      </c>
      <c r="AG362" s="171">
        <v>0</v>
      </c>
      <c r="AH362" s="171">
        <v>0</v>
      </c>
      <c r="AI362" s="171">
        <v>2247364.11</v>
      </c>
      <c r="AJ362" s="171">
        <v>191002.6</v>
      </c>
      <c r="AK362" s="171">
        <v>0</v>
      </c>
      <c r="AL362" s="171">
        <v>67857.539999999994</v>
      </c>
      <c r="AM362" s="171">
        <v>47736.54</v>
      </c>
      <c r="AN362" s="171">
        <v>32394.94</v>
      </c>
      <c r="AO362" s="171">
        <v>9246.73</v>
      </c>
      <c r="AP362" s="171">
        <v>70928.259999999995</v>
      </c>
      <c r="AQ362" s="171">
        <v>102379.17</v>
      </c>
      <c r="AR362" s="171">
        <v>3008.22</v>
      </c>
      <c r="AS362" s="171">
        <v>21630.89</v>
      </c>
      <c r="AT362" s="171">
        <v>1022707.52</v>
      </c>
      <c r="AU362" s="171">
        <v>5645558.9299999997</v>
      </c>
      <c r="AV362" s="171">
        <v>0</v>
      </c>
      <c r="AW362" s="171">
        <v>0</v>
      </c>
      <c r="AX362" s="171">
        <v>0</v>
      </c>
      <c r="AY362" s="171">
        <v>10208.77</v>
      </c>
      <c r="AZ362" s="171">
        <v>55596.67</v>
      </c>
      <c r="BA362" s="171">
        <v>20890.37</v>
      </c>
      <c r="BB362" s="171">
        <v>6684364.0800000001</v>
      </c>
      <c r="BC362" s="171">
        <v>42383.34</v>
      </c>
      <c r="BD362" s="171">
        <v>71666.66</v>
      </c>
      <c r="BE362" s="171">
        <v>37738.019999999997</v>
      </c>
      <c r="BF362" s="171">
        <v>0</v>
      </c>
      <c r="BG362" s="171">
        <v>0</v>
      </c>
      <c r="BH362" s="171">
        <v>469236.66</v>
      </c>
      <c r="BI362" s="171">
        <v>98833.33</v>
      </c>
      <c r="BJ362" s="171">
        <v>27123.25</v>
      </c>
      <c r="BK362" s="171">
        <v>56479.66</v>
      </c>
      <c r="BL362" s="171">
        <v>0</v>
      </c>
      <c r="BM362" s="171">
        <v>7913947.5599999996</v>
      </c>
      <c r="BN362" s="171">
        <v>0</v>
      </c>
      <c r="BO362" s="171">
        <v>207266.94</v>
      </c>
      <c r="BP362" s="171">
        <v>-67958.34</v>
      </c>
      <c r="BQ362" s="171">
        <v>127192.8</v>
      </c>
      <c r="BR362" s="171">
        <v>185919.42</v>
      </c>
      <c r="BS362" s="171">
        <v>55795.81</v>
      </c>
      <c r="BT362" s="171">
        <v>2880028.55</v>
      </c>
      <c r="BU362" s="171">
        <v>628.48</v>
      </c>
      <c r="BV362" s="171">
        <v>58142.13</v>
      </c>
      <c r="BW362" s="171">
        <v>66371.14</v>
      </c>
      <c r="BX362" s="171">
        <v>0</v>
      </c>
      <c r="BY362" s="171">
        <v>651134.68000000005</v>
      </c>
      <c r="BZ362" s="171">
        <v>21845.38</v>
      </c>
      <c r="CA362" s="171">
        <v>58237.38</v>
      </c>
      <c r="CB362" s="171">
        <v>3810.78</v>
      </c>
      <c r="CC362" s="201">
        <f t="shared" si="52"/>
        <v>51931709.360000007</v>
      </c>
    </row>
    <row r="363" spans="1:81" s="109" customFormat="1" ht="25.5" customHeight="1">
      <c r="A363" s="136" t="s">
        <v>1463</v>
      </c>
      <c r="B363" s="280" t="s">
        <v>53</v>
      </c>
      <c r="C363" s="281" t="s">
        <v>54</v>
      </c>
      <c r="D363" s="282">
        <v>53030</v>
      </c>
      <c r="E363" s="110" t="s">
        <v>940</v>
      </c>
      <c r="F363" s="283" t="s">
        <v>955</v>
      </c>
      <c r="G363" s="284" t="s">
        <v>956</v>
      </c>
      <c r="H363" s="192">
        <v>556943.80000000005</v>
      </c>
      <c r="I363" s="171">
        <v>0</v>
      </c>
      <c r="J363" s="171">
        <v>0</v>
      </c>
      <c r="K363" s="171">
        <v>0</v>
      </c>
      <c r="L363" s="171">
        <v>0</v>
      </c>
      <c r="M363" s="171">
        <v>0</v>
      </c>
      <c r="N363" s="171">
        <v>0</v>
      </c>
      <c r="O363" s="171">
        <v>0</v>
      </c>
      <c r="P363" s="171">
        <v>0</v>
      </c>
      <c r="Q363" s="171">
        <v>0</v>
      </c>
      <c r="R363" s="171">
        <v>0</v>
      </c>
      <c r="S363" s="171">
        <v>0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964838.18</v>
      </c>
      <c r="AA363" s="171">
        <v>0</v>
      </c>
      <c r="AB363" s="171">
        <v>0</v>
      </c>
      <c r="AC363" s="171">
        <v>0</v>
      </c>
      <c r="AD363" s="171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66.760000000000005</v>
      </c>
      <c r="AL363" s="171">
        <v>0</v>
      </c>
      <c r="AM363" s="171">
        <v>0</v>
      </c>
      <c r="AN363" s="171">
        <v>0</v>
      </c>
      <c r="AO363" s="171">
        <v>0</v>
      </c>
      <c r="AP363" s="171">
        <v>0</v>
      </c>
      <c r="AQ363" s="171">
        <v>1487.39</v>
      </c>
      <c r="AR363" s="171">
        <v>0</v>
      </c>
      <c r="AS363" s="171">
        <v>0</v>
      </c>
      <c r="AT363" s="171">
        <v>5421.77</v>
      </c>
      <c r="AU363" s="171">
        <v>178852.44</v>
      </c>
      <c r="AV363" s="171">
        <v>0</v>
      </c>
      <c r="AW363" s="171">
        <v>0</v>
      </c>
      <c r="AX363" s="171">
        <v>0</v>
      </c>
      <c r="AY363" s="171">
        <v>0</v>
      </c>
      <c r="AZ363" s="171">
        <v>0</v>
      </c>
      <c r="BA363" s="171">
        <v>0</v>
      </c>
      <c r="BB363" s="171">
        <v>290494.03999999998</v>
      </c>
      <c r="BC363" s="171">
        <v>0</v>
      </c>
      <c r="BD363" s="171">
        <v>0</v>
      </c>
      <c r="BE363" s="171">
        <v>0</v>
      </c>
      <c r="BF363" s="171">
        <v>0</v>
      </c>
      <c r="BG363" s="171">
        <v>0</v>
      </c>
      <c r="BH363" s="171">
        <v>0</v>
      </c>
      <c r="BI363" s="171">
        <v>0</v>
      </c>
      <c r="BJ363" s="171">
        <v>0</v>
      </c>
      <c r="BK363" s="171">
        <v>0</v>
      </c>
      <c r="BL363" s="171">
        <v>0</v>
      </c>
      <c r="BM363" s="171">
        <v>577604.82999999996</v>
      </c>
      <c r="BN363" s="171">
        <v>0</v>
      </c>
      <c r="BO363" s="171">
        <v>0</v>
      </c>
      <c r="BP363" s="171">
        <v>0</v>
      </c>
      <c r="BQ363" s="171">
        <v>0</v>
      </c>
      <c r="BR363" s="171">
        <v>0</v>
      </c>
      <c r="BS363" s="171">
        <v>0</v>
      </c>
      <c r="BT363" s="171">
        <v>0</v>
      </c>
      <c r="BU363" s="171">
        <v>0</v>
      </c>
      <c r="BV363" s="171">
        <v>0</v>
      </c>
      <c r="BW363" s="171">
        <v>0</v>
      </c>
      <c r="BX363" s="171">
        <v>0</v>
      </c>
      <c r="BY363" s="171">
        <v>6944.44</v>
      </c>
      <c r="BZ363" s="171">
        <v>0</v>
      </c>
      <c r="CA363" s="171">
        <v>0</v>
      </c>
      <c r="CB363" s="171">
        <v>0</v>
      </c>
      <c r="CC363" s="201">
        <f t="shared" si="52"/>
        <v>2582653.65</v>
      </c>
    </row>
    <row r="364" spans="1:81" s="109" customFormat="1" ht="25.5" customHeight="1">
      <c r="A364" s="136" t="s">
        <v>1463</v>
      </c>
      <c r="B364" s="280" t="s">
        <v>53</v>
      </c>
      <c r="C364" s="281" t="s">
        <v>54</v>
      </c>
      <c r="D364" s="282"/>
      <c r="E364" s="110"/>
      <c r="F364" s="283" t="s">
        <v>957</v>
      </c>
      <c r="G364" s="284" t="s">
        <v>958</v>
      </c>
      <c r="H364" s="192">
        <v>0</v>
      </c>
      <c r="I364" s="192">
        <v>0</v>
      </c>
      <c r="J364" s="192">
        <v>0</v>
      </c>
      <c r="K364" s="192">
        <v>0</v>
      </c>
      <c r="L364" s="192">
        <v>0</v>
      </c>
      <c r="M364" s="192">
        <v>0</v>
      </c>
      <c r="N364" s="192">
        <v>50000</v>
      </c>
      <c r="O364" s="192">
        <v>0</v>
      </c>
      <c r="P364" s="192">
        <v>0</v>
      </c>
      <c r="Q364" s="192">
        <v>0</v>
      </c>
      <c r="R364" s="192">
        <v>0</v>
      </c>
      <c r="S364" s="192">
        <v>0</v>
      </c>
      <c r="T364" s="192">
        <v>0</v>
      </c>
      <c r="U364" s="192">
        <v>0</v>
      </c>
      <c r="V364" s="192">
        <v>0</v>
      </c>
      <c r="W364" s="192">
        <v>0</v>
      </c>
      <c r="X364" s="192">
        <v>0</v>
      </c>
      <c r="Y364" s="192">
        <v>0</v>
      </c>
      <c r="Z364" s="192">
        <v>0</v>
      </c>
      <c r="AA364" s="192">
        <v>0</v>
      </c>
      <c r="AB364" s="192">
        <v>0</v>
      </c>
      <c r="AC364" s="192">
        <v>0</v>
      </c>
      <c r="AD364" s="192">
        <v>0</v>
      </c>
      <c r="AE364" s="192">
        <v>0</v>
      </c>
      <c r="AF364" s="192">
        <v>0</v>
      </c>
      <c r="AG364" s="192">
        <v>0</v>
      </c>
      <c r="AH364" s="192">
        <v>0</v>
      </c>
      <c r="AI364" s="192">
        <v>45066.14</v>
      </c>
      <c r="AJ364" s="192">
        <v>0</v>
      </c>
      <c r="AK364" s="192">
        <v>0</v>
      </c>
      <c r="AL364" s="192">
        <v>0</v>
      </c>
      <c r="AM364" s="192">
        <v>0</v>
      </c>
      <c r="AN364" s="192">
        <v>0</v>
      </c>
      <c r="AO364" s="192">
        <v>0</v>
      </c>
      <c r="AP364" s="192">
        <v>0</v>
      </c>
      <c r="AQ364" s="192">
        <v>0</v>
      </c>
      <c r="AR364" s="192">
        <v>0</v>
      </c>
      <c r="AS364" s="192">
        <v>0</v>
      </c>
      <c r="AT364" s="192">
        <v>0</v>
      </c>
      <c r="AU364" s="192">
        <v>1491.75</v>
      </c>
      <c r="AV364" s="192">
        <v>0</v>
      </c>
      <c r="AW364" s="192">
        <v>0</v>
      </c>
      <c r="AX364" s="192">
        <v>0</v>
      </c>
      <c r="AY364" s="192">
        <v>0</v>
      </c>
      <c r="AZ364" s="192">
        <v>0</v>
      </c>
      <c r="BA364" s="192">
        <v>0</v>
      </c>
      <c r="BB364" s="192">
        <v>110016.28</v>
      </c>
      <c r="BC364" s="192">
        <v>0</v>
      </c>
      <c r="BD364" s="192">
        <v>0</v>
      </c>
      <c r="BE364" s="192">
        <v>0</v>
      </c>
      <c r="BF364" s="192">
        <v>0</v>
      </c>
      <c r="BG364" s="192">
        <v>0</v>
      </c>
      <c r="BH364" s="192">
        <v>0</v>
      </c>
      <c r="BI364" s="192">
        <v>0</v>
      </c>
      <c r="BJ364" s="192">
        <v>0</v>
      </c>
      <c r="BK364" s="192">
        <v>0</v>
      </c>
      <c r="BL364" s="192">
        <v>0</v>
      </c>
      <c r="BM364" s="192">
        <v>136744.75</v>
      </c>
      <c r="BN364" s="192">
        <v>0</v>
      </c>
      <c r="BO364" s="192">
        <v>0</v>
      </c>
      <c r="BP364" s="192">
        <v>0</v>
      </c>
      <c r="BQ364" s="192">
        <v>0</v>
      </c>
      <c r="BR364" s="192">
        <v>0</v>
      </c>
      <c r="BS364" s="192">
        <v>0</v>
      </c>
      <c r="BT364" s="192">
        <v>0</v>
      </c>
      <c r="BU364" s="192">
        <v>0</v>
      </c>
      <c r="BV364" s="192">
        <v>0</v>
      </c>
      <c r="BW364" s="192">
        <v>0</v>
      </c>
      <c r="BX364" s="192">
        <v>0</v>
      </c>
      <c r="BY364" s="192">
        <v>0</v>
      </c>
      <c r="BZ364" s="192">
        <v>0</v>
      </c>
      <c r="CA364" s="192">
        <v>0</v>
      </c>
      <c r="CB364" s="192">
        <v>0</v>
      </c>
      <c r="CC364" s="201">
        <f t="shared" si="52"/>
        <v>343318.92</v>
      </c>
    </row>
    <row r="365" spans="1:81" s="109" customFormat="1" ht="25.5" customHeight="1">
      <c r="A365" s="136" t="s">
        <v>1463</v>
      </c>
      <c r="B365" s="280" t="s">
        <v>53</v>
      </c>
      <c r="C365" s="281" t="s">
        <v>54</v>
      </c>
      <c r="D365" s="282">
        <v>53030</v>
      </c>
      <c r="E365" s="110" t="s">
        <v>940</v>
      </c>
      <c r="F365" s="283" t="s">
        <v>959</v>
      </c>
      <c r="G365" s="284" t="s">
        <v>960</v>
      </c>
      <c r="H365" s="192">
        <v>93272.52</v>
      </c>
      <c r="I365" s="171">
        <v>0</v>
      </c>
      <c r="J365" s="171">
        <v>0</v>
      </c>
      <c r="K365" s="171">
        <v>0</v>
      </c>
      <c r="L365" s="171">
        <v>0</v>
      </c>
      <c r="M365" s="171">
        <v>0</v>
      </c>
      <c r="N365" s="171">
        <v>0</v>
      </c>
      <c r="O365" s="171">
        <v>0</v>
      </c>
      <c r="P365" s="171">
        <v>0</v>
      </c>
      <c r="Q365" s="171">
        <v>0</v>
      </c>
      <c r="R365" s="171">
        <v>0</v>
      </c>
      <c r="S365" s="171">
        <v>0</v>
      </c>
      <c r="T365" s="171">
        <v>0</v>
      </c>
      <c r="U365" s="171">
        <v>0</v>
      </c>
      <c r="V365" s="171">
        <v>0</v>
      </c>
      <c r="W365" s="171">
        <v>2160.94</v>
      </c>
      <c r="X365" s="171">
        <v>0</v>
      </c>
      <c r="Y365" s="171">
        <v>0</v>
      </c>
      <c r="Z365" s="171">
        <v>31602.58</v>
      </c>
      <c r="AA365" s="171">
        <v>718.52</v>
      </c>
      <c r="AB365" s="171">
        <v>0</v>
      </c>
      <c r="AC365" s="171">
        <v>0</v>
      </c>
      <c r="AD365" s="171">
        <v>0</v>
      </c>
      <c r="AE365" s="171">
        <v>0</v>
      </c>
      <c r="AF365" s="171">
        <v>0</v>
      </c>
      <c r="AG365" s="171">
        <v>0</v>
      </c>
      <c r="AH365" s="171">
        <v>0</v>
      </c>
      <c r="AI365" s="171">
        <v>0</v>
      </c>
      <c r="AJ365" s="171">
        <v>0</v>
      </c>
      <c r="AK365" s="171">
        <v>0</v>
      </c>
      <c r="AL365" s="171">
        <v>0</v>
      </c>
      <c r="AM365" s="171">
        <v>0</v>
      </c>
      <c r="AN365" s="171">
        <v>0</v>
      </c>
      <c r="AO365" s="171">
        <v>0</v>
      </c>
      <c r="AP365" s="171">
        <v>0</v>
      </c>
      <c r="AQ365" s="171">
        <v>0</v>
      </c>
      <c r="AR365" s="171">
        <v>0</v>
      </c>
      <c r="AS365" s="171">
        <v>13926.95</v>
      </c>
      <c r="AT365" s="171">
        <v>39926.400000000001</v>
      </c>
      <c r="AU365" s="171">
        <v>524351.18999999994</v>
      </c>
      <c r="AV365" s="171">
        <v>0</v>
      </c>
      <c r="AW365" s="171">
        <v>0</v>
      </c>
      <c r="AX365" s="171">
        <v>0</v>
      </c>
      <c r="AY365" s="171">
        <v>0</v>
      </c>
      <c r="AZ365" s="171">
        <v>0</v>
      </c>
      <c r="BA365" s="171">
        <v>0</v>
      </c>
      <c r="BB365" s="171">
        <v>53262.46</v>
      </c>
      <c r="BC365" s="171">
        <v>0</v>
      </c>
      <c r="BD365" s="171">
        <v>0</v>
      </c>
      <c r="BE365" s="171">
        <v>0</v>
      </c>
      <c r="BF365" s="171">
        <v>0</v>
      </c>
      <c r="BG365" s="171">
        <v>0</v>
      </c>
      <c r="BH365" s="171">
        <v>0</v>
      </c>
      <c r="BI365" s="171">
        <v>0</v>
      </c>
      <c r="BJ365" s="171">
        <v>0</v>
      </c>
      <c r="BK365" s="171">
        <v>0</v>
      </c>
      <c r="BL365" s="171">
        <v>0</v>
      </c>
      <c r="BM365" s="171">
        <v>107069.44</v>
      </c>
      <c r="BN365" s="171">
        <v>0</v>
      </c>
      <c r="BO365" s="171">
        <v>0</v>
      </c>
      <c r="BP365" s="171">
        <v>0</v>
      </c>
      <c r="BQ365" s="171">
        <v>0</v>
      </c>
      <c r="BR365" s="171">
        <v>0</v>
      </c>
      <c r="BS365" s="171">
        <v>0</v>
      </c>
      <c r="BT365" s="171">
        <v>23954.34</v>
      </c>
      <c r="BU365" s="171">
        <v>0</v>
      </c>
      <c r="BV365" s="171">
        <v>0</v>
      </c>
      <c r="BW365" s="171">
        <v>0</v>
      </c>
      <c r="BX365" s="171">
        <v>0</v>
      </c>
      <c r="BY365" s="171">
        <v>0</v>
      </c>
      <c r="BZ365" s="171">
        <v>0</v>
      </c>
      <c r="CA365" s="171">
        <v>0</v>
      </c>
      <c r="CB365" s="171">
        <v>0</v>
      </c>
      <c r="CC365" s="201">
        <f t="shared" si="52"/>
        <v>890245.34</v>
      </c>
    </row>
    <row r="366" spans="1:81" s="109" customFormat="1" ht="25.5" customHeight="1">
      <c r="A366" s="136" t="s">
        <v>1463</v>
      </c>
      <c r="B366" s="280" t="s">
        <v>53</v>
      </c>
      <c r="C366" s="281" t="s">
        <v>54</v>
      </c>
      <c r="D366" s="282"/>
      <c r="E366" s="110"/>
      <c r="F366" s="283" t="s">
        <v>961</v>
      </c>
      <c r="G366" s="284" t="s">
        <v>962</v>
      </c>
      <c r="H366" s="192">
        <v>0</v>
      </c>
      <c r="I366" s="192">
        <v>0</v>
      </c>
      <c r="J366" s="192">
        <v>0</v>
      </c>
      <c r="K366" s="192">
        <v>0</v>
      </c>
      <c r="L366" s="192">
        <v>0</v>
      </c>
      <c r="M366" s="192">
        <v>0</v>
      </c>
      <c r="N366" s="192">
        <v>0</v>
      </c>
      <c r="O366" s="192">
        <v>0</v>
      </c>
      <c r="P366" s="192">
        <v>0</v>
      </c>
      <c r="Q366" s="192">
        <v>0</v>
      </c>
      <c r="R366" s="192">
        <v>0</v>
      </c>
      <c r="S366" s="192">
        <v>0</v>
      </c>
      <c r="T366" s="192">
        <v>0</v>
      </c>
      <c r="U366" s="192">
        <v>0</v>
      </c>
      <c r="V366" s="192">
        <v>0</v>
      </c>
      <c r="W366" s="192">
        <v>0</v>
      </c>
      <c r="X366" s="192">
        <v>0</v>
      </c>
      <c r="Y366" s="192">
        <v>0</v>
      </c>
      <c r="Z366" s="192">
        <v>0</v>
      </c>
      <c r="AA366" s="192">
        <v>0</v>
      </c>
      <c r="AB366" s="192">
        <v>0</v>
      </c>
      <c r="AC366" s="192">
        <v>0</v>
      </c>
      <c r="AD366" s="192">
        <v>0</v>
      </c>
      <c r="AE366" s="192">
        <v>0</v>
      </c>
      <c r="AF366" s="192">
        <v>0</v>
      </c>
      <c r="AG366" s="192">
        <v>0</v>
      </c>
      <c r="AH366" s="192">
        <v>0</v>
      </c>
      <c r="AI366" s="192">
        <v>0</v>
      </c>
      <c r="AJ366" s="192">
        <v>0</v>
      </c>
      <c r="AK366" s="192">
        <v>0</v>
      </c>
      <c r="AL366" s="192">
        <v>0</v>
      </c>
      <c r="AM366" s="192">
        <v>0</v>
      </c>
      <c r="AN366" s="192">
        <v>0</v>
      </c>
      <c r="AO366" s="192">
        <v>0</v>
      </c>
      <c r="AP366" s="192">
        <v>0</v>
      </c>
      <c r="AQ366" s="192">
        <v>0</v>
      </c>
      <c r="AR366" s="192">
        <v>0</v>
      </c>
      <c r="AS366" s="192">
        <v>0</v>
      </c>
      <c r="AT366" s="192">
        <v>0</v>
      </c>
      <c r="AU366" s="192">
        <v>10474.48</v>
      </c>
      <c r="AV366" s="192">
        <v>0</v>
      </c>
      <c r="AW366" s="192">
        <v>0</v>
      </c>
      <c r="AX366" s="192">
        <v>0</v>
      </c>
      <c r="AY366" s="192">
        <v>0</v>
      </c>
      <c r="AZ366" s="192">
        <v>0</v>
      </c>
      <c r="BA366" s="192">
        <v>0</v>
      </c>
      <c r="BB366" s="192">
        <v>23772.66</v>
      </c>
      <c r="BC366" s="192">
        <v>0</v>
      </c>
      <c r="BD366" s="192">
        <v>0</v>
      </c>
      <c r="BE366" s="192">
        <v>0</v>
      </c>
      <c r="BF366" s="192">
        <v>0</v>
      </c>
      <c r="BG366" s="192">
        <v>0</v>
      </c>
      <c r="BH366" s="192">
        <v>0</v>
      </c>
      <c r="BI366" s="192">
        <v>0</v>
      </c>
      <c r="BJ366" s="192">
        <v>0</v>
      </c>
      <c r="BK366" s="192">
        <v>0</v>
      </c>
      <c r="BL366" s="192">
        <v>0</v>
      </c>
      <c r="BM366" s="192">
        <v>0</v>
      </c>
      <c r="BN366" s="192">
        <v>0</v>
      </c>
      <c r="BO366" s="192">
        <v>0</v>
      </c>
      <c r="BP366" s="192">
        <v>0</v>
      </c>
      <c r="BQ366" s="192">
        <v>0</v>
      </c>
      <c r="BR366" s="192">
        <v>0</v>
      </c>
      <c r="BS366" s="192">
        <v>0</v>
      </c>
      <c r="BT366" s="192">
        <v>0</v>
      </c>
      <c r="BU366" s="192">
        <v>0</v>
      </c>
      <c r="BV366" s="192">
        <v>0</v>
      </c>
      <c r="BW366" s="192">
        <v>0</v>
      </c>
      <c r="BX366" s="192">
        <v>0</v>
      </c>
      <c r="BY366" s="192">
        <v>0</v>
      </c>
      <c r="BZ366" s="192">
        <v>0</v>
      </c>
      <c r="CA366" s="192">
        <v>0</v>
      </c>
      <c r="CB366" s="192">
        <v>0</v>
      </c>
      <c r="CC366" s="201">
        <f t="shared" si="52"/>
        <v>34247.14</v>
      </c>
    </row>
    <row r="367" spans="1:81" s="109" customFormat="1" ht="25.5" customHeight="1">
      <c r="A367" s="136" t="s">
        <v>1463</v>
      </c>
      <c r="B367" s="280" t="s">
        <v>53</v>
      </c>
      <c r="C367" s="281" t="s">
        <v>54</v>
      </c>
      <c r="D367" s="282"/>
      <c r="E367" s="110"/>
      <c r="F367" s="283" t="s">
        <v>963</v>
      </c>
      <c r="G367" s="284" t="s">
        <v>964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2">
        <v>0</v>
      </c>
      <c r="N367" s="192">
        <v>0</v>
      </c>
      <c r="O367" s="192">
        <v>0</v>
      </c>
      <c r="P367" s="192">
        <v>0</v>
      </c>
      <c r="Q367" s="192">
        <v>0</v>
      </c>
      <c r="R367" s="192">
        <v>0</v>
      </c>
      <c r="S367" s="192">
        <v>0</v>
      </c>
      <c r="T367" s="192">
        <v>0</v>
      </c>
      <c r="U367" s="192">
        <v>0</v>
      </c>
      <c r="V367" s="192">
        <v>0</v>
      </c>
      <c r="W367" s="192">
        <v>0</v>
      </c>
      <c r="X367" s="192">
        <v>0</v>
      </c>
      <c r="Y367" s="192">
        <v>0</v>
      </c>
      <c r="Z367" s="192">
        <v>0</v>
      </c>
      <c r="AA367" s="192">
        <v>0</v>
      </c>
      <c r="AB367" s="192">
        <v>0</v>
      </c>
      <c r="AC367" s="192">
        <v>0</v>
      </c>
      <c r="AD367" s="192">
        <v>0</v>
      </c>
      <c r="AE367" s="192">
        <v>0</v>
      </c>
      <c r="AF367" s="192">
        <v>0</v>
      </c>
      <c r="AG367" s="192">
        <v>0</v>
      </c>
      <c r="AH367" s="192">
        <v>0</v>
      </c>
      <c r="AI367" s="192">
        <v>0</v>
      </c>
      <c r="AJ367" s="192">
        <v>0</v>
      </c>
      <c r="AK367" s="192">
        <v>0</v>
      </c>
      <c r="AL367" s="192">
        <v>0</v>
      </c>
      <c r="AM367" s="192">
        <v>0</v>
      </c>
      <c r="AN367" s="192">
        <v>0</v>
      </c>
      <c r="AO367" s="192">
        <v>0</v>
      </c>
      <c r="AP367" s="192">
        <v>0</v>
      </c>
      <c r="AQ367" s="192">
        <v>0</v>
      </c>
      <c r="AR367" s="192">
        <v>0</v>
      </c>
      <c r="AS367" s="192">
        <v>0</v>
      </c>
      <c r="AT367" s="192">
        <v>0</v>
      </c>
      <c r="AU367" s="192">
        <v>0</v>
      </c>
      <c r="AV367" s="192">
        <v>0</v>
      </c>
      <c r="AW367" s="192">
        <v>0</v>
      </c>
      <c r="AX367" s="192">
        <v>0</v>
      </c>
      <c r="AY367" s="192">
        <v>0</v>
      </c>
      <c r="AZ367" s="192">
        <v>0</v>
      </c>
      <c r="BA367" s="192">
        <v>0</v>
      </c>
      <c r="BB367" s="192">
        <v>0</v>
      </c>
      <c r="BC367" s="192">
        <v>0</v>
      </c>
      <c r="BD367" s="192">
        <v>0</v>
      </c>
      <c r="BE367" s="192">
        <v>0</v>
      </c>
      <c r="BF367" s="192">
        <v>0</v>
      </c>
      <c r="BG367" s="192">
        <v>0</v>
      </c>
      <c r="BH367" s="192">
        <v>0</v>
      </c>
      <c r="BI367" s="192">
        <v>0</v>
      </c>
      <c r="BJ367" s="192">
        <v>0</v>
      </c>
      <c r="BK367" s="192">
        <v>0</v>
      </c>
      <c r="BL367" s="192">
        <v>0</v>
      </c>
      <c r="BM367" s="192">
        <v>0</v>
      </c>
      <c r="BN367" s="192">
        <v>0</v>
      </c>
      <c r="BO367" s="192">
        <v>0</v>
      </c>
      <c r="BP367" s="192">
        <v>0</v>
      </c>
      <c r="BQ367" s="192">
        <v>0</v>
      </c>
      <c r="BR367" s="192">
        <v>0</v>
      </c>
      <c r="BS367" s="192">
        <v>0</v>
      </c>
      <c r="BT367" s="192">
        <v>0</v>
      </c>
      <c r="BU367" s="192">
        <v>0</v>
      </c>
      <c r="BV367" s="192">
        <v>0</v>
      </c>
      <c r="BW367" s="192">
        <v>0</v>
      </c>
      <c r="BX367" s="192">
        <v>0</v>
      </c>
      <c r="BY367" s="192">
        <v>0</v>
      </c>
      <c r="BZ367" s="192">
        <v>0</v>
      </c>
      <c r="CA367" s="192">
        <v>0</v>
      </c>
      <c r="CB367" s="192">
        <v>0</v>
      </c>
      <c r="CC367" s="201">
        <f t="shared" si="52"/>
        <v>0</v>
      </c>
    </row>
    <row r="368" spans="1:81" s="109" customFormat="1" ht="25.5" customHeight="1">
      <c r="A368" s="136" t="s">
        <v>1463</v>
      </c>
      <c r="B368" s="280" t="s">
        <v>53</v>
      </c>
      <c r="C368" s="281" t="s">
        <v>54</v>
      </c>
      <c r="D368" s="282"/>
      <c r="E368" s="110"/>
      <c r="F368" s="283" t="s">
        <v>965</v>
      </c>
      <c r="G368" s="284" t="s">
        <v>966</v>
      </c>
      <c r="H368" s="192">
        <v>0</v>
      </c>
      <c r="I368" s="192">
        <v>0</v>
      </c>
      <c r="J368" s="192">
        <v>0</v>
      </c>
      <c r="K368" s="192">
        <v>0</v>
      </c>
      <c r="L368" s="192">
        <v>0</v>
      </c>
      <c r="M368" s="192">
        <v>0</v>
      </c>
      <c r="N368" s="192">
        <v>0</v>
      </c>
      <c r="O368" s="192">
        <v>0</v>
      </c>
      <c r="P368" s="192">
        <v>0</v>
      </c>
      <c r="Q368" s="192">
        <v>0</v>
      </c>
      <c r="R368" s="192">
        <v>0</v>
      </c>
      <c r="S368" s="192">
        <v>0</v>
      </c>
      <c r="T368" s="192">
        <v>0</v>
      </c>
      <c r="U368" s="192">
        <v>0</v>
      </c>
      <c r="V368" s="192">
        <v>0</v>
      </c>
      <c r="W368" s="192">
        <v>0</v>
      </c>
      <c r="X368" s="192">
        <v>0</v>
      </c>
      <c r="Y368" s="192">
        <v>0</v>
      </c>
      <c r="Z368" s="192">
        <v>0</v>
      </c>
      <c r="AA368" s="192">
        <v>0</v>
      </c>
      <c r="AB368" s="192">
        <v>0</v>
      </c>
      <c r="AC368" s="192">
        <v>0</v>
      </c>
      <c r="AD368" s="192">
        <v>0</v>
      </c>
      <c r="AE368" s="192">
        <v>0</v>
      </c>
      <c r="AF368" s="192">
        <v>0</v>
      </c>
      <c r="AG368" s="192">
        <v>0</v>
      </c>
      <c r="AH368" s="192">
        <v>0</v>
      </c>
      <c r="AI368" s="192">
        <v>0</v>
      </c>
      <c r="AJ368" s="192">
        <v>0</v>
      </c>
      <c r="AK368" s="192">
        <v>0</v>
      </c>
      <c r="AL368" s="192">
        <v>0</v>
      </c>
      <c r="AM368" s="192">
        <v>0</v>
      </c>
      <c r="AN368" s="192">
        <v>0</v>
      </c>
      <c r="AO368" s="192">
        <v>0</v>
      </c>
      <c r="AP368" s="192">
        <v>0</v>
      </c>
      <c r="AQ368" s="192">
        <v>0</v>
      </c>
      <c r="AR368" s="192">
        <v>0</v>
      </c>
      <c r="AS368" s="192">
        <v>0</v>
      </c>
      <c r="AT368" s="192">
        <v>0</v>
      </c>
      <c r="AU368" s="192">
        <v>0</v>
      </c>
      <c r="AV368" s="192">
        <v>0</v>
      </c>
      <c r="AW368" s="192">
        <v>0</v>
      </c>
      <c r="AX368" s="192">
        <v>0</v>
      </c>
      <c r="AY368" s="192">
        <v>0</v>
      </c>
      <c r="AZ368" s="192">
        <v>0</v>
      </c>
      <c r="BA368" s="192">
        <v>0</v>
      </c>
      <c r="BB368" s="192">
        <v>0</v>
      </c>
      <c r="BC368" s="192">
        <v>0</v>
      </c>
      <c r="BD368" s="192">
        <v>0</v>
      </c>
      <c r="BE368" s="192">
        <v>0</v>
      </c>
      <c r="BF368" s="192">
        <v>0</v>
      </c>
      <c r="BG368" s="192">
        <v>0</v>
      </c>
      <c r="BH368" s="192">
        <v>0</v>
      </c>
      <c r="BI368" s="192">
        <v>0</v>
      </c>
      <c r="BJ368" s="192">
        <v>0</v>
      </c>
      <c r="BK368" s="192">
        <v>0</v>
      </c>
      <c r="BL368" s="192">
        <v>0</v>
      </c>
      <c r="BM368" s="192">
        <v>0</v>
      </c>
      <c r="BN368" s="192">
        <v>0</v>
      </c>
      <c r="BO368" s="192">
        <v>0</v>
      </c>
      <c r="BP368" s="192">
        <v>0</v>
      </c>
      <c r="BQ368" s="192">
        <v>0</v>
      </c>
      <c r="BR368" s="192">
        <v>0</v>
      </c>
      <c r="BS368" s="192">
        <v>0</v>
      </c>
      <c r="BT368" s="192">
        <v>0</v>
      </c>
      <c r="BU368" s="192">
        <v>0</v>
      </c>
      <c r="BV368" s="192">
        <v>0</v>
      </c>
      <c r="BW368" s="192">
        <v>0</v>
      </c>
      <c r="BX368" s="192">
        <v>0</v>
      </c>
      <c r="BY368" s="192">
        <v>0</v>
      </c>
      <c r="BZ368" s="192">
        <v>0</v>
      </c>
      <c r="CA368" s="192">
        <v>0</v>
      </c>
      <c r="CB368" s="192">
        <v>0</v>
      </c>
      <c r="CC368" s="201">
        <f t="shared" si="52"/>
        <v>0</v>
      </c>
    </row>
    <row r="369" spans="1:81" s="109" customFormat="1" ht="25.5" customHeight="1">
      <c r="A369" s="136" t="s">
        <v>1463</v>
      </c>
      <c r="B369" s="280" t="s">
        <v>53</v>
      </c>
      <c r="C369" s="281" t="s">
        <v>54</v>
      </c>
      <c r="D369" s="282">
        <v>53030</v>
      </c>
      <c r="E369" s="110" t="s">
        <v>940</v>
      </c>
      <c r="F369" s="283" t="s">
        <v>967</v>
      </c>
      <c r="G369" s="284" t="s">
        <v>968</v>
      </c>
      <c r="H369" s="192">
        <v>70623.039999999994</v>
      </c>
      <c r="I369" s="171">
        <v>0</v>
      </c>
      <c r="J369" s="171">
        <v>0</v>
      </c>
      <c r="K369" s="171">
        <v>0</v>
      </c>
      <c r="L369" s="171">
        <v>0</v>
      </c>
      <c r="M369" s="171">
        <v>0</v>
      </c>
      <c r="N369" s="171">
        <v>0</v>
      </c>
      <c r="O369" s="171">
        <v>0</v>
      </c>
      <c r="P369" s="171">
        <v>0</v>
      </c>
      <c r="Q369" s="171">
        <v>0</v>
      </c>
      <c r="R369" s="171">
        <v>0</v>
      </c>
      <c r="S369" s="171">
        <v>0</v>
      </c>
      <c r="T369" s="171">
        <v>0</v>
      </c>
      <c r="U369" s="171">
        <v>0</v>
      </c>
      <c r="V369" s="171">
        <v>0</v>
      </c>
      <c r="W369" s="171">
        <v>0</v>
      </c>
      <c r="X369" s="171">
        <v>0</v>
      </c>
      <c r="Y369" s="171">
        <v>0</v>
      </c>
      <c r="Z369" s="171">
        <v>0</v>
      </c>
      <c r="AA369" s="171">
        <v>0</v>
      </c>
      <c r="AB369" s="171">
        <v>0</v>
      </c>
      <c r="AC369" s="171">
        <v>0</v>
      </c>
      <c r="AD369" s="171">
        <v>0</v>
      </c>
      <c r="AE369" s="171">
        <v>0</v>
      </c>
      <c r="AF369" s="171">
        <v>0</v>
      </c>
      <c r="AG369" s="171">
        <v>0</v>
      </c>
      <c r="AH369" s="171">
        <v>0</v>
      </c>
      <c r="AI369" s="171">
        <v>0</v>
      </c>
      <c r="AJ369" s="171">
        <v>0</v>
      </c>
      <c r="AK369" s="171">
        <v>0</v>
      </c>
      <c r="AL369" s="171">
        <v>0</v>
      </c>
      <c r="AM369" s="171">
        <v>0</v>
      </c>
      <c r="AN369" s="171">
        <v>0</v>
      </c>
      <c r="AO369" s="171">
        <v>0</v>
      </c>
      <c r="AP369" s="171">
        <v>0</v>
      </c>
      <c r="AQ369" s="171">
        <v>0</v>
      </c>
      <c r="AR369" s="171">
        <v>0</v>
      </c>
      <c r="AS369" s="171">
        <v>0</v>
      </c>
      <c r="AT369" s="171">
        <v>1075.99</v>
      </c>
      <c r="AU369" s="171">
        <v>449.31</v>
      </c>
      <c r="AV369" s="171">
        <v>0</v>
      </c>
      <c r="AW369" s="171">
        <v>0</v>
      </c>
      <c r="AX369" s="171">
        <v>0</v>
      </c>
      <c r="AY369" s="171">
        <v>0</v>
      </c>
      <c r="AZ369" s="171">
        <v>0</v>
      </c>
      <c r="BA369" s="171">
        <v>0</v>
      </c>
      <c r="BB369" s="171">
        <v>2872.3</v>
      </c>
      <c r="BC369" s="171">
        <v>0</v>
      </c>
      <c r="BD369" s="171">
        <v>0</v>
      </c>
      <c r="BE369" s="171">
        <v>0</v>
      </c>
      <c r="BF369" s="171">
        <v>0</v>
      </c>
      <c r="BG369" s="171">
        <v>0</v>
      </c>
      <c r="BH369" s="171">
        <v>0</v>
      </c>
      <c r="BI369" s="171">
        <v>0</v>
      </c>
      <c r="BJ369" s="171">
        <v>0</v>
      </c>
      <c r="BK369" s="171">
        <v>0</v>
      </c>
      <c r="BL369" s="171">
        <v>0</v>
      </c>
      <c r="BM369" s="171">
        <v>471.32</v>
      </c>
      <c r="BN369" s="171">
        <v>0</v>
      </c>
      <c r="BO369" s="171">
        <v>0</v>
      </c>
      <c r="BP369" s="171">
        <v>0</v>
      </c>
      <c r="BQ369" s="171">
        <v>0</v>
      </c>
      <c r="BR369" s="171">
        <v>0</v>
      </c>
      <c r="BS369" s="171">
        <v>0</v>
      </c>
      <c r="BT369" s="171">
        <v>0</v>
      </c>
      <c r="BU369" s="171">
        <v>0</v>
      </c>
      <c r="BV369" s="171">
        <v>0</v>
      </c>
      <c r="BW369" s="171">
        <v>0</v>
      </c>
      <c r="BX369" s="171">
        <v>0</v>
      </c>
      <c r="BY369" s="171">
        <v>0</v>
      </c>
      <c r="BZ369" s="171">
        <v>0</v>
      </c>
      <c r="CA369" s="171">
        <v>0</v>
      </c>
      <c r="CB369" s="171">
        <v>0</v>
      </c>
      <c r="CC369" s="201">
        <f t="shared" si="52"/>
        <v>75491.960000000006</v>
      </c>
    </row>
    <row r="370" spans="1:81" s="109" customFormat="1" ht="25.5" customHeight="1">
      <c r="A370" s="136" t="s">
        <v>1463</v>
      </c>
      <c r="B370" s="280" t="s">
        <v>53</v>
      </c>
      <c r="C370" s="281" t="s">
        <v>54</v>
      </c>
      <c r="D370" s="282">
        <v>53060</v>
      </c>
      <c r="E370" s="110" t="s">
        <v>969</v>
      </c>
      <c r="F370" s="283" t="s">
        <v>970</v>
      </c>
      <c r="G370" s="284" t="s">
        <v>971</v>
      </c>
      <c r="H370" s="192">
        <v>165243.85999999999</v>
      </c>
      <c r="I370" s="192">
        <v>0</v>
      </c>
      <c r="J370" s="192">
        <v>0</v>
      </c>
      <c r="K370" s="192">
        <v>0</v>
      </c>
      <c r="L370" s="192">
        <v>0</v>
      </c>
      <c r="M370" s="192">
        <v>0</v>
      </c>
      <c r="N370" s="192">
        <v>0</v>
      </c>
      <c r="O370" s="192">
        <v>0</v>
      </c>
      <c r="P370" s="192">
        <v>0</v>
      </c>
      <c r="Q370" s="192">
        <v>0</v>
      </c>
      <c r="R370" s="192">
        <v>0</v>
      </c>
      <c r="S370" s="192">
        <v>0</v>
      </c>
      <c r="T370" s="192">
        <v>0</v>
      </c>
      <c r="U370" s="192">
        <v>0</v>
      </c>
      <c r="V370" s="192">
        <v>0</v>
      </c>
      <c r="W370" s="192">
        <v>0</v>
      </c>
      <c r="X370" s="192">
        <v>0</v>
      </c>
      <c r="Y370" s="192">
        <v>0</v>
      </c>
      <c r="Z370" s="192">
        <v>0</v>
      </c>
      <c r="AA370" s="192">
        <v>0</v>
      </c>
      <c r="AB370" s="192">
        <v>0</v>
      </c>
      <c r="AC370" s="192">
        <v>0</v>
      </c>
      <c r="AD370" s="192">
        <v>0</v>
      </c>
      <c r="AE370" s="192">
        <v>0</v>
      </c>
      <c r="AF370" s="192">
        <v>0</v>
      </c>
      <c r="AG370" s="192">
        <v>0</v>
      </c>
      <c r="AH370" s="192">
        <v>0</v>
      </c>
      <c r="AI370" s="192">
        <v>0</v>
      </c>
      <c r="AJ370" s="192">
        <v>0</v>
      </c>
      <c r="AK370" s="192">
        <v>0</v>
      </c>
      <c r="AL370" s="192">
        <v>0</v>
      </c>
      <c r="AM370" s="192">
        <v>0</v>
      </c>
      <c r="AN370" s="192">
        <v>0</v>
      </c>
      <c r="AO370" s="192">
        <v>0</v>
      </c>
      <c r="AP370" s="192">
        <v>0</v>
      </c>
      <c r="AQ370" s="192">
        <v>0</v>
      </c>
      <c r="AR370" s="192">
        <v>0</v>
      </c>
      <c r="AS370" s="192">
        <v>0</v>
      </c>
      <c r="AT370" s="192">
        <v>0</v>
      </c>
      <c r="AU370" s="192">
        <v>0</v>
      </c>
      <c r="AV370" s="192">
        <v>0</v>
      </c>
      <c r="AW370" s="192">
        <v>0</v>
      </c>
      <c r="AX370" s="192">
        <v>0</v>
      </c>
      <c r="AY370" s="192">
        <v>0</v>
      </c>
      <c r="AZ370" s="192">
        <v>0</v>
      </c>
      <c r="BA370" s="192">
        <v>0</v>
      </c>
      <c r="BB370" s="192">
        <v>0</v>
      </c>
      <c r="BC370" s="192">
        <v>0</v>
      </c>
      <c r="BD370" s="192">
        <v>0</v>
      </c>
      <c r="BE370" s="192">
        <v>0</v>
      </c>
      <c r="BF370" s="192">
        <v>0</v>
      </c>
      <c r="BG370" s="192">
        <v>0</v>
      </c>
      <c r="BH370" s="192">
        <v>0</v>
      </c>
      <c r="BI370" s="192">
        <v>0</v>
      </c>
      <c r="BJ370" s="192">
        <v>0</v>
      </c>
      <c r="BK370" s="192">
        <v>0</v>
      </c>
      <c r="BL370" s="192">
        <v>0</v>
      </c>
      <c r="BM370" s="192">
        <v>0</v>
      </c>
      <c r="BN370" s="192">
        <v>0</v>
      </c>
      <c r="BO370" s="192">
        <v>0</v>
      </c>
      <c r="BP370" s="192">
        <v>0</v>
      </c>
      <c r="BQ370" s="192">
        <v>0</v>
      </c>
      <c r="BR370" s="192">
        <v>0</v>
      </c>
      <c r="BS370" s="192">
        <v>0</v>
      </c>
      <c r="BT370" s="192">
        <v>0</v>
      </c>
      <c r="BU370" s="192">
        <v>0</v>
      </c>
      <c r="BV370" s="192">
        <v>0</v>
      </c>
      <c r="BW370" s="192">
        <v>0</v>
      </c>
      <c r="BX370" s="192">
        <v>0</v>
      </c>
      <c r="BY370" s="192">
        <v>128998</v>
      </c>
      <c r="BZ370" s="192">
        <v>0</v>
      </c>
      <c r="CA370" s="192">
        <v>827.25</v>
      </c>
      <c r="CB370" s="192">
        <v>0</v>
      </c>
      <c r="CC370" s="201">
        <f t="shared" si="52"/>
        <v>295069.11</v>
      </c>
    </row>
    <row r="371" spans="1:81" s="109" customFormat="1" ht="25.5" customHeight="1">
      <c r="A371" s="136" t="s">
        <v>1463</v>
      </c>
      <c r="B371" s="280" t="s">
        <v>53</v>
      </c>
      <c r="C371" s="281" t="s">
        <v>54</v>
      </c>
      <c r="D371" s="282">
        <v>53060</v>
      </c>
      <c r="E371" s="110" t="s">
        <v>969</v>
      </c>
      <c r="F371" s="283" t="s">
        <v>972</v>
      </c>
      <c r="G371" s="284" t="s">
        <v>973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2">
        <v>0</v>
      </c>
      <c r="N371" s="192">
        <v>0</v>
      </c>
      <c r="O371" s="192">
        <v>0</v>
      </c>
      <c r="P371" s="192">
        <v>0</v>
      </c>
      <c r="Q371" s="192">
        <v>0</v>
      </c>
      <c r="R371" s="192">
        <v>0</v>
      </c>
      <c r="S371" s="192">
        <v>0</v>
      </c>
      <c r="T371" s="192">
        <v>0</v>
      </c>
      <c r="U371" s="192">
        <v>0</v>
      </c>
      <c r="V371" s="192">
        <v>0</v>
      </c>
      <c r="W371" s="192">
        <v>0</v>
      </c>
      <c r="X371" s="192">
        <v>0</v>
      </c>
      <c r="Y371" s="192">
        <v>0</v>
      </c>
      <c r="Z371" s="192">
        <v>0</v>
      </c>
      <c r="AA371" s="192">
        <v>0</v>
      </c>
      <c r="AB371" s="192">
        <v>0</v>
      </c>
      <c r="AC371" s="192">
        <v>0</v>
      </c>
      <c r="AD371" s="192">
        <v>0</v>
      </c>
      <c r="AE371" s="192">
        <v>0</v>
      </c>
      <c r="AF371" s="192">
        <v>0</v>
      </c>
      <c r="AG371" s="192">
        <v>0</v>
      </c>
      <c r="AH371" s="192">
        <v>0</v>
      </c>
      <c r="AI371" s="192">
        <v>0</v>
      </c>
      <c r="AJ371" s="192">
        <v>0</v>
      </c>
      <c r="AK371" s="192">
        <v>0</v>
      </c>
      <c r="AL371" s="192">
        <v>0</v>
      </c>
      <c r="AM371" s="192">
        <v>0</v>
      </c>
      <c r="AN371" s="192">
        <v>0</v>
      </c>
      <c r="AO371" s="192">
        <v>0</v>
      </c>
      <c r="AP371" s="192">
        <v>0</v>
      </c>
      <c r="AQ371" s="192">
        <v>0</v>
      </c>
      <c r="AR371" s="192">
        <v>0</v>
      </c>
      <c r="AS371" s="192">
        <v>0</v>
      </c>
      <c r="AT371" s="192">
        <v>0</v>
      </c>
      <c r="AU371" s="192">
        <v>0</v>
      </c>
      <c r="AV371" s="192">
        <v>0</v>
      </c>
      <c r="AW371" s="192">
        <v>0</v>
      </c>
      <c r="AX371" s="192">
        <v>0</v>
      </c>
      <c r="AY371" s="192">
        <v>0</v>
      </c>
      <c r="AZ371" s="192">
        <v>0</v>
      </c>
      <c r="BA371" s="192">
        <v>0</v>
      </c>
      <c r="BB371" s="192">
        <v>0</v>
      </c>
      <c r="BC371" s="192">
        <v>0</v>
      </c>
      <c r="BD371" s="192">
        <v>0</v>
      </c>
      <c r="BE371" s="192">
        <v>0</v>
      </c>
      <c r="BF371" s="192">
        <v>0</v>
      </c>
      <c r="BG371" s="192">
        <v>0</v>
      </c>
      <c r="BH371" s="192">
        <v>0</v>
      </c>
      <c r="BI371" s="192">
        <v>0</v>
      </c>
      <c r="BJ371" s="192">
        <v>0</v>
      </c>
      <c r="BK371" s="192">
        <v>0</v>
      </c>
      <c r="BL371" s="192">
        <v>0</v>
      </c>
      <c r="BM371" s="192">
        <v>0</v>
      </c>
      <c r="BN371" s="192">
        <v>0</v>
      </c>
      <c r="BO371" s="192">
        <v>0</v>
      </c>
      <c r="BP371" s="192">
        <v>0</v>
      </c>
      <c r="BQ371" s="192">
        <v>0</v>
      </c>
      <c r="BR371" s="192">
        <v>0</v>
      </c>
      <c r="BS371" s="192">
        <v>0</v>
      </c>
      <c r="BT371" s="192">
        <v>0</v>
      </c>
      <c r="BU371" s="192">
        <v>0</v>
      </c>
      <c r="BV371" s="192">
        <v>0</v>
      </c>
      <c r="BW371" s="192">
        <v>0</v>
      </c>
      <c r="BX371" s="192">
        <v>0</v>
      </c>
      <c r="BY371" s="192">
        <v>0</v>
      </c>
      <c r="BZ371" s="192">
        <v>0</v>
      </c>
      <c r="CA371" s="192">
        <v>0</v>
      </c>
      <c r="CB371" s="192">
        <v>0</v>
      </c>
      <c r="CC371" s="201">
        <f t="shared" si="52"/>
        <v>0</v>
      </c>
    </row>
    <row r="372" spans="1:81" s="109" customFormat="1" ht="25.5" customHeight="1">
      <c r="A372" s="136" t="s">
        <v>1463</v>
      </c>
      <c r="B372" s="280" t="s">
        <v>53</v>
      </c>
      <c r="C372" s="281" t="s">
        <v>54</v>
      </c>
      <c r="D372" s="282">
        <v>53020</v>
      </c>
      <c r="E372" s="110" t="s">
        <v>926</v>
      </c>
      <c r="F372" s="283" t="s">
        <v>974</v>
      </c>
      <c r="G372" s="284" t="s">
        <v>1620</v>
      </c>
      <c r="H372" s="192">
        <v>0</v>
      </c>
      <c r="I372" s="192">
        <v>0</v>
      </c>
      <c r="J372" s="192">
        <v>0</v>
      </c>
      <c r="K372" s="192">
        <v>0</v>
      </c>
      <c r="L372" s="192">
        <v>0</v>
      </c>
      <c r="M372" s="192">
        <v>0</v>
      </c>
      <c r="N372" s="192">
        <v>5996.38</v>
      </c>
      <c r="O372" s="192">
        <v>0</v>
      </c>
      <c r="P372" s="192">
        <v>0</v>
      </c>
      <c r="Q372" s="192">
        <v>0</v>
      </c>
      <c r="R372" s="192">
        <v>0</v>
      </c>
      <c r="S372" s="192">
        <v>0</v>
      </c>
      <c r="T372" s="192">
        <v>0</v>
      </c>
      <c r="U372" s="192">
        <v>0</v>
      </c>
      <c r="V372" s="192">
        <v>0</v>
      </c>
      <c r="W372" s="192">
        <v>0</v>
      </c>
      <c r="X372" s="192">
        <v>0</v>
      </c>
      <c r="Y372" s="192">
        <v>0</v>
      </c>
      <c r="Z372" s="192">
        <v>0</v>
      </c>
      <c r="AA372" s="192">
        <v>0</v>
      </c>
      <c r="AB372" s="192">
        <v>0</v>
      </c>
      <c r="AC372" s="192">
        <v>0</v>
      </c>
      <c r="AD372" s="192">
        <v>0</v>
      </c>
      <c r="AE372" s="192">
        <v>0</v>
      </c>
      <c r="AF372" s="192">
        <v>0</v>
      </c>
      <c r="AG372" s="192">
        <v>0</v>
      </c>
      <c r="AH372" s="192">
        <v>0</v>
      </c>
      <c r="AI372" s="192">
        <v>0</v>
      </c>
      <c r="AJ372" s="192">
        <v>0</v>
      </c>
      <c r="AK372" s="192">
        <v>0</v>
      </c>
      <c r="AL372" s="192">
        <v>0</v>
      </c>
      <c r="AM372" s="192">
        <v>0</v>
      </c>
      <c r="AN372" s="192">
        <v>0</v>
      </c>
      <c r="AO372" s="192">
        <v>0</v>
      </c>
      <c r="AP372" s="192">
        <v>0</v>
      </c>
      <c r="AQ372" s="192">
        <v>0</v>
      </c>
      <c r="AR372" s="192">
        <v>0</v>
      </c>
      <c r="AS372" s="192">
        <v>0</v>
      </c>
      <c r="AT372" s="192">
        <v>0</v>
      </c>
      <c r="AU372" s="192">
        <v>0</v>
      </c>
      <c r="AV372" s="192">
        <v>0</v>
      </c>
      <c r="AW372" s="192">
        <v>0</v>
      </c>
      <c r="AX372" s="192">
        <v>0</v>
      </c>
      <c r="AY372" s="192">
        <v>0</v>
      </c>
      <c r="AZ372" s="192">
        <v>0</v>
      </c>
      <c r="BA372" s="192">
        <v>0</v>
      </c>
      <c r="BB372" s="192">
        <v>0</v>
      </c>
      <c r="BC372" s="192">
        <v>0</v>
      </c>
      <c r="BD372" s="192">
        <v>0</v>
      </c>
      <c r="BE372" s="192">
        <v>0</v>
      </c>
      <c r="BF372" s="192">
        <v>0</v>
      </c>
      <c r="BG372" s="192">
        <v>0</v>
      </c>
      <c r="BH372" s="192">
        <v>0</v>
      </c>
      <c r="BI372" s="192">
        <v>0</v>
      </c>
      <c r="BJ372" s="192">
        <v>0</v>
      </c>
      <c r="BK372" s="192">
        <v>0</v>
      </c>
      <c r="BL372" s="192">
        <v>0</v>
      </c>
      <c r="BM372" s="192">
        <v>0</v>
      </c>
      <c r="BN372" s="192">
        <v>0</v>
      </c>
      <c r="BO372" s="192">
        <v>0</v>
      </c>
      <c r="BP372" s="192">
        <v>0</v>
      </c>
      <c r="BQ372" s="192">
        <v>0</v>
      </c>
      <c r="BR372" s="192">
        <v>0</v>
      </c>
      <c r="BS372" s="192">
        <v>0</v>
      </c>
      <c r="BT372" s="192">
        <v>0</v>
      </c>
      <c r="BU372" s="192">
        <v>0</v>
      </c>
      <c r="BV372" s="192">
        <v>0</v>
      </c>
      <c r="BW372" s="192">
        <v>0</v>
      </c>
      <c r="BX372" s="192">
        <v>0</v>
      </c>
      <c r="BY372" s="192">
        <v>0</v>
      </c>
      <c r="BZ372" s="192">
        <v>0</v>
      </c>
      <c r="CA372" s="192">
        <v>0</v>
      </c>
      <c r="CB372" s="192">
        <v>0</v>
      </c>
      <c r="CC372" s="201">
        <f t="shared" si="52"/>
        <v>5996.38</v>
      </c>
    </row>
    <row r="373" spans="1:81" s="109" customFormat="1" ht="25.5" customHeight="1">
      <c r="A373" s="136" t="s">
        <v>1463</v>
      </c>
      <c r="B373" s="280" t="s">
        <v>53</v>
      </c>
      <c r="C373" s="281" t="s">
        <v>54</v>
      </c>
      <c r="D373" s="282">
        <v>53020</v>
      </c>
      <c r="E373" s="110" t="s">
        <v>926</v>
      </c>
      <c r="F373" s="283" t="s">
        <v>975</v>
      </c>
      <c r="G373" s="284" t="s">
        <v>976</v>
      </c>
      <c r="H373" s="192">
        <v>0</v>
      </c>
      <c r="I373" s="171">
        <v>2393.09</v>
      </c>
      <c r="J373" s="171">
        <v>402795.86</v>
      </c>
      <c r="K373" s="171">
        <v>58787</v>
      </c>
      <c r="L373" s="171">
        <v>0</v>
      </c>
      <c r="M373" s="171">
        <v>0</v>
      </c>
      <c r="N373" s="171">
        <v>571878.67000000004</v>
      </c>
      <c r="O373" s="171">
        <v>190156.6</v>
      </c>
      <c r="P373" s="171">
        <v>0</v>
      </c>
      <c r="Q373" s="171">
        <v>0</v>
      </c>
      <c r="R373" s="171">
        <v>9786.66</v>
      </c>
      <c r="S373" s="171">
        <v>0</v>
      </c>
      <c r="T373" s="171">
        <v>381750.18</v>
      </c>
      <c r="U373" s="171">
        <v>144637.43</v>
      </c>
      <c r="V373" s="171">
        <v>0</v>
      </c>
      <c r="W373" s="171">
        <v>18702.66</v>
      </c>
      <c r="X373" s="171">
        <v>124772.78</v>
      </c>
      <c r="Y373" s="171">
        <v>0</v>
      </c>
      <c r="Z373" s="171">
        <v>121915.28</v>
      </c>
      <c r="AA373" s="171">
        <v>0</v>
      </c>
      <c r="AB373" s="171">
        <v>0</v>
      </c>
      <c r="AC373" s="171">
        <v>0</v>
      </c>
      <c r="AD373" s="171">
        <v>0</v>
      </c>
      <c r="AE373" s="171">
        <v>0</v>
      </c>
      <c r="AF373" s="171">
        <v>0</v>
      </c>
      <c r="AG373" s="171">
        <v>0</v>
      </c>
      <c r="AH373" s="171">
        <v>0</v>
      </c>
      <c r="AI373" s="171">
        <v>181035.92</v>
      </c>
      <c r="AJ373" s="171">
        <v>37541.230000000003</v>
      </c>
      <c r="AK373" s="171">
        <v>8060</v>
      </c>
      <c r="AL373" s="171">
        <v>33570.400000000001</v>
      </c>
      <c r="AM373" s="171">
        <v>11402.67</v>
      </c>
      <c r="AN373" s="171">
        <v>62203.73</v>
      </c>
      <c r="AO373" s="171">
        <v>6487.1</v>
      </c>
      <c r="AP373" s="171">
        <v>95462.55</v>
      </c>
      <c r="AQ373" s="171">
        <v>100897.75</v>
      </c>
      <c r="AR373" s="171">
        <v>102753.91</v>
      </c>
      <c r="AS373" s="171">
        <v>68037.81</v>
      </c>
      <c r="AT373" s="171">
        <v>63233.73</v>
      </c>
      <c r="AU373" s="171">
        <v>0</v>
      </c>
      <c r="AV373" s="171">
        <v>0</v>
      </c>
      <c r="AW373" s="171">
        <v>1666.67</v>
      </c>
      <c r="AX373" s="171">
        <v>44925.48</v>
      </c>
      <c r="AY373" s="171">
        <v>0</v>
      </c>
      <c r="AZ373" s="171">
        <v>2526.87</v>
      </c>
      <c r="BA373" s="171">
        <v>1358.71</v>
      </c>
      <c r="BB373" s="171">
        <v>0</v>
      </c>
      <c r="BC373" s="171">
        <v>48166.66</v>
      </c>
      <c r="BD373" s="171">
        <v>5604.14</v>
      </c>
      <c r="BE373" s="171">
        <v>0</v>
      </c>
      <c r="BF373" s="171">
        <v>154362.66</v>
      </c>
      <c r="BG373" s="171">
        <v>0</v>
      </c>
      <c r="BH373" s="171">
        <v>200428.16990000001</v>
      </c>
      <c r="BI373" s="171">
        <v>214763.59</v>
      </c>
      <c r="BJ373" s="171">
        <v>0</v>
      </c>
      <c r="BK373" s="171">
        <v>0</v>
      </c>
      <c r="BL373" s="171">
        <v>0</v>
      </c>
      <c r="BM373" s="171">
        <v>0</v>
      </c>
      <c r="BN373" s="171">
        <v>478256.29</v>
      </c>
      <c r="BO373" s="171">
        <v>49779.839999999997</v>
      </c>
      <c r="BP373" s="171">
        <v>66179.7</v>
      </c>
      <c r="BQ373" s="171">
        <v>0</v>
      </c>
      <c r="BR373" s="171">
        <v>84807.4</v>
      </c>
      <c r="BS373" s="171">
        <v>44115.8</v>
      </c>
      <c r="BT373" s="171">
        <v>0</v>
      </c>
      <c r="BU373" s="171">
        <v>15399.94</v>
      </c>
      <c r="BV373" s="171">
        <v>0</v>
      </c>
      <c r="BW373" s="171">
        <v>32953.980000000003</v>
      </c>
      <c r="BX373" s="171">
        <v>0</v>
      </c>
      <c r="BY373" s="171">
        <v>119381.2</v>
      </c>
      <c r="BZ373" s="171">
        <v>87021.73</v>
      </c>
      <c r="CA373" s="171">
        <v>0</v>
      </c>
      <c r="CB373" s="171">
        <v>0</v>
      </c>
      <c r="CC373" s="201">
        <f t="shared" si="52"/>
        <v>4449961.8399000019</v>
      </c>
    </row>
    <row r="374" spans="1:81" s="109" customFormat="1" ht="25.5" customHeight="1">
      <c r="A374" s="136" t="s">
        <v>1463</v>
      </c>
      <c r="B374" s="280" t="s">
        <v>53</v>
      </c>
      <c r="C374" s="281" t="s">
        <v>54</v>
      </c>
      <c r="D374" s="282">
        <v>53020</v>
      </c>
      <c r="E374" s="110" t="s">
        <v>926</v>
      </c>
      <c r="F374" s="283" t="s">
        <v>977</v>
      </c>
      <c r="G374" s="284" t="s">
        <v>978</v>
      </c>
      <c r="H374" s="192">
        <v>0</v>
      </c>
      <c r="I374" s="171">
        <v>3787.96</v>
      </c>
      <c r="J374" s="171">
        <v>2910.48</v>
      </c>
      <c r="K374" s="171">
        <v>506651</v>
      </c>
      <c r="L374" s="171">
        <v>0</v>
      </c>
      <c r="M374" s="171">
        <v>114187.99</v>
      </c>
      <c r="N374" s="171">
        <v>1839886.68</v>
      </c>
      <c r="O374" s="171">
        <v>643019.93999999994</v>
      </c>
      <c r="P374" s="171">
        <v>0</v>
      </c>
      <c r="Q374" s="171">
        <v>0</v>
      </c>
      <c r="R374" s="171">
        <v>96456</v>
      </c>
      <c r="S374" s="171">
        <v>0</v>
      </c>
      <c r="T374" s="171">
        <v>731093.38</v>
      </c>
      <c r="U374" s="171">
        <v>20216.990000000002</v>
      </c>
      <c r="V374" s="171">
        <v>0</v>
      </c>
      <c r="W374" s="171">
        <v>0</v>
      </c>
      <c r="X374" s="171">
        <v>74666.460000000006</v>
      </c>
      <c r="Y374" s="171">
        <v>0</v>
      </c>
      <c r="Z374" s="171">
        <v>653150.47</v>
      </c>
      <c r="AA374" s="171">
        <v>10003.36</v>
      </c>
      <c r="AB374" s="171">
        <v>116002.31</v>
      </c>
      <c r="AC374" s="171">
        <v>0</v>
      </c>
      <c r="AD374" s="171">
        <v>2662.8</v>
      </c>
      <c r="AE374" s="171">
        <v>0</v>
      </c>
      <c r="AF374" s="171">
        <v>453352.18</v>
      </c>
      <c r="AG374" s="171">
        <v>0</v>
      </c>
      <c r="AH374" s="171">
        <v>0</v>
      </c>
      <c r="AI374" s="171">
        <v>0</v>
      </c>
      <c r="AJ374" s="171">
        <v>46206.19</v>
      </c>
      <c r="AK374" s="171">
        <v>12112.99</v>
      </c>
      <c r="AL374" s="171">
        <v>72491.94</v>
      </c>
      <c r="AM374" s="171">
        <v>37833.83</v>
      </c>
      <c r="AN374" s="171">
        <v>6791.88</v>
      </c>
      <c r="AO374" s="171">
        <v>23753.84</v>
      </c>
      <c r="AP374" s="171">
        <v>145536.67000000001</v>
      </c>
      <c r="AQ374" s="171">
        <v>6478.33</v>
      </c>
      <c r="AR374" s="171">
        <v>151065.51999999999</v>
      </c>
      <c r="AS374" s="171">
        <v>42392.47</v>
      </c>
      <c r="AT374" s="171">
        <v>133973.66</v>
      </c>
      <c r="AU374" s="171">
        <v>0</v>
      </c>
      <c r="AV374" s="171">
        <v>0</v>
      </c>
      <c r="AW374" s="171">
        <v>7798.49</v>
      </c>
      <c r="AX374" s="171">
        <v>25070.06</v>
      </c>
      <c r="AY374" s="171">
        <v>13095.76</v>
      </c>
      <c r="AZ374" s="171">
        <v>25025.03</v>
      </c>
      <c r="BA374" s="171">
        <v>3963.47</v>
      </c>
      <c r="BB374" s="171">
        <v>0</v>
      </c>
      <c r="BC374" s="171">
        <v>58010.42</v>
      </c>
      <c r="BD374" s="171">
        <v>0</v>
      </c>
      <c r="BE374" s="171">
        <v>0</v>
      </c>
      <c r="BF374" s="171">
        <v>0</v>
      </c>
      <c r="BG374" s="171">
        <v>0</v>
      </c>
      <c r="BH374" s="171">
        <v>435298.65</v>
      </c>
      <c r="BI374" s="171">
        <v>0</v>
      </c>
      <c r="BJ374" s="171">
        <v>12207.67</v>
      </c>
      <c r="BK374" s="171">
        <v>0</v>
      </c>
      <c r="BL374" s="171">
        <v>0</v>
      </c>
      <c r="BM374" s="171">
        <v>433186.85</v>
      </c>
      <c r="BN374" s="171">
        <v>73716.37</v>
      </c>
      <c r="BO374" s="171">
        <v>0</v>
      </c>
      <c r="BP374" s="171">
        <v>4149.99</v>
      </c>
      <c r="BQ374" s="171">
        <v>0</v>
      </c>
      <c r="BR374" s="171">
        <v>0</v>
      </c>
      <c r="BS374" s="171">
        <v>0</v>
      </c>
      <c r="BT374" s="171">
        <v>0</v>
      </c>
      <c r="BU374" s="171">
        <v>0</v>
      </c>
      <c r="BV374" s="171">
        <v>94914</v>
      </c>
      <c r="BW374" s="171">
        <v>124452.38</v>
      </c>
      <c r="BX374" s="171">
        <v>0</v>
      </c>
      <c r="BY374" s="171">
        <v>337081.38</v>
      </c>
      <c r="BZ374" s="171">
        <v>28493.15</v>
      </c>
      <c r="CA374" s="171">
        <v>0</v>
      </c>
      <c r="CB374" s="171">
        <v>0</v>
      </c>
      <c r="CC374" s="201">
        <f t="shared" si="52"/>
        <v>7623148.9899999993</v>
      </c>
    </row>
    <row r="375" spans="1:81" s="109" customFormat="1" ht="25.5" customHeight="1">
      <c r="A375" s="136" t="s">
        <v>1463</v>
      </c>
      <c r="B375" s="280" t="s">
        <v>53</v>
      </c>
      <c r="C375" s="281" t="s">
        <v>54</v>
      </c>
      <c r="D375" s="282">
        <v>53020</v>
      </c>
      <c r="E375" s="110" t="s">
        <v>926</v>
      </c>
      <c r="F375" s="283" t="s">
        <v>979</v>
      </c>
      <c r="G375" s="284" t="s">
        <v>980</v>
      </c>
      <c r="H375" s="192">
        <v>2387502.13</v>
      </c>
      <c r="I375" s="171">
        <v>38250.730000000003</v>
      </c>
      <c r="J375" s="171">
        <v>8038.61</v>
      </c>
      <c r="K375" s="171">
        <v>10561</v>
      </c>
      <c r="L375" s="171">
        <v>3275.62</v>
      </c>
      <c r="M375" s="171">
        <v>265564.46999999997</v>
      </c>
      <c r="N375" s="171">
        <v>805996.53</v>
      </c>
      <c r="O375" s="171">
        <v>2866.66</v>
      </c>
      <c r="P375" s="171">
        <v>0</v>
      </c>
      <c r="Q375" s="171">
        <v>2052264.84</v>
      </c>
      <c r="R375" s="171">
        <v>18046.2</v>
      </c>
      <c r="S375" s="171">
        <v>536536.05000000005</v>
      </c>
      <c r="T375" s="171">
        <v>0</v>
      </c>
      <c r="U375" s="171">
        <v>545799.47</v>
      </c>
      <c r="V375" s="171">
        <v>0</v>
      </c>
      <c r="W375" s="171">
        <v>10875.4</v>
      </c>
      <c r="X375" s="171">
        <v>0</v>
      </c>
      <c r="Y375" s="171">
        <v>40133.39</v>
      </c>
      <c r="Z375" s="171">
        <v>176999.63</v>
      </c>
      <c r="AA375" s="171">
        <v>0</v>
      </c>
      <c r="AB375" s="171">
        <v>151556.92000000001</v>
      </c>
      <c r="AC375" s="171">
        <v>8520.48</v>
      </c>
      <c r="AD375" s="171">
        <v>5860.15</v>
      </c>
      <c r="AE375" s="171">
        <v>0</v>
      </c>
      <c r="AF375" s="171">
        <v>16989.36</v>
      </c>
      <c r="AG375" s="171">
        <v>123181.58</v>
      </c>
      <c r="AH375" s="171">
        <v>0</v>
      </c>
      <c r="AI375" s="171">
        <v>0</v>
      </c>
      <c r="AJ375" s="171">
        <v>15232.25</v>
      </c>
      <c r="AK375" s="171">
        <v>30754.79</v>
      </c>
      <c r="AL375" s="171">
        <v>33910.339999999997</v>
      </c>
      <c r="AM375" s="171">
        <v>58730.18</v>
      </c>
      <c r="AN375" s="171">
        <v>7445.38</v>
      </c>
      <c r="AO375" s="171">
        <v>127822.61</v>
      </c>
      <c r="AP375" s="171">
        <v>34986.9</v>
      </c>
      <c r="AQ375" s="171">
        <v>15125.33</v>
      </c>
      <c r="AR375" s="171">
        <v>0</v>
      </c>
      <c r="AS375" s="171">
        <v>16271.76</v>
      </c>
      <c r="AT375" s="171">
        <v>33356.76</v>
      </c>
      <c r="AU375" s="171">
        <v>1437.26</v>
      </c>
      <c r="AV375" s="171">
        <v>0</v>
      </c>
      <c r="AW375" s="171">
        <v>0</v>
      </c>
      <c r="AX375" s="171">
        <v>0</v>
      </c>
      <c r="AY375" s="171">
        <v>20114.95</v>
      </c>
      <c r="AZ375" s="171">
        <v>0</v>
      </c>
      <c r="BA375" s="171">
        <v>11465.44</v>
      </c>
      <c r="BB375" s="171">
        <v>0</v>
      </c>
      <c r="BC375" s="171">
        <v>0</v>
      </c>
      <c r="BD375" s="171">
        <v>119368.17</v>
      </c>
      <c r="BE375" s="171">
        <v>0</v>
      </c>
      <c r="BF375" s="171">
        <v>803686.06</v>
      </c>
      <c r="BG375" s="171">
        <v>0</v>
      </c>
      <c r="BH375" s="171">
        <v>67109.61</v>
      </c>
      <c r="BI375" s="171">
        <v>75171.360000000001</v>
      </c>
      <c r="BJ375" s="171">
        <v>7835.91</v>
      </c>
      <c r="BK375" s="171">
        <v>17107.5</v>
      </c>
      <c r="BL375" s="171">
        <v>17040.82</v>
      </c>
      <c r="BM375" s="171">
        <v>246295.87</v>
      </c>
      <c r="BN375" s="171">
        <v>688381.54</v>
      </c>
      <c r="BO375" s="171">
        <v>81054.759999999995</v>
      </c>
      <c r="BP375" s="171">
        <v>8339.43</v>
      </c>
      <c r="BQ375" s="171">
        <v>50031.16</v>
      </c>
      <c r="BR375" s="171">
        <v>87634.32</v>
      </c>
      <c r="BS375" s="171">
        <v>97631.77</v>
      </c>
      <c r="BT375" s="171">
        <v>1040006.69</v>
      </c>
      <c r="BU375" s="171">
        <v>31527.39</v>
      </c>
      <c r="BV375" s="171">
        <v>2361.77</v>
      </c>
      <c r="BW375" s="171">
        <v>31980.84</v>
      </c>
      <c r="BX375" s="171">
        <v>12076.9</v>
      </c>
      <c r="BY375" s="171">
        <v>13223.34</v>
      </c>
      <c r="BZ375" s="171">
        <v>161882.09</v>
      </c>
      <c r="CA375" s="171">
        <v>7286.22</v>
      </c>
      <c r="CB375" s="171">
        <v>12921.16</v>
      </c>
      <c r="CC375" s="201">
        <f t="shared" si="52"/>
        <v>11295427.849999998</v>
      </c>
    </row>
    <row r="376" spans="1:81" s="109" customFormat="1" ht="25.5" customHeight="1">
      <c r="A376" s="136" t="s">
        <v>1463</v>
      </c>
      <c r="B376" s="280" t="s">
        <v>53</v>
      </c>
      <c r="C376" s="281" t="s">
        <v>54</v>
      </c>
      <c r="D376" s="282">
        <v>53020</v>
      </c>
      <c r="E376" s="110" t="s">
        <v>926</v>
      </c>
      <c r="F376" s="283" t="s">
        <v>981</v>
      </c>
      <c r="G376" s="284" t="s">
        <v>982</v>
      </c>
      <c r="H376" s="192">
        <v>4766.3599999999997</v>
      </c>
      <c r="I376" s="171">
        <v>164850.45000000001</v>
      </c>
      <c r="J376" s="171">
        <v>72751.53</v>
      </c>
      <c r="K376" s="171">
        <v>37947</v>
      </c>
      <c r="L376" s="171">
        <v>0</v>
      </c>
      <c r="M376" s="171">
        <v>11392.23</v>
      </c>
      <c r="N376" s="171">
        <v>0</v>
      </c>
      <c r="O376" s="171">
        <v>0</v>
      </c>
      <c r="P376" s="171">
        <v>0</v>
      </c>
      <c r="Q376" s="171">
        <v>430673.78</v>
      </c>
      <c r="R376" s="171">
        <v>1788.88</v>
      </c>
      <c r="S376" s="171">
        <v>0</v>
      </c>
      <c r="T376" s="171">
        <v>0</v>
      </c>
      <c r="U376" s="171">
        <v>24290.83</v>
      </c>
      <c r="V376" s="171">
        <v>0</v>
      </c>
      <c r="W376" s="171">
        <v>526.5</v>
      </c>
      <c r="X376" s="171">
        <v>0</v>
      </c>
      <c r="Y376" s="171">
        <v>0</v>
      </c>
      <c r="Z376" s="171">
        <v>80.5</v>
      </c>
      <c r="AA376" s="171">
        <v>0</v>
      </c>
      <c r="AB376" s="171">
        <v>186869.9</v>
      </c>
      <c r="AC376" s="171">
        <v>23486.22</v>
      </c>
      <c r="AD376" s="171">
        <v>7198.65</v>
      </c>
      <c r="AE376" s="171">
        <v>0</v>
      </c>
      <c r="AF376" s="171">
        <v>22953.360000000001</v>
      </c>
      <c r="AG376" s="171">
        <v>58704.82</v>
      </c>
      <c r="AH376" s="171">
        <v>0</v>
      </c>
      <c r="AI376" s="171">
        <v>0</v>
      </c>
      <c r="AJ376" s="171">
        <v>5441.55</v>
      </c>
      <c r="AK376" s="171">
        <v>67762.509999999995</v>
      </c>
      <c r="AL376" s="171">
        <v>8215.86</v>
      </c>
      <c r="AM376" s="171">
        <v>21718.38</v>
      </c>
      <c r="AN376" s="171">
        <v>38786.17</v>
      </c>
      <c r="AO376" s="171">
        <v>104773.9</v>
      </c>
      <c r="AP376" s="171">
        <v>8952.08</v>
      </c>
      <c r="AQ376" s="171">
        <v>37879.699999999997</v>
      </c>
      <c r="AR376" s="171">
        <v>69820.100000000006</v>
      </c>
      <c r="AS376" s="171">
        <v>11826.73</v>
      </c>
      <c r="AT376" s="171">
        <v>2532.23</v>
      </c>
      <c r="AU376" s="171">
        <v>0</v>
      </c>
      <c r="AV376" s="171">
        <v>0</v>
      </c>
      <c r="AW376" s="171">
        <v>38254.980000000003</v>
      </c>
      <c r="AX376" s="171">
        <v>0</v>
      </c>
      <c r="AY376" s="171">
        <v>6193.31</v>
      </c>
      <c r="AZ376" s="171">
        <v>2867.79</v>
      </c>
      <c r="BA376" s="171">
        <v>0</v>
      </c>
      <c r="BB376" s="171">
        <v>0</v>
      </c>
      <c r="BC376" s="171">
        <v>15133.34</v>
      </c>
      <c r="BD376" s="171">
        <v>55327.5</v>
      </c>
      <c r="BE376" s="171">
        <v>0</v>
      </c>
      <c r="BF376" s="171">
        <v>0</v>
      </c>
      <c r="BG376" s="171">
        <v>0</v>
      </c>
      <c r="BH376" s="171">
        <v>251811.01</v>
      </c>
      <c r="BI376" s="171">
        <v>50884.43</v>
      </c>
      <c r="BJ376" s="171">
        <v>4318.9799999999996</v>
      </c>
      <c r="BK376" s="171">
        <v>2974.8</v>
      </c>
      <c r="BL376" s="171">
        <v>0</v>
      </c>
      <c r="BM376" s="171">
        <v>58174</v>
      </c>
      <c r="BN376" s="171">
        <v>58571.18</v>
      </c>
      <c r="BO376" s="171">
        <v>32278.21</v>
      </c>
      <c r="BP376" s="171">
        <v>0</v>
      </c>
      <c r="BQ376" s="171">
        <v>1298.8599999999999</v>
      </c>
      <c r="BR376" s="171">
        <v>76844.14</v>
      </c>
      <c r="BS376" s="171">
        <v>0</v>
      </c>
      <c r="BT376" s="171">
        <v>81188.509999999995</v>
      </c>
      <c r="BU376" s="171">
        <v>33677.760000000002</v>
      </c>
      <c r="BV376" s="171">
        <v>2796.97</v>
      </c>
      <c r="BW376" s="171">
        <v>26397.5</v>
      </c>
      <c r="BX376" s="171">
        <v>12066.27</v>
      </c>
      <c r="BY376" s="171">
        <v>9493.92</v>
      </c>
      <c r="BZ376" s="171">
        <v>26576.97</v>
      </c>
      <c r="CA376" s="171">
        <v>31329.360000000001</v>
      </c>
      <c r="CB376" s="171">
        <v>15688.56</v>
      </c>
      <c r="CC376" s="201">
        <f t="shared" si="52"/>
        <v>2320138.5699999998</v>
      </c>
    </row>
    <row r="377" spans="1:81" s="109" customFormat="1" ht="25.5" customHeight="1">
      <c r="A377" s="136" t="s">
        <v>1463</v>
      </c>
      <c r="B377" s="280" t="s">
        <v>53</v>
      </c>
      <c r="C377" s="281" t="s">
        <v>54</v>
      </c>
      <c r="D377" s="282">
        <v>53020</v>
      </c>
      <c r="E377" s="110" t="s">
        <v>926</v>
      </c>
      <c r="F377" s="283" t="s">
        <v>983</v>
      </c>
      <c r="G377" s="284" t="s">
        <v>984</v>
      </c>
      <c r="H377" s="192">
        <v>0</v>
      </c>
      <c r="I377" s="171">
        <v>0</v>
      </c>
      <c r="J377" s="171">
        <v>0</v>
      </c>
      <c r="K377" s="171">
        <v>0</v>
      </c>
      <c r="L377" s="171">
        <v>0</v>
      </c>
      <c r="M377" s="171">
        <v>149.02000000000001</v>
      </c>
      <c r="N377" s="171">
        <v>0</v>
      </c>
      <c r="O377" s="171">
        <v>0</v>
      </c>
      <c r="P377" s="171">
        <v>0</v>
      </c>
      <c r="Q377" s="171">
        <v>0</v>
      </c>
      <c r="R377" s="171">
        <v>0</v>
      </c>
      <c r="S377" s="171">
        <v>0</v>
      </c>
      <c r="T377" s="171">
        <v>0</v>
      </c>
      <c r="U377" s="171">
        <v>0</v>
      </c>
      <c r="V377" s="171">
        <v>0</v>
      </c>
      <c r="W377" s="171">
        <v>0</v>
      </c>
      <c r="X377" s="171">
        <v>0</v>
      </c>
      <c r="Y377" s="171">
        <v>0</v>
      </c>
      <c r="Z377" s="171">
        <v>0</v>
      </c>
      <c r="AA377" s="171">
        <v>0</v>
      </c>
      <c r="AB377" s="171">
        <v>39153.42</v>
      </c>
      <c r="AC377" s="171">
        <v>0</v>
      </c>
      <c r="AD377" s="171">
        <v>0</v>
      </c>
      <c r="AE377" s="171">
        <v>0</v>
      </c>
      <c r="AF377" s="171">
        <v>0</v>
      </c>
      <c r="AG377" s="171">
        <v>0</v>
      </c>
      <c r="AH377" s="171">
        <v>0</v>
      </c>
      <c r="AI377" s="171">
        <v>0</v>
      </c>
      <c r="AJ377" s="171">
        <v>0</v>
      </c>
      <c r="AK377" s="171">
        <v>0</v>
      </c>
      <c r="AL377" s="171">
        <v>14410</v>
      </c>
      <c r="AM377" s="171">
        <v>0</v>
      </c>
      <c r="AN377" s="171">
        <v>0</v>
      </c>
      <c r="AO377" s="171">
        <v>0</v>
      </c>
      <c r="AP377" s="171">
        <v>0</v>
      </c>
      <c r="AQ377" s="171">
        <v>0</v>
      </c>
      <c r="AR377" s="171">
        <v>0</v>
      </c>
      <c r="AS377" s="171">
        <v>0</v>
      </c>
      <c r="AT377" s="171">
        <v>11609.49</v>
      </c>
      <c r="AU377" s="171">
        <v>0</v>
      </c>
      <c r="AV377" s="171">
        <v>0</v>
      </c>
      <c r="AW377" s="171">
        <v>757.27</v>
      </c>
      <c r="AX377" s="171">
        <v>0</v>
      </c>
      <c r="AY377" s="171">
        <v>0</v>
      </c>
      <c r="AZ377" s="171">
        <v>0</v>
      </c>
      <c r="BA377" s="171">
        <v>0</v>
      </c>
      <c r="BB377" s="171">
        <v>0</v>
      </c>
      <c r="BC377" s="171">
        <v>0</v>
      </c>
      <c r="BD377" s="171">
        <v>0</v>
      </c>
      <c r="BE377" s="171">
        <v>0</v>
      </c>
      <c r="BF377" s="171">
        <v>0</v>
      </c>
      <c r="BG377" s="171">
        <v>0</v>
      </c>
      <c r="BH377" s="171">
        <v>0</v>
      </c>
      <c r="BI377" s="171">
        <v>38069.89</v>
      </c>
      <c r="BJ377" s="171">
        <v>0</v>
      </c>
      <c r="BK377" s="171">
        <v>0</v>
      </c>
      <c r="BL377" s="171">
        <v>0</v>
      </c>
      <c r="BM377" s="171">
        <v>0</v>
      </c>
      <c r="BN377" s="171">
        <v>14056.54</v>
      </c>
      <c r="BO377" s="171">
        <v>11052.09</v>
      </c>
      <c r="BP377" s="171">
        <v>0</v>
      </c>
      <c r="BQ377" s="171">
        <v>18400.28</v>
      </c>
      <c r="BR377" s="171">
        <v>1645.12</v>
      </c>
      <c r="BS377" s="171">
        <v>0</v>
      </c>
      <c r="BT377" s="171">
        <v>0</v>
      </c>
      <c r="BU377" s="171">
        <v>0</v>
      </c>
      <c r="BV377" s="171">
        <v>0</v>
      </c>
      <c r="BW377" s="171">
        <v>0</v>
      </c>
      <c r="BX377" s="171">
        <v>0</v>
      </c>
      <c r="BY377" s="171">
        <v>0</v>
      </c>
      <c r="BZ377" s="171">
        <v>0</v>
      </c>
      <c r="CA377" s="171">
        <v>0</v>
      </c>
      <c r="CB377" s="171">
        <v>0</v>
      </c>
      <c r="CC377" s="201">
        <f t="shared" si="52"/>
        <v>149303.12</v>
      </c>
    </row>
    <row r="378" spans="1:81" s="109" customFormat="1" ht="25.5" customHeight="1">
      <c r="A378" s="136" t="s">
        <v>1463</v>
      </c>
      <c r="B378" s="280" t="s">
        <v>53</v>
      </c>
      <c r="C378" s="281" t="s">
        <v>54</v>
      </c>
      <c r="D378" s="282">
        <v>53020</v>
      </c>
      <c r="E378" s="110" t="s">
        <v>926</v>
      </c>
      <c r="F378" s="283" t="s">
        <v>985</v>
      </c>
      <c r="G378" s="284" t="s">
        <v>986</v>
      </c>
      <c r="H378" s="192">
        <v>0</v>
      </c>
      <c r="I378" s="171">
        <v>0</v>
      </c>
      <c r="J378" s="171">
        <v>32923.269999999997</v>
      </c>
      <c r="K378" s="171">
        <v>0</v>
      </c>
      <c r="L378" s="171">
        <v>0</v>
      </c>
      <c r="M378" s="171">
        <v>0</v>
      </c>
      <c r="N378" s="171">
        <v>0</v>
      </c>
      <c r="O378" s="171">
        <v>0</v>
      </c>
      <c r="P378" s="171">
        <v>0</v>
      </c>
      <c r="Q378" s="171">
        <v>0</v>
      </c>
      <c r="R378" s="171">
        <v>7039.7</v>
      </c>
      <c r="S378" s="171">
        <v>0</v>
      </c>
      <c r="T378" s="171">
        <v>0</v>
      </c>
      <c r="U378" s="171">
        <v>34033.11</v>
      </c>
      <c r="V378" s="171">
        <v>0</v>
      </c>
      <c r="W378" s="171">
        <v>0</v>
      </c>
      <c r="X378" s="171">
        <v>0</v>
      </c>
      <c r="Y378" s="171">
        <v>0</v>
      </c>
      <c r="Z378" s="171">
        <v>0</v>
      </c>
      <c r="AA378" s="171">
        <v>0</v>
      </c>
      <c r="AB378" s="171">
        <v>0</v>
      </c>
      <c r="AC378" s="171">
        <v>0</v>
      </c>
      <c r="AD378" s="171">
        <v>0</v>
      </c>
      <c r="AE378" s="171">
        <v>0</v>
      </c>
      <c r="AF378" s="171">
        <v>0</v>
      </c>
      <c r="AG378" s="171">
        <v>0</v>
      </c>
      <c r="AH378" s="171">
        <v>0</v>
      </c>
      <c r="AI378" s="171">
        <v>0</v>
      </c>
      <c r="AJ378" s="171">
        <v>0</v>
      </c>
      <c r="AK378" s="171">
        <v>6140.06</v>
      </c>
      <c r="AL378" s="171">
        <v>0</v>
      </c>
      <c r="AM378" s="171">
        <v>31686.18</v>
      </c>
      <c r="AN378" s="171">
        <v>931.28</v>
      </c>
      <c r="AO378" s="171">
        <v>0</v>
      </c>
      <c r="AP378" s="171">
        <v>0</v>
      </c>
      <c r="AQ378" s="171">
        <v>0</v>
      </c>
      <c r="AR378" s="171">
        <v>0</v>
      </c>
      <c r="AS378" s="171">
        <v>0</v>
      </c>
      <c r="AT378" s="171">
        <v>0</v>
      </c>
      <c r="AU378" s="171">
        <v>0</v>
      </c>
      <c r="AV378" s="171">
        <v>0</v>
      </c>
      <c r="AW378" s="171">
        <v>2615.62</v>
      </c>
      <c r="AX378" s="171">
        <v>33537.769999999997</v>
      </c>
      <c r="AY378" s="171">
        <v>0</v>
      </c>
      <c r="AZ378" s="171">
        <v>0</v>
      </c>
      <c r="BA378" s="171">
        <v>0</v>
      </c>
      <c r="BB378" s="171">
        <v>0</v>
      </c>
      <c r="BC378" s="171">
        <v>0</v>
      </c>
      <c r="BD378" s="171">
        <v>0</v>
      </c>
      <c r="BE378" s="171">
        <v>0</v>
      </c>
      <c r="BF378" s="171">
        <v>0</v>
      </c>
      <c r="BG378" s="171">
        <v>0</v>
      </c>
      <c r="BH378" s="171">
        <v>0</v>
      </c>
      <c r="BI378" s="171">
        <v>5136</v>
      </c>
      <c r="BJ378" s="171">
        <v>3336.98</v>
      </c>
      <c r="BK378" s="171">
        <v>0</v>
      </c>
      <c r="BL378" s="171">
        <v>0</v>
      </c>
      <c r="BM378" s="171">
        <v>0</v>
      </c>
      <c r="BN378" s="171">
        <v>2806.71</v>
      </c>
      <c r="BO378" s="171">
        <v>2755.79</v>
      </c>
      <c r="BP378" s="171">
        <v>0</v>
      </c>
      <c r="BQ378" s="171">
        <v>0</v>
      </c>
      <c r="BR378" s="171">
        <v>3620.95</v>
      </c>
      <c r="BS378" s="171">
        <v>0</v>
      </c>
      <c r="BT378" s="171">
        <v>0</v>
      </c>
      <c r="BU378" s="171">
        <v>0</v>
      </c>
      <c r="BV378" s="171">
        <v>0</v>
      </c>
      <c r="BW378" s="171">
        <v>0</v>
      </c>
      <c r="BX378" s="171">
        <v>3576.37</v>
      </c>
      <c r="BY378" s="171">
        <v>9916.66</v>
      </c>
      <c r="BZ378" s="171">
        <v>89745.19</v>
      </c>
      <c r="CA378" s="171">
        <v>0</v>
      </c>
      <c r="CB378" s="171">
        <v>0</v>
      </c>
      <c r="CC378" s="201">
        <f t="shared" si="52"/>
        <v>269801.64</v>
      </c>
    </row>
    <row r="379" spans="1:81" s="109" customFormat="1" ht="25.5" customHeight="1">
      <c r="A379" s="136" t="s">
        <v>1463</v>
      </c>
      <c r="B379" s="280" t="s">
        <v>53</v>
      </c>
      <c r="C379" s="281" t="s">
        <v>54</v>
      </c>
      <c r="D379" s="282">
        <v>53020</v>
      </c>
      <c r="E379" s="110" t="s">
        <v>926</v>
      </c>
      <c r="F379" s="283" t="s">
        <v>987</v>
      </c>
      <c r="G379" s="284" t="s">
        <v>988</v>
      </c>
      <c r="H379" s="192">
        <v>0</v>
      </c>
      <c r="I379" s="171">
        <v>19924.66</v>
      </c>
      <c r="J379" s="171">
        <v>0</v>
      </c>
      <c r="K379" s="171">
        <v>0</v>
      </c>
      <c r="L379" s="171">
        <v>0</v>
      </c>
      <c r="M379" s="171">
        <v>44566.21</v>
      </c>
      <c r="N379" s="171">
        <v>19573.87</v>
      </c>
      <c r="O379" s="171">
        <v>0</v>
      </c>
      <c r="P379" s="171">
        <v>0</v>
      </c>
      <c r="Q379" s="171">
        <v>0</v>
      </c>
      <c r="R379" s="171">
        <v>0</v>
      </c>
      <c r="S379" s="171">
        <v>0</v>
      </c>
      <c r="T379" s="171">
        <v>0</v>
      </c>
      <c r="U379" s="171">
        <v>40396.71</v>
      </c>
      <c r="V379" s="171">
        <v>0</v>
      </c>
      <c r="W379" s="171">
        <v>0</v>
      </c>
      <c r="X379" s="171">
        <v>0</v>
      </c>
      <c r="Y379" s="171">
        <v>0</v>
      </c>
      <c r="Z379" s="171">
        <v>0</v>
      </c>
      <c r="AA379" s="171">
        <v>0</v>
      </c>
      <c r="AB379" s="171">
        <v>1847.81</v>
      </c>
      <c r="AC379" s="171">
        <v>0</v>
      </c>
      <c r="AD379" s="171">
        <v>0</v>
      </c>
      <c r="AE379" s="171">
        <v>0</v>
      </c>
      <c r="AF379" s="171">
        <v>0</v>
      </c>
      <c r="AG379" s="171">
        <v>0</v>
      </c>
      <c r="AH379" s="171">
        <v>0</v>
      </c>
      <c r="AI379" s="171">
        <v>0</v>
      </c>
      <c r="AJ379" s="171">
        <v>0</v>
      </c>
      <c r="AK379" s="171">
        <v>0</v>
      </c>
      <c r="AL379" s="171">
        <v>1460</v>
      </c>
      <c r="AM379" s="171">
        <v>0</v>
      </c>
      <c r="AN379" s="171">
        <v>8719.4500000000007</v>
      </c>
      <c r="AO379" s="171">
        <v>3162.49</v>
      </c>
      <c r="AP379" s="171">
        <v>0</v>
      </c>
      <c r="AQ379" s="171">
        <v>0</v>
      </c>
      <c r="AR379" s="171">
        <v>0</v>
      </c>
      <c r="AS379" s="171">
        <v>13206.86</v>
      </c>
      <c r="AT379" s="171">
        <v>0</v>
      </c>
      <c r="AU379" s="171">
        <v>0</v>
      </c>
      <c r="AV379" s="171">
        <v>20366.75</v>
      </c>
      <c r="AW379" s="171">
        <v>5952.11</v>
      </c>
      <c r="AX379" s="171">
        <v>0</v>
      </c>
      <c r="AY379" s="171">
        <v>0</v>
      </c>
      <c r="AZ379" s="171">
        <v>0</v>
      </c>
      <c r="BA379" s="171">
        <v>7108.3</v>
      </c>
      <c r="BB379" s="171">
        <v>0</v>
      </c>
      <c r="BC379" s="171">
        <v>19131.86</v>
      </c>
      <c r="BD379" s="171">
        <v>0</v>
      </c>
      <c r="BE379" s="171">
        <v>0</v>
      </c>
      <c r="BF379" s="171">
        <v>0</v>
      </c>
      <c r="BG379" s="171">
        <v>0</v>
      </c>
      <c r="BH379" s="171">
        <v>22487.63</v>
      </c>
      <c r="BI379" s="171">
        <v>43461.16</v>
      </c>
      <c r="BJ379" s="171">
        <v>0</v>
      </c>
      <c r="BK379" s="171">
        <v>0</v>
      </c>
      <c r="BL379" s="171">
        <v>0</v>
      </c>
      <c r="BM379" s="171">
        <v>73221.649999999994</v>
      </c>
      <c r="BN379" s="171">
        <v>24782.14</v>
      </c>
      <c r="BO379" s="171">
        <v>2235.2399999999998</v>
      </c>
      <c r="BP379" s="171">
        <v>0</v>
      </c>
      <c r="BQ379" s="171">
        <v>0</v>
      </c>
      <c r="BR379" s="171">
        <v>0</v>
      </c>
      <c r="BS379" s="171">
        <v>0</v>
      </c>
      <c r="BT379" s="171">
        <v>0</v>
      </c>
      <c r="BU379" s="171">
        <v>0</v>
      </c>
      <c r="BV379" s="171">
        <v>0</v>
      </c>
      <c r="BW379" s="171">
        <v>17625.8</v>
      </c>
      <c r="BX379" s="171">
        <v>15736.29</v>
      </c>
      <c r="BY379" s="171">
        <v>5569.98</v>
      </c>
      <c r="BZ379" s="171">
        <v>0</v>
      </c>
      <c r="CA379" s="171">
        <v>0</v>
      </c>
      <c r="CB379" s="171">
        <v>2562.54</v>
      </c>
      <c r="CC379" s="201">
        <f t="shared" si="52"/>
        <v>413099.50999999995</v>
      </c>
    </row>
    <row r="380" spans="1:81" s="109" customFormat="1" ht="25.5" customHeight="1">
      <c r="A380" s="136" t="s">
        <v>1463</v>
      </c>
      <c r="B380" s="280" t="s">
        <v>53</v>
      </c>
      <c r="C380" s="281" t="s">
        <v>54</v>
      </c>
      <c r="D380" s="282">
        <v>53020</v>
      </c>
      <c r="E380" s="110" t="s">
        <v>926</v>
      </c>
      <c r="F380" s="283" t="s">
        <v>989</v>
      </c>
      <c r="G380" s="284" t="s">
        <v>990</v>
      </c>
      <c r="H380" s="192">
        <v>0</v>
      </c>
      <c r="I380" s="192">
        <v>0</v>
      </c>
      <c r="J380" s="192">
        <v>0</v>
      </c>
      <c r="K380" s="192">
        <v>0</v>
      </c>
      <c r="L380" s="192">
        <v>0</v>
      </c>
      <c r="M380" s="192">
        <v>0</v>
      </c>
      <c r="N380" s="192">
        <v>0</v>
      </c>
      <c r="O380" s="192">
        <v>0</v>
      </c>
      <c r="P380" s="192">
        <v>0</v>
      </c>
      <c r="Q380" s="192">
        <v>0</v>
      </c>
      <c r="R380" s="192">
        <v>0</v>
      </c>
      <c r="S380" s="192">
        <v>0</v>
      </c>
      <c r="T380" s="192">
        <v>0</v>
      </c>
      <c r="U380" s="192">
        <v>0</v>
      </c>
      <c r="V380" s="192">
        <v>0</v>
      </c>
      <c r="W380" s="192">
        <v>0</v>
      </c>
      <c r="X380" s="192">
        <v>0</v>
      </c>
      <c r="Y380" s="192">
        <v>0</v>
      </c>
      <c r="Z380" s="192">
        <v>0</v>
      </c>
      <c r="AA380" s="192">
        <v>0</v>
      </c>
      <c r="AB380" s="192">
        <v>1227.78</v>
      </c>
      <c r="AC380" s="192">
        <v>0</v>
      </c>
      <c r="AD380" s="192">
        <v>0</v>
      </c>
      <c r="AE380" s="192">
        <v>0</v>
      </c>
      <c r="AF380" s="192">
        <v>0</v>
      </c>
      <c r="AG380" s="192">
        <v>0</v>
      </c>
      <c r="AH380" s="192">
        <v>0</v>
      </c>
      <c r="AI380" s="192">
        <v>0</v>
      </c>
      <c r="AJ380" s="192">
        <v>0</v>
      </c>
      <c r="AK380" s="192">
        <v>0</v>
      </c>
      <c r="AL380" s="192">
        <v>0</v>
      </c>
      <c r="AM380" s="192">
        <v>0</v>
      </c>
      <c r="AN380" s="192">
        <v>0</v>
      </c>
      <c r="AO380" s="192">
        <v>0</v>
      </c>
      <c r="AP380" s="192">
        <v>0</v>
      </c>
      <c r="AQ380" s="192">
        <v>0</v>
      </c>
      <c r="AR380" s="192">
        <v>0</v>
      </c>
      <c r="AS380" s="192">
        <v>0</v>
      </c>
      <c r="AT380" s="192">
        <v>0</v>
      </c>
      <c r="AU380" s="192">
        <v>0</v>
      </c>
      <c r="AV380" s="192">
        <v>0</v>
      </c>
      <c r="AW380" s="192">
        <v>0</v>
      </c>
      <c r="AX380" s="192">
        <v>0</v>
      </c>
      <c r="AY380" s="192">
        <v>0</v>
      </c>
      <c r="AZ380" s="192">
        <v>0</v>
      </c>
      <c r="BA380" s="192">
        <v>0</v>
      </c>
      <c r="BB380" s="192">
        <v>0</v>
      </c>
      <c r="BC380" s="192">
        <v>0</v>
      </c>
      <c r="BD380" s="192">
        <v>0</v>
      </c>
      <c r="BE380" s="192">
        <v>1058.0999999999999</v>
      </c>
      <c r="BF380" s="192">
        <v>0</v>
      </c>
      <c r="BG380" s="192">
        <v>0</v>
      </c>
      <c r="BH380" s="192">
        <v>0</v>
      </c>
      <c r="BI380" s="192">
        <v>0</v>
      </c>
      <c r="BJ380" s="192">
        <v>0</v>
      </c>
      <c r="BK380" s="192">
        <v>0</v>
      </c>
      <c r="BL380" s="192">
        <v>0</v>
      </c>
      <c r="BM380" s="192">
        <v>0</v>
      </c>
      <c r="BN380" s="192">
        <v>1529.99</v>
      </c>
      <c r="BO380" s="192">
        <v>0</v>
      </c>
      <c r="BP380" s="192">
        <v>0</v>
      </c>
      <c r="BQ380" s="192">
        <v>0</v>
      </c>
      <c r="BR380" s="192">
        <v>0</v>
      </c>
      <c r="BS380" s="192">
        <v>0</v>
      </c>
      <c r="BT380" s="192">
        <v>0</v>
      </c>
      <c r="BU380" s="192">
        <v>0</v>
      </c>
      <c r="BV380" s="192">
        <v>0</v>
      </c>
      <c r="BW380" s="192">
        <v>0</v>
      </c>
      <c r="BX380" s="192">
        <v>11246.07</v>
      </c>
      <c r="BY380" s="192">
        <v>0</v>
      </c>
      <c r="BZ380" s="192">
        <v>0</v>
      </c>
      <c r="CA380" s="192">
        <v>0</v>
      </c>
      <c r="CB380" s="192">
        <v>0</v>
      </c>
      <c r="CC380" s="201">
        <f t="shared" si="52"/>
        <v>15061.939999999999</v>
      </c>
    </row>
    <row r="381" spans="1:81" s="109" customFormat="1" ht="25.5" customHeight="1">
      <c r="A381" s="136" t="s">
        <v>1463</v>
      </c>
      <c r="B381" s="280" t="s">
        <v>53</v>
      </c>
      <c r="C381" s="281" t="s">
        <v>54</v>
      </c>
      <c r="D381" s="282">
        <v>53020</v>
      </c>
      <c r="E381" s="110" t="s">
        <v>926</v>
      </c>
      <c r="F381" s="283" t="s">
        <v>991</v>
      </c>
      <c r="G381" s="284" t="s">
        <v>992</v>
      </c>
      <c r="H381" s="192">
        <v>0</v>
      </c>
      <c r="I381" s="171">
        <v>6740.71</v>
      </c>
      <c r="J381" s="171">
        <v>17797.36</v>
      </c>
      <c r="K381" s="171">
        <v>60590</v>
      </c>
      <c r="L381" s="171">
        <v>0</v>
      </c>
      <c r="M381" s="171">
        <v>12667.94</v>
      </c>
      <c r="N381" s="171">
        <v>0</v>
      </c>
      <c r="O381" s="171">
        <v>0</v>
      </c>
      <c r="P381" s="171">
        <v>0</v>
      </c>
      <c r="Q381" s="171">
        <v>0</v>
      </c>
      <c r="R381" s="171">
        <v>19828.18</v>
      </c>
      <c r="S381" s="171">
        <v>0</v>
      </c>
      <c r="T381" s="171">
        <v>18666.66</v>
      </c>
      <c r="U381" s="171">
        <v>0</v>
      </c>
      <c r="V381" s="171">
        <v>0</v>
      </c>
      <c r="W381" s="171">
        <v>0</v>
      </c>
      <c r="X381" s="171">
        <v>45272.22</v>
      </c>
      <c r="Y381" s="171">
        <v>0</v>
      </c>
      <c r="Z381" s="171">
        <v>0</v>
      </c>
      <c r="AA381" s="171">
        <v>0</v>
      </c>
      <c r="AB381" s="171">
        <v>37808.839999999997</v>
      </c>
      <c r="AC381" s="171">
        <v>3952.8</v>
      </c>
      <c r="AD381" s="171">
        <v>0</v>
      </c>
      <c r="AE381" s="171">
        <v>0</v>
      </c>
      <c r="AF381" s="171">
        <v>0</v>
      </c>
      <c r="AG381" s="171">
        <v>0</v>
      </c>
      <c r="AH381" s="171">
        <v>0</v>
      </c>
      <c r="AI381" s="171">
        <v>0</v>
      </c>
      <c r="AJ381" s="171">
        <v>0</v>
      </c>
      <c r="AK381" s="171">
        <v>0</v>
      </c>
      <c r="AL381" s="171">
        <v>37389.56</v>
      </c>
      <c r="AM381" s="171">
        <v>16638.349999999999</v>
      </c>
      <c r="AN381" s="171">
        <v>0</v>
      </c>
      <c r="AO381" s="171">
        <v>21920.97</v>
      </c>
      <c r="AP381" s="171">
        <v>0</v>
      </c>
      <c r="AQ381" s="171">
        <v>15828.26</v>
      </c>
      <c r="AR381" s="171">
        <v>24640</v>
      </c>
      <c r="AS381" s="171">
        <v>19695.7</v>
      </c>
      <c r="AT381" s="171">
        <v>7492.95</v>
      </c>
      <c r="AU381" s="171">
        <v>0</v>
      </c>
      <c r="AV381" s="171">
        <v>0</v>
      </c>
      <c r="AW381" s="171">
        <v>802.18</v>
      </c>
      <c r="AX381" s="171">
        <v>23591.09</v>
      </c>
      <c r="AY381" s="171">
        <v>0</v>
      </c>
      <c r="AZ381" s="171">
        <v>0</v>
      </c>
      <c r="BA381" s="171">
        <v>0</v>
      </c>
      <c r="BB381" s="171">
        <v>0</v>
      </c>
      <c r="BC381" s="171">
        <v>94500</v>
      </c>
      <c r="BD381" s="171">
        <v>0</v>
      </c>
      <c r="BE381" s="171">
        <v>13433.06</v>
      </c>
      <c r="BF381" s="171">
        <v>0</v>
      </c>
      <c r="BG381" s="171">
        <v>0</v>
      </c>
      <c r="BH381" s="171">
        <v>15285.1</v>
      </c>
      <c r="BI381" s="171">
        <v>6123.33</v>
      </c>
      <c r="BJ381" s="171">
        <v>1286.94</v>
      </c>
      <c r="BK381" s="171">
        <v>0</v>
      </c>
      <c r="BL381" s="171">
        <v>0</v>
      </c>
      <c r="BM381" s="171">
        <v>0</v>
      </c>
      <c r="BN381" s="171">
        <v>19528.36</v>
      </c>
      <c r="BO381" s="171">
        <v>0</v>
      </c>
      <c r="BP381" s="171">
        <v>0</v>
      </c>
      <c r="BQ381" s="171">
        <v>0</v>
      </c>
      <c r="BR381" s="171">
        <v>1964.79</v>
      </c>
      <c r="BS381" s="171">
        <v>0</v>
      </c>
      <c r="BT381" s="171">
        <v>0</v>
      </c>
      <c r="BU381" s="171">
        <v>0</v>
      </c>
      <c r="BV381" s="171">
        <v>8124.85</v>
      </c>
      <c r="BW381" s="171">
        <v>0</v>
      </c>
      <c r="BX381" s="171">
        <v>72586.94</v>
      </c>
      <c r="BY381" s="171">
        <v>0</v>
      </c>
      <c r="BZ381" s="171">
        <v>0</v>
      </c>
      <c r="CA381" s="171">
        <v>0</v>
      </c>
      <c r="CB381" s="171">
        <v>0</v>
      </c>
      <c r="CC381" s="201">
        <f t="shared" si="52"/>
        <v>624157.14000000013</v>
      </c>
    </row>
    <row r="382" spans="1:81" s="109" customFormat="1" ht="25.5" customHeight="1">
      <c r="A382" s="136" t="s">
        <v>1463</v>
      </c>
      <c r="B382" s="280" t="s">
        <v>53</v>
      </c>
      <c r="C382" s="281" t="s">
        <v>54</v>
      </c>
      <c r="D382" s="282">
        <v>53030</v>
      </c>
      <c r="E382" s="110" t="s">
        <v>940</v>
      </c>
      <c r="F382" s="283" t="s">
        <v>993</v>
      </c>
      <c r="G382" s="284" t="s">
        <v>994</v>
      </c>
      <c r="H382" s="192">
        <v>359932.7</v>
      </c>
      <c r="I382" s="171">
        <v>16250.52</v>
      </c>
      <c r="J382" s="171">
        <v>233525.93</v>
      </c>
      <c r="K382" s="171">
        <v>90823</v>
      </c>
      <c r="L382" s="171">
        <v>135001.1</v>
      </c>
      <c r="M382" s="171">
        <v>24747.86</v>
      </c>
      <c r="N382" s="171">
        <v>1153283.8999999999</v>
      </c>
      <c r="O382" s="171">
        <v>304979.42</v>
      </c>
      <c r="P382" s="171">
        <v>76568</v>
      </c>
      <c r="Q382" s="171">
        <v>161484.29999999999</v>
      </c>
      <c r="R382" s="171">
        <v>50937.2</v>
      </c>
      <c r="S382" s="171">
        <v>156202.56</v>
      </c>
      <c r="T382" s="171">
        <v>272550.55</v>
      </c>
      <c r="U382" s="171">
        <v>900545.23</v>
      </c>
      <c r="V382" s="171">
        <v>14276.35</v>
      </c>
      <c r="W382" s="171">
        <v>32791.379999999997</v>
      </c>
      <c r="X382" s="171">
        <v>39107.56</v>
      </c>
      <c r="Y382" s="171">
        <v>112597.24</v>
      </c>
      <c r="Z382" s="171">
        <v>426239</v>
      </c>
      <c r="AA382" s="171">
        <v>197251.26</v>
      </c>
      <c r="AB382" s="171">
        <v>33375.79</v>
      </c>
      <c r="AC382" s="171">
        <v>833958.29</v>
      </c>
      <c r="AD382" s="171">
        <v>26287.33</v>
      </c>
      <c r="AE382" s="171">
        <v>0</v>
      </c>
      <c r="AF382" s="171">
        <v>21858.68</v>
      </c>
      <c r="AG382" s="171">
        <v>3207.38</v>
      </c>
      <c r="AH382" s="171">
        <v>20048.740000000002</v>
      </c>
      <c r="AI382" s="171">
        <v>1190187.83</v>
      </c>
      <c r="AJ382" s="171">
        <v>92042.4</v>
      </c>
      <c r="AK382" s="171">
        <v>34027.78</v>
      </c>
      <c r="AL382" s="171">
        <v>21395.34</v>
      </c>
      <c r="AM382" s="171">
        <v>48309.93</v>
      </c>
      <c r="AN382" s="171">
        <v>28964.42</v>
      </c>
      <c r="AO382" s="171">
        <v>40352.89</v>
      </c>
      <c r="AP382" s="171">
        <v>69316.899999999994</v>
      </c>
      <c r="AQ382" s="171">
        <v>54681.39</v>
      </c>
      <c r="AR382" s="171">
        <v>28976</v>
      </c>
      <c r="AS382" s="171">
        <v>34036.129999999997</v>
      </c>
      <c r="AT382" s="171">
        <v>140273.34</v>
      </c>
      <c r="AU382" s="171">
        <v>1180.95</v>
      </c>
      <c r="AV382" s="171">
        <v>61505.440000000002</v>
      </c>
      <c r="AW382" s="171">
        <v>102286.14</v>
      </c>
      <c r="AX382" s="171">
        <v>67480.89</v>
      </c>
      <c r="AY382" s="171">
        <v>21238.67</v>
      </c>
      <c r="AZ382" s="171">
        <v>7213.67</v>
      </c>
      <c r="BA382" s="171">
        <v>26633.66</v>
      </c>
      <c r="BB382" s="171">
        <v>0</v>
      </c>
      <c r="BC382" s="171">
        <v>92830.1</v>
      </c>
      <c r="BD382" s="171">
        <v>91105.45</v>
      </c>
      <c r="BE382" s="171">
        <v>78430.48</v>
      </c>
      <c r="BF382" s="171">
        <v>12468.3</v>
      </c>
      <c r="BG382" s="171">
        <v>15993.17</v>
      </c>
      <c r="BH382" s="171">
        <v>155389.97</v>
      </c>
      <c r="BI382" s="171">
        <v>68514.78</v>
      </c>
      <c r="BJ382" s="171">
        <v>78144.83</v>
      </c>
      <c r="BK382" s="171">
        <v>31557.08</v>
      </c>
      <c r="BL382" s="171">
        <v>30324.66</v>
      </c>
      <c r="BM382" s="171">
        <v>202541.55</v>
      </c>
      <c r="BN382" s="171">
        <v>106887.16</v>
      </c>
      <c r="BO382" s="171">
        <v>45548.58</v>
      </c>
      <c r="BP382" s="171">
        <v>22660.98</v>
      </c>
      <c r="BQ382" s="171">
        <v>69565.08</v>
      </c>
      <c r="BR382" s="171">
        <v>64815.44</v>
      </c>
      <c r="BS382" s="171">
        <v>43747.86</v>
      </c>
      <c r="BT382" s="171">
        <v>424711.58</v>
      </c>
      <c r="BU382" s="171">
        <v>35965.14</v>
      </c>
      <c r="BV382" s="171">
        <v>85253.440000000002</v>
      </c>
      <c r="BW382" s="171">
        <v>60550.73</v>
      </c>
      <c r="BX382" s="171">
        <v>213112.68</v>
      </c>
      <c r="BY382" s="171">
        <v>214185.84</v>
      </c>
      <c r="BZ382" s="171">
        <v>55395.67</v>
      </c>
      <c r="CA382" s="171">
        <v>52226.63</v>
      </c>
      <c r="CB382" s="171">
        <v>102886.95</v>
      </c>
      <c r="CC382" s="201">
        <f t="shared" si="52"/>
        <v>10222749.17</v>
      </c>
    </row>
    <row r="383" spans="1:81" s="109" customFormat="1" ht="25.5" customHeight="1">
      <c r="A383" s="136" t="s">
        <v>1463</v>
      </c>
      <c r="B383" s="280" t="s">
        <v>53</v>
      </c>
      <c r="C383" s="281" t="s">
        <v>54</v>
      </c>
      <c r="D383" s="282">
        <v>53030</v>
      </c>
      <c r="E383" s="110" t="s">
        <v>940</v>
      </c>
      <c r="F383" s="283" t="s">
        <v>995</v>
      </c>
      <c r="G383" s="284" t="s">
        <v>996</v>
      </c>
      <c r="H383" s="192">
        <v>0</v>
      </c>
      <c r="I383" s="171">
        <v>188253.69</v>
      </c>
      <c r="J383" s="171">
        <v>226461.76</v>
      </c>
      <c r="K383" s="171">
        <v>119957</v>
      </c>
      <c r="L383" s="171">
        <v>39616.92</v>
      </c>
      <c r="M383" s="171">
        <v>132211.22</v>
      </c>
      <c r="N383" s="171">
        <v>559330</v>
      </c>
      <c r="O383" s="171">
        <v>190007.76</v>
      </c>
      <c r="P383" s="171">
        <v>45899.92</v>
      </c>
      <c r="Q383" s="171">
        <v>171149.94</v>
      </c>
      <c r="R383" s="171">
        <v>92000</v>
      </c>
      <c r="S383" s="171">
        <v>236947.73</v>
      </c>
      <c r="T383" s="171">
        <v>198343.34</v>
      </c>
      <c r="U383" s="171">
        <v>314126.40999999997</v>
      </c>
      <c r="V383" s="171">
        <v>2650.96</v>
      </c>
      <c r="W383" s="171">
        <v>248052.5</v>
      </c>
      <c r="X383" s="171">
        <v>135900</v>
      </c>
      <c r="Y383" s="171">
        <v>103592.25</v>
      </c>
      <c r="Z383" s="171">
        <v>38371.21</v>
      </c>
      <c r="AA383" s="171">
        <v>180657.5</v>
      </c>
      <c r="AB383" s="171">
        <v>111948.85</v>
      </c>
      <c r="AC383" s="171">
        <v>69549.16</v>
      </c>
      <c r="AD383" s="171">
        <v>42950.65</v>
      </c>
      <c r="AE383" s="171">
        <v>228295.72</v>
      </c>
      <c r="AF383" s="171">
        <v>116799.08</v>
      </c>
      <c r="AG383" s="171">
        <v>47323.8</v>
      </c>
      <c r="AH383" s="171">
        <v>256627.06</v>
      </c>
      <c r="AI383" s="171">
        <v>894868.02</v>
      </c>
      <c r="AJ383" s="171">
        <v>49552.29</v>
      </c>
      <c r="AK383" s="171">
        <v>88966.67</v>
      </c>
      <c r="AL383" s="171">
        <v>925</v>
      </c>
      <c r="AM383" s="171">
        <v>0</v>
      </c>
      <c r="AN383" s="171">
        <v>136606.47</v>
      </c>
      <c r="AO383" s="171">
        <v>47228.72</v>
      </c>
      <c r="AP383" s="171">
        <v>97299.11</v>
      </c>
      <c r="AQ383" s="171">
        <v>50391.67</v>
      </c>
      <c r="AR383" s="171">
        <v>103100</v>
      </c>
      <c r="AS383" s="171">
        <v>28277.19</v>
      </c>
      <c r="AT383" s="171">
        <v>46150.48</v>
      </c>
      <c r="AU383" s="171">
        <v>0</v>
      </c>
      <c r="AV383" s="171">
        <v>43050.92</v>
      </c>
      <c r="AW383" s="171">
        <v>43050.93</v>
      </c>
      <c r="AX383" s="171">
        <v>23698.05</v>
      </c>
      <c r="AY383" s="171">
        <v>66648.73</v>
      </c>
      <c r="AZ383" s="171">
        <v>0</v>
      </c>
      <c r="BA383" s="171">
        <v>31703.25</v>
      </c>
      <c r="BB383" s="171">
        <v>0</v>
      </c>
      <c r="BC383" s="171">
        <v>94809.42</v>
      </c>
      <c r="BD383" s="171">
        <v>133817.34</v>
      </c>
      <c r="BE383" s="171">
        <v>81783.08</v>
      </c>
      <c r="BF383" s="171">
        <v>42809.52</v>
      </c>
      <c r="BG383" s="171">
        <v>32328.74</v>
      </c>
      <c r="BH383" s="171">
        <v>124065.66</v>
      </c>
      <c r="BI383" s="171">
        <v>113734.2</v>
      </c>
      <c r="BJ383" s="171">
        <v>46937.22</v>
      </c>
      <c r="BK383" s="171">
        <v>428</v>
      </c>
      <c r="BL383" s="171">
        <v>17869.060000000001</v>
      </c>
      <c r="BM383" s="171">
        <v>0</v>
      </c>
      <c r="BN383" s="171">
        <v>253846.9</v>
      </c>
      <c r="BO383" s="171">
        <v>0</v>
      </c>
      <c r="BP383" s="171">
        <v>2657.19</v>
      </c>
      <c r="BQ383" s="171">
        <v>84625.68</v>
      </c>
      <c r="BR383" s="171">
        <v>109448.94</v>
      </c>
      <c r="BS383" s="171">
        <v>0</v>
      </c>
      <c r="BT383" s="171">
        <v>43050.96</v>
      </c>
      <c r="BU383" s="171">
        <v>25870.65</v>
      </c>
      <c r="BV383" s="171">
        <v>52443.22</v>
      </c>
      <c r="BW383" s="171">
        <v>103590.94</v>
      </c>
      <c r="BX383" s="171">
        <v>184619.29</v>
      </c>
      <c r="BY383" s="171">
        <v>133743.96</v>
      </c>
      <c r="BZ383" s="171">
        <v>152449.73000000001</v>
      </c>
      <c r="CA383" s="171">
        <v>67084.89</v>
      </c>
      <c r="CB383" s="171">
        <v>44153.9</v>
      </c>
      <c r="CC383" s="201">
        <f t="shared" si="52"/>
        <v>7794710.4200000018</v>
      </c>
    </row>
    <row r="384" spans="1:81" s="109" customFormat="1" ht="25.5" customHeight="1">
      <c r="A384" s="136" t="s">
        <v>1463</v>
      </c>
      <c r="B384" s="280" t="s">
        <v>53</v>
      </c>
      <c r="C384" s="281" t="s">
        <v>54</v>
      </c>
      <c r="D384" s="282">
        <v>53030</v>
      </c>
      <c r="E384" s="110" t="s">
        <v>940</v>
      </c>
      <c r="F384" s="283" t="s">
        <v>997</v>
      </c>
      <c r="G384" s="284" t="s">
        <v>998</v>
      </c>
      <c r="H384" s="192">
        <v>44030.63</v>
      </c>
      <c r="I384" s="171">
        <v>106442.18</v>
      </c>
      <c r="J384" s="171">
        <v>135229.4</v>
      </c>
      <c r="K384" s="171">
        <v>59682</v>
      </c>
      <c r="L384" s="171">
        <v>1999.37</v>
      </c>
      <c r="M384" s="171">
        <v>25034.52</v>
      </c>
      <c r="N384" s="171">
        <v>464346.75</v>
      </c>
      <c r="O384" s="171">
        <v>8929.11</v>
      </c>
      <c r="P384" s="171">
        <v>19267.560000000001</v>
      </c>
      <c r="Q384" s="171">
        <v>139506.46</v>
      </c>
      <c r="R384" s="171">
        <v>200</v>
      </c>
      <c r="S384" s="171">
        <v>13902.48</v>
      </c>
      <c r="T384" s="171">
        <v>216300.79999999999</v>
      </c>
      <c r="U384" s="171">
        <v>138293.76999999999</v>
      </c>
      <c r="V384" s="171">
        <v>64259.57</v>
      </c>
      <c r="W384" s="171">
        <v>1034.92</v>
      </c>
      <c r="X384" s="171">
        <v>51535.18</v>
      </c>
      <c r="Y384" s="171">
        <v>13040.97</v>
      </c>
      <c r="Z384" s="171">
        <v>37503.440000000002</v>
      </c>
      <c r="AA384" s="171">
        <v>69081.94</v>
      </c>
      <c r="AB384" s="171">
        <v>7178.01</v>
      </c>
      <c r="AC384" s="171">
        <v>199927.41</v>
      </c>
      <c r="AD384" s="171">
        <v>5195.59</v>
      </c>
      <c r="AE384" s="171">
        <v>0</v>
      </c>
      <c r="AF384" s="171">
        <v>27072.97</v>
      </c>
      <c r="AG384" s="171">
        <v>214.7</v>
      </c>
      <c r="AH384" s="171">
        <v>0</v>
      </c>
      <c r="AI384" s="171">
        <v>433047.47</v>
      </c>
      <c r="AJ384" s="171">
        <v>25526.18</v>
      </c>
      <c r="AK384" s="171">
        <v>24948.78</v>
      </c>
      <c r="AL384" s="171">
        <v>1892.78</v>
      </c>
      <c r="AM384" s="171">
        <v>18146.77</v>
      </c>
      <c r="AN384" s="171">
        <v>8379.81</v>
      </c>
      <c r="AO384" s="171">
        <v>92834.58</v>
      </c>
      <c r="AP384" s="171">
        <v>57372.33</v>
      </c>
      <c r="AQ384" s="171">
        <v>124249.71</v>
      </c>
      <c r="AR384" s="171">
        <v>6426</v>
      </c>
      <c r="AS384" s="171">
        <v>429.14</v>
      </c>
      <c r="AT384" s="171">
        <v>11638.33</v>
      </c>
      <c r="AU384" s="171">
        <v>0</v>
      </c>
      <c r="AV384" s="171">
        <v>3295.47</v>
      </c>
      <c r="AW384" s="171">
        <v>11063.47</v>
      </c>
      <c r="AX384" s="171">
        <v>23718.12</v>
      </c>
      <c r="AY384" s="171">
        <v>1349.75</v>
      </c>
      <c r="AZ384" s="171">
        <v>1854.9</v>
      </c>
      <c r="BA384" s="171">
        <v>2192.42</v>
      </c>
      <c r="BB384" s="171">
        <v>0</v>
      </c>
      <c r="BC384" s="171">
        <v>111491.53</v>
      </c>
      <c r="BD384" s="171">
        <v>30086.22</v>
      </c>
      <c r="BE384" s="171">
        <v>27617.98</v>
      </c>
      <c r="BF384" s="171">
        <v>0</v>
      </c>
      <c r="BG384" s="171">
        <v>691.77</v>
      </c>
      <c r="BH384" s="171">
        <v>139725.54999999999</v>
      </c>
      <c r="BI384" s="171">
        <v>9537.85</v>
      </c>
      <c r="BJ384" s="171">
        <v>42944.33</v>
      </c>
      <c r="BK384" s="171">
        <v>1071.44</v>
      </c>
      <c r="BL384" s="171">
        <v>15934.86</v>
      </c>
      <c r="BM384" s="171">
        <v>0</v>
      </c>
      <c r="BN384" s="171">
        <v>6567.27</v>
      </c>
      <c r="BO384" s="171">
        <v>11875.89</v>
      </c>
      <c r="BP384" s="171">
        <v>4232.1000000000004</v>
      </c>
      <c r="BQ384" s="171">
        <v>6571.52</v>
      </c>
      <c r="BR384" s="171">
        <v>90202.22</v>
      </c>
      <c r="BS384" s="171">
        <v>963.31</v>
      </c>
      <c r="BT384" s="171">
        <v>367295.29</v>
      </c>
      <c r="BU384" s="171">
        <v>14852.46</v>
      </c>
      <c r="BV384" s="171">
        <v>2279.29</v>
      </c>
      <c r="BW384" s="171">
        <v>72897.17</v>
      </c>
      <c r="BX384" s="171">
        <v>7011.94</v>
      </c>
      <c r="BY384" s="171">
        <v>11248.34</v>
      </c>
      <c r="BZ384" s="171">
        <v>9586.02</v>
      </c>
      <c r="CA384" s="171">
        <v>14034.41</v>
      </c>
      <c r="CB384" s="171">
        <v>5623.84</v>
      </c>
      <c r="CC384" s="201">
        <f t="shared" si="52"/>
        <v>3701918.3400000003</v>
      </c>
    </row>
    <row r="385" spans="1:81" s="109" customFormat="1" ht="25.5" customHeight="1">
      <c r="A385" s="136" t="s">
        <v>1463</v>
      </c>
      <c r="B385" s="280" t="s">
        <v>53</v>
      </c>
      <c r="C385" s="281" t="s">
        <v>54</v>
      </c>
      <c r="D385" s="282">
        <v>53030</v>
      </c>
      <c r="E385" s="110" t="s">
        <v>940</v>
      </c>
      <c r="F385" s="283" t="s">
        <v>999</v>
      </c>
      <c r="G385" s="284" t="s">
        <v>1000</v>
      </c>
      <c r="H385" s="192">
        <v>83413.81</v>
      </c>
      <c r="I385" s="171">
        <v>116998.62</v>
      </c>
      <c r="J385" s="171">
        <v>34661.050000000003</v>
      </c>
      <c r="K385" s="171">
        <v>10787</v>
      </c>
      <c r="L385" s="171">
        <v>11637.21</v>
      </c>
      <c r="M385" s="171">
        <v>9729.85</v>
      </c>
      <c r="N385" s="171">
        <v>430945.84</v>
      </c>
      <c r="O385" s="171">
        <v>50726.7</v>
      </c>
      <c r="P385" s="171">
        <v>10520</v>
      </c>
      <c r="Q385" s="171">
        <v>167679.12</v>
      </c>
      <c r="R385" s="171">
        <v>12196.82</v>
      </c>
      <c r="S385" s="171">
        <v>27206.94</v>
      </c>
      <c r="T385" s="171">
        <v>45788.02</v>
      </c>
      <c r="U385" s="171">
        <v>60446.29</v>
      </c>
      <c r="V385" s="171">
        <v>258.3</v>
      </c>
      <c r="W385" s="171">
        <v>7481.2</v>
      </c>
      <c r="X385" s="171">
        <v>12113.33</v>
      </c>
      <c r="Y385" s="171">
        <v>20301.84</v>
      </c>
      <c r="Z385" s="171">
        <v>28797.72</v>
      </c>
      <c r="AA385" s="171">
        <v>41814.36</v>
      </c>
      <c r="AB385" s="171">
        <v>23013.03</v>
      </c>
      <c r="AC385" s="171">
        <v>83118.91</v>
      </c>
      <c r="AD385" s="171">
        <v>26360.720000000001</v>
      </c>
      <c r="AE385" s="171">
        <v>10943.26</v>
      </c>
      <c r="AF385" s="171">
        <v>15519.97</v>
      </c>
      <c r="AG385" s="171">
        <v>1066.48</v>
      </c>
      <c r="AH385" s="171">
        <v>0</v>
      </c>
      <c r="AI385" s="171">
        <v>339309.71</v>
      </c>
      <c r="AJ385" s="171">
        <v>8001.3</v>
      </c>
      <c r="AK385" s="171">
        <v>996.67</v>
      </c>
      <c r="AL385" s="171">
        <v>4873.34</v>
      </c>
      <c r="AM385" s="171">
        <v>3778.32</v>
      </c>
      <c r="AN385" s="171">
        <v>1199.54</v>
      </c>
      <c r="AO385" s="171">
        <v>7699.79</v>
      </c>
      <c r="AP385" s="171">
        <v>5563.89</v>
      </c>
      <c r="AQ385" s="171">
        <v>4594.66</v>
      </c>
      <c r="AR385" s="171">
        <v>17610.98</v>
      </c>
      <c r="AS385" s="171">
        <v>5605.61</v>
      </c>
      <c r="AT385" s="171">
        <v>3385.12</v>
      </c>
      <c r="AU385" s="171">
        <v>0</v>
      </c>
      <c r="AV385" s="171">
        <v>11014.03</v>
      </c>
      <c r="AW385" s="171">
        <v>7859.63</v>
      </c>
      <c r="AX385" s="171">
        <v>9657.6200000000008</v>
      </c>
      <c r="AY385" s="171">
        <v>5893.3</v>
      </c>
      <c r="AZ385" s="171">
        <v>5377.23</v>
      </c>
      <c r="BA385" s="171">
        <v>5734.14</v>
      </c>
      <c r="BB385" s="171">
        <v>0</v>
      </c>
      <c r="BC385" s="171">
        <v>10821.22</v>
      </c>
      <c r="BD385" s="171">
        <v>16884.62</v>
      </c>
      <c r="BE385" s="171">
        <v>9000.3799999999992</v>
      </c>
      <c r="BF385" s="171">
        <v>0</v>
      </c>
      <c r="BG385" s="171">
        <v>1426.58</v>
      </c>
      <c r="BH385" s="171">
        <v>28041.17</v>
      </c>
      <c r="BI385" s="171">
        <v>25670.720000000001</v>
      </c>
      <c r="BJ385" s="171">
        <v>8902.56</v>
      </c>
      <c r="BK385" s="171">
        <v>5668.86</v>
      </c>
      <c r="BL385" s="171">
        <v>5811.96</v>
      </c>
      <c r="BM385" s="171">
        <v>70241.240000000005</v>
      </c>
      <c r="BN385" s="171">
        <v>15368.45</v>
      </c>
      <c r="BO385" s="171">
        <v>4122.2299999999996</v>
      </c>
      <c r="BP385" s="171">
        <v>1012.73</v>
      </c>
      <c r="BQ385" s="171">
        <v>522.41999999999996</v>
      </c>
      <c r="BR385" s="171">
        <v>13982.23</v>
      </c>
      <c r="BS385" s="171">
        <v>351.35</v>
      </c>
      <c r="BT385" s="171">
        <v>58059.39</v>
      </c>
      <c r="BU385" s="171">
        <v>9171.94</v>
      </c>
      <c r="BV385" s="171">
        <v>34220.58</v>
      </c>
      <c r="BW385" s="171">
        <v>600</v>
      </c>
      <c r="BX385" s="171">
        <v>6548</v>
      </c>
      <c r="BY385" s="171">
        <v>8374.7199999999993</v>
      </c>
      <c r="BZ385" s="171">
        <v>18414.14</v>
      </c>
      <c r="CA385" s="171">
        <v>13357.89</v>
      </c>
      <c r="CB385" s="171">
        <v>23959.18</v>
      </c>
      <c r="CC385" s="201">
        <f t="shared" si="52"/>
        <v>2182215.8300000005</v>
      </c>
    </row>
    <row r="386" spans="1:81" s="109" customFormat="1" ht="25.5" customHeight="1">
      <c r="A386" s="136" t="s">
        <v>1463</v>
      </c>
      <c r="B386" s="280" t="s">
        <v>53</v>
      </c>
      <c r="C386" s="281" t="s">
        <v>54</v>
      </c>
      <c r="D386" s="282">
        <v>53030</v>
      </c>
      <c r="E386" s="110" t="s">
        <v>940</v>
      </c>
      <c r="F386" s="283" t="s">
        <v>1001</v>
      </c>
      <c r="G386" s="284" t="s">
        <v>1002</v>
      </c>
      <c r="H386" s="192">
        <v>0</v>
      </c>
      <c r="I386" s="171">
        <v>16262.95</v>
      </c>
      <c r="J386" s="171">
        <v>0</v>
      </c>
      <c r="K386" s="171">
        <v>659</v>
      </c>
      <c r="L386" s="171">
        <v>2530.86</v>
      </c>
      <c r="M386" s="171">
        <v>0</v>
      </c>
      <c r="N386" s="171">
        <v>124672.85</v>
      </c>
      <c r="O386" s="171">
        <v>6848.2</v>
      </c>
      <c r="P386" s="171">
        <v>0</v>
      </c>
      <c r="Q386" s="171">
        <v>23240.82</v>
      </c>
      <c r="R386" s="171">
        <v>0</v>
      </c>
      <c r="S386" s="171">
        <v>28009.53</v>
      </c>
      <c r="T386" s="171">
        <v>0</v>
      </c>
      <c r="U386" s="171">
        <v>21255.9</v>
      </c>
      <c r="V386" s="171">
        <v>2016.78</v>
      </c>
      <c r="W386" s="171">
        <v>0</v>
      </c>
      <c r="X386" s="171">
        <v>0</v>
      </c>
      <c r="Y386" s="171">
        <v>0</v>
      </c>
      <c r="Z386" s="171">
        <v>0</v>
      </c>
      <c r="AA386" s="171">
        <v>1751.18</v>
      </c>
      <c r="AB386" s="171">
        <v>8002.62</v>
      </c>
      <c r="AC386" s="171">
        <v>6753.92</v>
      </c>
      <c r="AD386" s="171">
        <v>613.05999999999995</v>
      </c>
      <c r="AE386" s="171">
        <v>0</v>
      </c>
      <c r="AF386" s="171">
        <v>1135.49</v>
      </c>
      <c r="AG386" s="171">
        <v>788.64</v>
      </c>
      <c r="AH386" s="171">
        <v>0</v>
      </c>
      <c r="AI386" s="171">
        <v>4638.8900000000003</v>
      </c>
      <c r="AJ386" s="171">
        <v>10927.59</v>
      </c>
      <c r="AK386" s="171">
        <v>1514.2</v>
      </c>
      <c r="AL386" s="171">
        <v>0</v>
      </c>
      <c r="AM386" s="171">
        <v>0</v>
      </c>
      <c r="AN386" s="171">
        <v>3434.56</v>
      </c>
      <c r="AO386" s="171">
        <v>4321.04</v>
      </c>
      <c r="AP386" s="171">
        <v>1272.1099999999999</v>
      </c>
      <c r="AQ386" s="171">
        <v>571.66999999999996</v>
      </c>
      <c r="AR386" s="171">
        <v>4705.2</v>
      </c>
      <c r="AS386" s="171">
        <v>0</v>
      </c>
      <c r="AT386" s="171">
        <v>689.85</v>
      </c>
      <c r="AU386" s="171">
        <v>0</v>
      </c>
      <c r="AV386" s="171">
        <v>0</v>
      </c>
      <c r="AW386" s="171">
        <v>1474.69</v>
      </c>
      <c r="AX386" s="171">
        <v>2214.9299999999998</v>
      </c>
      <c r="AY386" s="171">
        <v>0</v>
      </c>
      <c r="AZ386" s="171">
        <v>0</v>
      </c>
      <c r="BA386" s="171">
        <v>0</v>
      </c>
      <c r="BB386" s="171">
        <v>0</v>
      </c>
      <c r="BC386" s="171">
        <v>12345.44</v>
      </c>
      <c r="BD386" s="171">
        <v>0</v>
      </c>
      <c r="BE386" s="171">
        <v>49777.31</v>
      </c>
      <c r="BF386" s="171">
        <v>0</v>
      </c>
      <c r="BG386" s="171">
        <v>1348.13</v>
      </c>
      <c r="BH386" s="171">
        <v>3228.84</v>
      </c>
      <c r="BI386" s="171">
        <v>2596.5300000000002</v>
      </c>
      <c r="BJ386" s="171">
        <v>0</v>
      </c>
      <c r="BK386" s="171">
        <v>14928</v>
      </c>
      <c r="BL386" s="171">
        <v>279.77999999999997</v>
      </c>
      <c r="BM386" s="171">
        <v>5195.6899999999996</v>
      </c>
      <c r="BN386" s="171">
        <v>4168.87</v>
      </c>
      <c r="BO386" s="171">
        <v>558.6</v>
      </c>
      <c r="BP386" s="171">
        <v>818.03</v>
      </c>
      <c r="BQ386" s="171">
        <v>366.38</v>
      </c>
      <c r="BR386" s="171">
        <v>0</v>
      </c>
      <c r="BS386" s="171">
        <v>732.39</v>
      </c>
      <c r="BT386" s="171">
        <v>12439.73</v>
      </c>
      <c r="BU386" s="171">
        <v>0</v>
      </c>
      <c r="BV386" s="171">
        <v>2520.87</v>
      </c>
      <c r="BW386" s="171">
        <v>4307.59</v>
      </c>
      <c r="BX386" s="171">
        <v>467.89</v>
      </c>
      <c r="BY386" s="171">
        <v>12135.24</v>
      </c>
      <c r="BZ386" s="171">
        <v>2974.03</v>
      </c>
      <c r="CA386" s="171">
        <v>137.22999999999999</v>
      </c>
      <c r="CB386" s="171">
        <v>492.1</v>
      </c>
      <c r="CC386" s="201">
        <f t="shared" si="52"/>
        <v>412125.20000000007</v>
      </c>
    </row>
    <row r="387" spans="1:81" s="109" customFormat="1" ht="25.5" customHeight="1">
      <c r="A387" s="136" t="s">
        <v>1463</v>
      </c>
      <c r="B387" s="280" t="s">
        <v>53</v>
      </c>
      <c r="C387" s="281" t="s">
        <v>54</v>
      </c>
      <c r="D387" s="282">
        <v>53030</v>
      </c>
      <c r="E387" s="110" t="s">
        <v>940</v>
      </c>
      <c r="F387" s="283" t="s">
        <v>1003</v>
      </c>
      <c r="G387" s="284" t="s">
        <v>1004</v>
      </c>
      <c r="H387" s="192">
        <v>0</v>
      </c>
      <c r="I387" s="171">
        <v>61988.45</v>
      </c>
      <c r="J387" s="171">
        <v>18347.55</v>
      </c>
      <c r="K387" s="171">
        <v>7407</v>
      </c>
      <c r="L387" s="171">
        <v>5179.71</v>
      </c>
      <c r="M387" s="171">
        <v>2729.68</v>
      </c>
      <c r="N387" s="171">
        <v>0</v>
      </c>
      <c r="O387" s="171">
        <v>857.78</v>
      </c>
      <c r="P387" s="171">
        <v>0</v>
      </c>
      <c r="Q387" s="171">
        <v>1925.16</v>
      </c>
      <c r="R387" s="171">
        <v>416.66</v>
      </c>
      <c r="S387" s="171">
        <v>0</v>
      </c>
      <c r="T387" s="171">
        <v>0</v>
      </c>
      <c r="U387" s="171">
        <v>8356</v>
      </c>
      <c r="V387" s="171">
        <v>549.59</v>
      </c>
      <c r="W387" s="171">
        <v>0</v>
      </c>
      <c r="X387" s="171">
        <v>0</v>
      </c>
      <c r="Y387" s="171">
        <v>0</v>
      </c>
      <c r="Z387" s="171">
        <v>0</v>
      </c>
      <c r="AA387" s="171">
        <v>0</v>
      </c>
      <c r="AB387" s="171">
        <v>0</v>
      </c>
      <c r="AC387" s="171">
        <v>546.58000000000004</v>
      </c>
      <c r="AD387" s="171">
        <v>0</v>
      </c>
      <c r="AE387" s="171">
        <v>0</v>
      </c>
      <c r="AF387" s="171">
        <v>0</v>
      </c>
      <c r="AG387" s="171">
        <v>318.06</v>
      </c>
      <c r="AH387" s="171">
        <v>0</v>
      </c>
      <c r="AI387" s="171">
        <v>0</v>
      </c>
      <c r="AJ387" s="171">
        <v>0</v>
      </c>
      <c r="AK387" s="171">
        <v>0</v>
      </c>
      <c r="AL387" s="171">
        <v>0</v>
      </c>
      <c r="AM387" s="171">
        <v>67.73</v>
      </c>
      <c r="AN387" s="171">
        <v>417.72</v>
      </c>
      <c r="AO387" s="171">
        <v>0</v>
      </c>
      <c r="AP387" s="171">
        <v>0</v>
      </c>
      <c r="AQ387" s="171">
        <v>453.86</v>
      </c>
      <c r="AR387" s="171">
        <v>0</v>
      </c>
      <c r="AS387" s="171">
        <v>0</v>
      </c>
      <c r="AT387" s="171">
        <v>0</v>
      </c>
      <c r="AU387" s="171">
        <v>0</v>
      </c>
      <c r="AV387" s="171">
        <v>3987.49</v>
      </c>
      <c r="AW387" s="171">
        <v>0</v>
      </c>
      <c r="AX387" s="171">
        <v>4306.84</v>
      </c>
      <c r="AY387" s="171">
        <v>0</v>
      </c>
      <c r="AZ387" s="171">
        <v>0</v>
      </c>
      <c r="BA387" s="171">
        <v>0</v>
      </c>
      <c r="BB387" s="171">
        <v>0</v>
      </c>
      <c r="BC387" s="171">
        <v>502.06</v>
      </c>
      <c r="BD387" s="171">
        <v>8009.48</v>
      </c>
      <c r="BE387" s="171">
        <v>1499.98</v>
      </c>
      <c r="BF387" s="171">
        <v>0</v>
      </c>
      <c r="BG387" s="171">
        <v>0</v>
      </c>
      <c r="BH387" s="171">
        <v>216.19</v>
      </c>
      <c r="BI387" s="171">
        <v>20586.23</v>
      </c>
      <c r="BJ387" s="171">
        <v>0</v>
      </c>
      <c r="BK387" s="171">
        <v>0</v>
      </c>
      <c r="BL387" s="171">
        <v>0</v>
      </c>
      <c r="BM387" s="171">
        <v>1116.8599999999999</v>
      </c>
      <c r="BN387" s="171">
        <v>14900.65</v>
      </c>
      <c r="BO387" s="171">
        <v>0</v>
      </c>
      <c r="BP387" s="171">
        <v>9184.84</v>
      </c>
      <c r="BQ387" s="171">
        <v>7451.82</v>
      </c>
      <c r="BR387" s="171">
        <v>0</v>
      </c>
      <c r="BS387" s="171">
        <v>2618.6</v>
      </c>
      <c r="BT387" s="171">
        <v>0</v>
      </c>
      <c r="BU387" s="171">
        <v>0</v>
      </c>
      <c r="BV387" s="171">
        <v>0</v>
      </c>
      <c r="BW387" s="171">
        <v>20154.939999999999</v>
      </c>
      <c r="BX387" s="171">
        <v>456.75</v>
      </c>
      <c r="BY387" s="171">
        <v>4512.67</v>
      </c>
      <c r="BZ387" s="171">
        <v>0</v>
      </c>
      <c r="CA387" s="171">
        <v>339.16</v>
      </c>
      <c r="CB387" s="171">
        <v>1260.78</v>
      </c>
      <c r="CC387" s="201">
        <f t="shared" si="52"/>
        <v>210666.87</v>
      </c>
    </row>
    <row r="388" spans="1:81" s="109" customFormat="1" ht="25.5" customHeight="1">
      <c r="A388" s="136" t="s">
        <v>1463</v>
      </c>
      <c r="B388" s="280" t="s">
        <v>53</v>
      </c>
      <c r="C388" s="281" t="s">
        <v>54</v>
      </c>
      <c r="D388" s="282">
        <v>53030</v>
      </c>
      <c r="E388" s="110" t="s">
        <v>940</v>
      </c>
      <c r="F388" s="283" t="s">
        <v>1005</v>
      </c>
      <c r="G388" s="284" t="s">
        <v>1006</v>
      </c>
      <c r="H388" s="192">
        <v>4433630.92</v>
      </c>
      <c r="I388" s="171">
        <v>1823894.76</v>
      </c>
      <c r="J388" s="171">
        <v>2854182.36</v>
      </c>
      <c r="K388" s="171">
        <v>671458</v>
      </c>
      <c r="L388" s="171">
        <v>761116.61</v>
      </c>
      <c r="M388" s="171">
        <v>311380.74</v>
      </c>
      <c r="N388" s="171">
        <v>19423547.73</v>
      </c>
      <c r="O388" s="171">
        <v>3233058.1</v>
      </c>
      <c r="P388" s="171">
        <v>322166.64</v>
      </c>
      <c r="Q388" s="171">
        <v>8170064.4199999999</v>
      </c>
      <c r="R388" s="171">
        <v>246762.18</v>
      </c>
      <c r="S388" s="171">
        <v>1028577.23</v>
      </c>
      <c r="T388" s="171">
        <v>4015676.02</v>
      </c>
      <c r="U388" s="171">
        <v>3106997.79</v>
      </c>
      <c r="V388" s="171">
        <v>196581.54</v>
      </c>
      <c r="W388" s="171">
        <v>556799.26</v>
      </c>
      <c r="X388" s="171">
        <v>849761.7</v>
      </c>
      <c r="Y388" s="171">
        <v>365450.55</v>
      </c>
      <c r="Z388" s="171">
        <v>4025613.72</v>
      </c>
      <c r="AA388" s="171">
        <v>3416908.58</v>
      </c>
      <c r="AB388" s="171">
        <v>1072845.8700000001</v>
      </c>
      <c r="AC388" s="171">
        <v>3596150.58</v>
      </c>
      <c r="AD388" s="171">
        <v>286861.67</v>
      </c>
      <c r="AE388" s="171">
        <v>414920.02</v>
      </c>
      <c r="AF388" s="171">
        <v>547592.6</v>
      </c>
      <c r="AG388" s="171">
        <v>53255.82</v>
      </c>
      <c r="AH388" s="171">
        <v>49022.58</v>
      </c>
      <c r="AI388" s="171">
        <v>21133504.219999999</v>
      </c>
      <c r="AJ388" s="171">
        <v>355228.66</v>
      </c>
      <c r="AK388" s="171">
        <v>238877.01</v>
      </c>
      <c r="AL388" s="171">
        <v>208915.62</v>
      </c>
      <c r="AM388" s="171">
        <v>312057.2</v>
      </c>
      <c r="AN388" s="171">
        <v>563026.19999999995</v>
      </c>
      <c r="AO388" s="171">
        <v>187795.94</v>
      </c>
      <c r="AP388" s="171">
        <v>300870.96999999997</v>
      </c>
      <c r="AQ388" s="171">
        <v>967719</v>
      </c>
      <c r="AR388" s="171">
        <v>457282.96</v>
      </c>
      <c r="AS388" s="171">
        <v>316936.36</v>
      </c>
      <c r="AT388" s="171">
        <v>141158.18</v>
      </c>
      <c r="AU388" s="171">
        <v>270322.26</v>
      </c>
      <c r="AV388" s="171">
        <v>345773.18</v>
      </c>
      <c r="AW388" s="171">
        <v>389674.99</v>
      </c>
      <c r="AX388" s="171">
        <v>413915.06</v>
      </c>
      <c r="AY388" s="171">
        <v>148436.54999999999</v>
      </c>
      <c r="AZ388" s="171">
        <v>39835.120000000003</v>
      </c>
      <c r="BA388" s="171">
        <v>237693.19</v>
      </c>
      <c r="BB388" s="171">
        <v>0</v>
      </c>
      <c r="BC388" s="171">
        <v>360310.06</v>
      </c>
      <c r="BD388" s="171">
        <v>695700.87</v>
      </c>
      <c r="BE388" s="171">
        <v>709514.32</v>
      </c>
      <c r="BF388" s="171">
        <v>64934.44</v>
      </c>
      <c r="BG388" s="171">
        <v>198842.94</v>
      </c>
      <c r="BH388" s="171">
        <v>1592617.54</v>
      </c>
      <c r="BI388" s="171">
        <v>1331144.01</v>
      </c>
      <c r="BJ388" s="171">
        <v>276120.51</v>
      </c>
      <c r="BK388" s="171">
        <v>186966.53</v>
      </c>
      <c r="BL388" s="171">
        <v>51509.95</v>
      </c>
      <c r="BM388" s="171">
        <v>6183765.04</v>
      </c>
      <c r="BN388" s="171">
        <v>3652754.85</v>
      </c>
      <c r="BO388" s="171">
        <v>320939.95</v>
      </c>
      <c r="BP388" s="171">
        <v>169936.31</v>
      </c>
      <c r="BQ388" s="171">
        <v>328298.08</v>
      </c>
      <c r="BR388" s="171">
        <v>428767.01</v>
      </c>
      <c r="BS388" s="171">
        <v>217068.9</v>
      </c>
      <c r="BT388" s="171">
        <v>3680629.46</v>
      </c>
      <c r="BU388" s="171">
        <v>458608.38</v>
      </c>
      <c r="BV388" s="171">
        <v>640977.52</v>
      </c>
      <c r="BW388" s="171">
        <v>613752.43000000005</v>
      </c>
      <c r="BX388" s="171">
        <v>308838.61</v>
      </c>
      <c r="BY388" s="171">
        <v>645134.93000000005</v>
      </c>
      <c r="BZ388" s="171">
        <v>399671.61</v>
      </c>
      <c r="CA388" s="171">
        <v>238555.99</v>
      </c>
      <c r="CB388" s="171">
        <v>260951.05</v>
      </c>
      <c r="CC388" s="201">
        <f t="shared" si="52"/>
        <v>116879611.95000003</v>
      </c>
    </row>
    <row r="389" spans="1:81" s="109" customFormat="1" ht="25.5" customHeight="1">
      <c r="A389" s="136" t="s">
        <v>1463</v>
      </c>
      <c r="B389" s="280" t="s">
        <v>53</v>
      </c>
      <c r="C389" s="281" t="s">
        <v>54</v>
      </c>
      <c r="D389" s="282">
        <v>53030</v>
      </c>
      <c r="E389" s="110" t="s">
        <v>940</v>
      </c>
      <c r="F389" s="283" t="s">
        <v>1007</v>
      </c>
      <c r="G389" s="284" t="s">
        <v>1008</v>
      </c>
      <c r="H389" s="192">
        <v>240249.91</v>
      </c>
      <c r="I389" s="171">
        <v>100640.07</v>
      </c>
      <c r="J389" s="171">
        <v>137917.76999999999</v>
      </c>
      <c r="K389" s="171">
        <v>40275</v>
      </c>
      <c r="L389" s="171">
        <v>111489</v>
      </c>
      <c r="M389" s="171">
        <v>9176.74</v>
      </c>
      <c r="N389" s="171">
        <v>893928.49</v>
      </c>
      <c r="O389" s="171">
        <v>178711.76</v>
      </c>
      <c r="P389" s="171">
        <v>40112.699999999997</v>
      </c>
      <c r="Q389" s="171">
        <v>462917.06</v>
      </c>
      <c r="R389" s="171">
        <v>33606.94</v>
      </c>
      <c r="S389" s="171">
        <v>141688.57</v>
      </c>
      <c r="T389" s="171">
        <v>182397</v>
      </c>
      <c r="U389" s="171">
        <v>498984.2</v>
      </c>
      <c r="V389" s="171">
        <v>0</v>
      </c>
      <c r="W389" s="171">
        <v>44769.56</v>
      </c>
      <c r="X389" s="171">
        <v>71768.039999999994</v>
      </c>
      <c r="Y389" s="171">
        <v>51865.46</v>
      </c>
      <c r="Z389" s="171">
        <v>156086.1</v>
      </c>
      <c r="AA389" s="171">
        <v>156827.28</v>
      </c>
      <c r="AB389" s="171">
        <v>121434.1</v>
      </c>
      <c r="AC389" s="171">
        <v>249802.67</v>
      </c>
      <c r="AD389" s="171">
        <v>63697.97</v>
      </c>
      <c r="AE389" s="171">
        <v>48229.94</v>
      </c>
      <c r="AF389" s="171">
        <v>48076.74</v>
      </c>
      <c r="AG389" s="171">
        <v>4257.6400000000003</v>
      </c>
      <c r="AH389" s="171">
        <v>0</v>
      </c>
      <c r="AI389" s="171">
        <v>546209.19999999995</v>
      </c>
      <c r="AJ389" s="171">
        <v>63010.49</v>
      </c>
      <c r="AK389" s="171">
        <v>31415.86</v>
      </c>
      <c r="AL389" s="171">
        <v>50258.34</v>
      </c>
      <c r="AM389" s="171">
        <v>45908.04</v>
      </c>
      <c r="AN389" s="171">
        <v>30540.87</v>
      </c>
      <c r="AO389" s="171">
        <v>67188.19</v>
      </c>
      <c r="AP389" s="171">
        <v>36940.879999999997</v>
      </c>
      <c r="AQ389" s="171">
        <v>114681.5</v>
      </c>
      <c r="AR389" s="171">
        <v>60771.4</v>
      </c>
      <c r="AS389" s="171">
        <v>83891.64</v>
      </c>
      <c r="AT389" s="171">
        <v>47528.25</v>
      </c>
      <c r="AU389" s="171">
        <v>0</v>
      </c>
      <c r="AV389" s="171">
        <v>17399.54</v>
      </c>
      <c r="AW389" s="171">
        <v>58296.61</v>
      </c>
      <c r="AX389" s="171">
        <v>52050.54</v>
      </c>
      <c r="AY389" s="171">
        <v>41257.620000000003</v>
      </c>
      <c r="AZ389" s="171">
        <v>12156.38</v>
      </c>
      <c r="BA389" s="171">
        <v>25228.37</v>
      </c>
      <c r="BB389" s="171">
        <v>0</v>
      </c>
      <c r="BC389" s="171">
        <v>69297.259999999995</v>
      </c>
      <c r="BD389" s="171">
        <v>164197.5</v>
      </c>
      <c r="BE389" s="171">
        <v>25837.14</v>
      </c>
      <c r="BF389" s="171">
        <v>2300.5</v>
      </c>
      <c r="BG389" s="171">
        <v>6228.41</v>
      </c>
      <c r="BH389" s="171">
        <v>112889.57</v>
      </c>
      <c r="BI389" s="171">
        <v>28184.11</v>
      </c>
      <c r="BJ389" s="171">
        <v>37067.64</v>
      </c>
      <c r="BK389" s="171">
        <v>21873.919999999998</v>
      </c>
      <c r="BL389" s="171">
        <v>36524.28</v>
      </c>
      <c r="BM389" s="171">
        <v>10675.18</v>
      </c>
      <c r="BN389" s="171">
        <v>92638.31</v>
      </c>
      <c r="BO389" s="171">
        <v>48367.71</v>
      </c>
      <c r="BP389" s="171">
        <v>37818.959999999999</v>
      </c>
      <c r="BQ389" s="171">
        <v>49890.04</v>
      </c>
      <c r="BR389" s="171">
        <v>108505.31</v>
      </c>
      <c r="BS389" s="171">
        <v>28498.63</v>
      </c>
      <c r="BT389" s="171">
        <v>198157.5</v>
      </c>
      <c r="BU389" s="171">
        <v>55201.27</v>
      </c>
      <c r="BV389" s="171">
        <v>75863.62</v>
      </c>
      <c r="BW389" s="171">
        <v>87379.42</v>
      </c>
      <c r="BX389" s="171">
        <v>110365.71</v>
      </c>
      <c r="BY389" s="171">
        <v>85909.72</v>
      </c>
      <c r="BZ389" s="171">
        <v>74923.240000000005</v>
      </c>
      <c r="CA389" s="171">
        <v>65862.86</v>
      </c>
      <c r="CB389" s="171">
        <v>117309.49</v>
      </c>
      <c r="CC389" s="201">
        <f t="shared" si="52"/>
        <v>7225411.7300000004</v>
      </c>
    </row>
    <row r="390" spans="1:81" s="109" customFormat="1" ht="25.5" customHeight="1">
      <c r="A390" s="136" t="s">
        <v>1463</v>
      </c>
      <c r="B390" s="280" t="s">
        <v>53</v>
      </c>
      <c r="C390" s="281" t="s">
        <v>54</v>
      </c>
      <c r="D390" s="282">
        <v>53030</v>
      </c>
      <c r="E390" s="110" t="s">
        <v>940</v>
      </c>
      <c r="F390" s="283" t="s">
        <v>1009</v>
      </c>
      <c r="G390" s="284" t="s">
        <v>1010</v>
      </c>
      <c r="H390" s="192">
        <v>29045.05</v>
      </c>
      <c r="I390" s="171">
        <v>0</v>
      </c>
      <c r="J390" s="171">
        <v>110691.64</v>
      </c>
      <c r="K390" s="171">
        <v>27694</v>
      </c>
      <c r="L390" s="171">
        <v>49424.29</v>
      </c>
      <c r="M390" s="171">
        <v>11933.94</v>
      </c>
      <c r="N390" s="171">
        <v>537378.38</v>
      </c>
      <c r="O390" s="171">
        <v>93457.78</v>
      </c>
      <c r="P390" s="171">
        <v>30832.720000000001</v>
      </c>
      <c r="Q390" s="171">
        <v>183278.07</v>
      </c>
      <c r="R390" s="171">
        <v>15454.44</v>
      </c>
      <c r="S390" s="171">
        <v>49293.33</v>
      </c>
      <c r="T390" s="171">
        <v>43362.1</v>
      </c>
      <c r="U390" s="171">
        <v>146743.32</v>
      </c>
      <c r="V390" s="171">
        <v>0</v>
      </c>
      <c r="W390" s="171">
        <v>6613.48</v>
      </c>
      <c r="X390" s="171">
        <v>64973.81</v>
      </c>
      <c r="Y390" s="171">
        <v>30985.67</v>
      </c>
      <c r="Z390" s="171">
        <v>20555.68</v>
      </c>
      <c r="AA390" s="171">
        <v>61484.68</v>
      </c>
      <c r="AB390" s="171">
        <v>32630.86</v>
      </c>
      <c r="AC390" s="171">
        <v>168746.16</v>
      </c>
      <c r="AD390" s="171">
        <v>14749.33</v>
      </c>
      <c r="AE390" s="171">
        <v>37191.1</v>
      </c>
      <c r="AF390" s="171">
        <v>18954.95</v>
      </c>
      <c r="AG390" s="171">
        <v>1060.2</v>
      </c>
      <c r="AH390" s="171">
        <v>0</v>
      </c>
      <c r="AI390" s="171">
        <v>198609.09</v>
      </c>
      <c r="AJ390" s="171">
        <v>40539.32</v>
      </c>
      <c r="AK390" s="171">
        <v>1387.22</v>
      </c>
      <c r="AL390" s="171">
        <v>6055.89</v>
      </c>
      <c r="AM390" s="171">
        <v>7218.9</v>
      </c>
      <c r="AN390" s="171">
        <v>36074.29</v>
      </c>
      <c r="AO390" s="171">
        <v>14994.89</v>
      </c>
      <c r="AP390" s="171">
        <v>19567.91</v>
      </c>
      <c r="AQ390" s="171">
        <v>52882.62</v>
      </c>
      <c r="AR390" s="171">
        <v>19625.580000000002</v>
      </c>
      <c r="AS390" s="171">
        <v>8840.32</v>
      </c>
      <c r="AT390" s="171">
        <v>22276.03</v>
      </c>
      <c r="AU390" s="171">
        <v>835.01</v>
      </c>
      <c r="AV390" s="171">
        <v>5057.54</v>
      </c>
      <c r="AW390" s="171">
        <v>54955.54</v>
      </c>
      <c r="AX390" s="171">
        <v>0</v>
      </c>
      <c r="AY390" s="171">
        <v>12912.28</v>
      </c>
      <c r="AZ390" s="171">
        <v>6104.35</v>
      </c>
      <c r="BA390" s="171">
        <v>33438.65</v>
      </c>
      <c r="BB390" s="171">
        <v>0</v>
      </c>
      <c r="BC390" s="171">
        <v>27511.66</v>
      </c>
      <c r="BD390" s="171">
        <v>9021.6200000000008</v>
      </c>
      <c r="BE390" s="171">
        <v>17530.36</v>
      </c>
      <c r="BF390" s="171">
        <v>522.22</v>
      </c>
      <c r="BG390" s="171">
        <v>0</v>
      </c>
      <c r="BH390" s="171">
        <v>95617.68</v>
      </c>
      <c r="BI390" s="171">
        <v>14946.78</v>
      </c>
      <c r="BJ390" s="171">
        <v>18995.46</v>
      </c>
      <c r="BK390" s="171">
        <v>0</v>
      </c>
      <c r="BL390" s="171">
        <v>3669.38</v>
      </c>
      <c r="BM390" s="171">
        <v>10076.26</v>
      </c>
      <c r="BN390" s="171">
        <v>45940.800000000003</v>
      </c>
      <c r="BO390" s="171">
        <v>1345.11</v>
      </c>
      <c r="BP390" s="171">
        <v>7485.54</v>
      </c>
      <c r="BQ390" s="171">
        <v>13771.92</v>
      </c>
      <c r="BR390" s="171">
        <v>31004.26</v>
      </c>
      <c r="BS390" s="171">
        <v>5599.55</v>
      </c>
      <c r="BT390" s="171">
        <v>106739.95</v>
      </c>
      <c r="BU390" s="171">
        <v>5099.45</v>
      </c>
      <c r="BV390" s="171">
        <v>70181.81</v>
      </c>
      <c r="BW390" s="171">
        <v>17858.150000000001</v>
      </c>
      <c r="BX390" s="171">
        <v>41579.699999999997</v>
      </c>
      <c r="BY390" s="171">
        <v>12003.38</v>
      </c>
      <c r="BZ390" s="171">
        <v>3856.09</v>
      </c>
      <c r="CA390" s="171">
        <v>73118.92</v>
      </c>
      <c r="CB390" s="171">
        <v>61660.39</v>
      </c>
      <c r="CC390" s="201">
        <f t="shared" si="52"/>
        <v>3023046.8499999992</v>
      </c>
    </row>
    <row r="391" spans="1:81" s="109" customFormat="1" ht="25.5" customHeight="1">
      <c r="A391" s="136" t="s">
        <v>1463</v>
      </c>
      <c r="B391" s="280" t="s">
        <v>53</v>
      </c>
      <c r="C391" s="281" t="s">
        <v>54</v>
      </c>
      <c r="D391" s="282">
        <v>53030</v>
      </c>
      <c r="E391" s="110" t="s">
        <v>940</v>
      </c>
      <c r="F391" s="283" t="s">
        <v>1011</v>
      </c>
      <c r="G391" s="284" t="s">
        <v>1012</v>
      </c>
      <c r="H391" s="192">
        <v>23158.69</v>
      </c>
      <c r="I391" s="171">
        <v>0</v>
      </c>
      <c r="J391" s="171">
        <v>15360.84</v>
      </c>
      <c r="K391" s="171">
        <v>1137</v>
      </c>
      <c r="L391" s="171">
        <v>0</v>
      </c>
      <c r="M391" s="171">
        <v>0</v>
      </c>
      <c r="N391" s="171">
        <v>1472629.09</v>
      </c>
      <c r="O391" s="171">
        <v>9213.32</v>
      </c>
      <c r="P391" s="171">
        <v>0</v>
      </c>
      <c r="Q391" s="171">
        <v>0</v>
      </c>
      <c r="R391" s="171">
        <v>0</v>
      </c>
      <c r="S391" s="171">
        <v>0</v>
      </c>
      <c r="T391" s="171">
        <v>12608.14</v>
      </c>
      <c r="U391" s="171">
        <v>617.75</v>
      </c>
      <c r="V391" s="171">
        <v>0</v>
      </c>
      <c r="W391" s="171">
        <v>756.62</v>
      </c>
      <c r="X391" s="171">
        <v>833.34</v>
      </c>
      <c r="Y391" s="171">
        <v>5667.23</v>
      </c>
      <c r="Z391" s="171">
        <v>0</v>
      </c>
      <c r="AA391" s="171">
        <v>1668.12</v>
      </c>
      <c r="AB391" s="171">
        <v>0</v>
      </c>
      <c r="AC391" s="171">
        <v>2479.9499999999998</v>
      </c>
      <c r="AD391" s="171">
        <v>271.32</v>
      </c>
      <c r="AE391" s="171">
        <v>0</v>
      </c>
      <c r="AF391" s="171">
        <v>0</v>
      </c>
      <c r="AG391" s="171">
        <v>0</v>
      </c>
      <c r="AH391" s="171">
        <v>0</v>
      </c>
      <c r="AI391" s="171">
        <v>246485.41</v>
      </c>
      <c r="AJ391" s="171">
        <v>9317.7000000000007</v>
      </c>
      <c r="AK391" s="171">
        <v>807.08</v>
      </c>
      <c r="AL391" s="171">
        <v>3060.2</v>
      </c>
      <c r="AM391" s="171">
        <v>666.66</v>
      </c>
      <c r="AN391" s="171">
        <v>1615.41</v>
      </c>
      <c r="AO391" s="171">
        <v>3902.16</v>
      </c>
      <c r="AP391" s="171">
        <v>0</v>
      </c>
      <c r="AQ391" s="171">
        <v>8386.64</v>
      </c>
      <c r="AR391" s="171">
        <v>1000</v>
      </c>
      <c r="AS391" s="171">
        <v>0</v>
      </c>
      <c r="AT391" s="171">
        <v>0</v>
      </c>
      <c r="AU391" s="171">
        <v>0</v>
      </c>
      <c r="AV391" s="171">
        <v>0</v>
      </c>
      <c r="AW391" s="171">
        <v>3069.24</v>
      </c>
      <c r="AX391" s="171">
        <v>0</v>
      </c>
      <c r="AY391" s="171">
        <v>0</v>
      </c>
      <c r="AZ391" s="171">
        <v>3158.24</v>
      </c>
      <c r="BA391" s="171">
        <v>6036.69</v>
      </c>
      <c r="BB391" s="171">
        <v>0</v>
      </c>
      <c r="BC391" s="171">
        <v>0</v>
      </c>
      <c r="BD391" s="171">
        <v>26534.95</v>
      </c>
      <c r="BE391" s="171">
        <v>1375.66</v>
      </c>
      <c r="BF391" s="171">
        <v>0</v>
      </c>
      <c r="BG391" s="171">
        <v>0</v>
      </c>
      <c r="BH391" s="171">
        <v>57324.94</v>
      </c>
      <c r="BI391" s="171">
        <v>220.42</v>
      </c>
      <c r="BJ391" s="171">
        <v>0</v>
      </c>
      <c r="BK391" s="171">
        <v>0</v>
      </c>
      <c r="BL391" s="171">
        <v>0</v>
      </c>
      <c r="BM391" s="171">
        <v>1072.8800000000001</v>
      </c>
      <c r="BN391" s="171">
        <v>924.46</v>
      </c>
      <c r="BO391" s="171">
        <v>0</v>
      </c>
      <c r="BP391" s="171">
        <v>234.22</v>
      </c>
      <c r="BQ391" s="171">
        <v>0</v>
      </c>
      <c r="BR391" s="171">
        <v>393.88</v>
      </c>
      <c r="BS391" s="171">
        <v>0</v>
      </c>
      <c r="BT391" s="171">
        <v>15519.74</v>
      </c>
      <c r="BU391" s="171">
        <v>314.7</v>
      </c>
      <c r="BV391" s="171">
        <v>0</v>
      </c>
      <c r="BW391" s="171">
        <v>0</v>
      </c>
      <c r="BX391" s="171">
        <v>0</v>
      </c>
      <c r="BY391" s="171">
        <v>1466.68</v>
      </c>
      <c r="BZ391" s="171">
        <v>0</v>
      </c>
      <c r="CA391" s="171">
        <v>0</v>
      </c>
      <c r="CB391" s="171">
        <v>0</v>
      </c>
      <c r="CC391" s="201">
        <f t="shared" si="52"/>
        <v>1939289.3699999992</v>
      </c>
    </row>
    <row r="392" spans="1:81" s="109" customFormat="1" ht="25.5" customHeight="1">
      <c r="A392" s="136" t="s">
        <v>1463</v>
      </c>
      <c r="B392" s="280" t="s">
        <v>53</v>
      </c>
      <c r="C392" s="281" t="s">
        <v>54</v>
      </c>
      <c r="D392" s="282">
        <v>53060</v>
      </c>
      <c r="E392" s="110" t="s">
        <v>969</v>
      </c>
      <c r="F392" s="283" t="s">
        <v>1013</v>
      </c>
      <c r="G392" s="284" t="s">
        <v>1014</v>
      </c>
      <c r="H392" s="192">
        <v>0</v>
      </c>
      <c r="I392" s="171">
        <v>0</v>
      </c>
      <c r="J392" s="171">
        <v>0</v>
      </c>
      <c r="K392" s="171">
        <v>0</v>
      </c>
      <c r="L392" s="171">
        <v>13319.72</v>
      </c>
      <c r="M392" s="171">
        <v>0</v>
      </c>
      <c r="N392" s="171">
        <v>269444.45</v>
      </c>
      <c r="O392" s="171">
        <v>0</v>
      </c>
      <c r="P392" s="171">
        <v>0</v>
      </c>
      <c r="Q392" s="171">
        <v>3244</v>
      </c>
      <c r="R392" s="171">
        <v>0</v>
      </c>
      <c r="S392" s="171">
        <v>0</v>
      </c>
      <c r="T392" s="171">
        <v>0</v>
      </c>
      <c r="U392" s="171">
        <v>0</v>
      </c>
      <c r="V392" s="171">
        <v>0</v>
      </c>
      <c r="W392" s="171">
        <v>0</v>
      </c>
      <c r="X392" s="171">
        <v>0</v>
      </c>
      <c r="Y392" s="171">
        <v>0</v>
      </c>
      <c r="Z392" s="171">
        <v>0</v>
      </c>
      <c r="AA392" s="171">
        <v>0</v>
      </c>
      <c r="AB392" s="171">
        <v>3242.15</v>
      </c>
      <c r="AC392" s="171">
        <v>0</v>
      </c>
      <c r="AD392" s="171">
        <v>2160.2199999999998</v>
      </c>
      <c r="AE392" s="171">
        <v>0</v>
      </c>
      <c r="AF392" s="171">
        <v>0</v>
      </c>
      <c r="AG392" s="171">
        <v>0</v>
      </c>
      <c r="AH392" s="171">
        <v>0</v>
      </c>
      <c r="AI392" s="171">
        <v>0</v>
      </c>
      <c r="AJ392" s="171">
        <v>0</v>
      </c>
      <c r="AK392" s="171">
        <v>6888.89</v>
      </c>
      <c r="AL392" s="171">
        <v>0</v>
      </c>
      <c r="AM392" s="171">
        <v>5500</v>
      </c>
      <c r="AN392" s="171">
        <v>0</v>
      </c>
      <c r="AO392" s="171">
        <v>0</v>
      </c>
      <c r="AP392" s="171">
        <v>4957.93</v>
      </c>
      <c r="AQ392" s="171">
        <v>6333.34</v>
      </c>
      <c r="AR392" s="171">
        <v>7166.66</v>
      </c>
      <c r="AS392" s="171">
        <v>2275.77</v>
      </c>
      <c r="AT392" s="171">
        <v>0</v>
      </c>
      <c r="AU392" s="171">
        <v>0</v>
      </c>
      <c r="AV392" s="171">
        <v>0</v>
      </c>
      <c r="AW392" s="171">
        <v>0</v>
      </c>
      <c r="AX392" s="171">
        <v>0</v>
      </c>
      <c r="AY392" s="171">
        <v>0</v>
      </c>
      <c r="AZ392" s="171">
        <v>0</v>
      </c>
      <c r="BA392" s="171">
        <v>0</v>
      </c>
      <c r="BB392" s="171">
        <v>0</v>
      </c>
      <c r="BC392" s="171">
        <v>10472.219999999999</v>
      </c>
      <c r="BD392" s="171">
        <v>0</v>
      </c>
      <c r="BE392" s="171">
        <v>0</v>
      </c>
      <c r="BF392" s="171">
        <v>0</v>
      </c>
      <c r="BG392" s="171">
        <v>0</v>
      </c>
      <c r="BH392" s="171">
        <v>7687.67</v>
      </c>
      <c r="BI392" s="171">
        <v>0</v>
      </c>
      <c r="BJ392" s="171">
        <v>0</v>
      </c>
      <c r="BK392" s="171">
        <v>0</v>
      </c>
      <c r="BL392" s="171">
        <v>0</v>
      </c>
      <c r="BM392" s="171">
        <v>2785.33</v>
      </c>
      <c r="BN392" s="171">
        <v>0</v>
      </c>
      <c r="BO392" s="171">
        <v>0</v>
      </c>
      <c r="BP392" s="171">
        <v>389.9</v>
      </c>
      <c r="BQ392" s="171">
        <v>0</v>
      </c>
      <c r="BR392" s="171">
        <v>2447.0100000000002</v>
      </c>
      <c r="BS392" s="171">
        <v>0</v>
      </c>
      <c r="BT392" s="171">
        <v>7654.24</v>
      </c>
      <c r="BU392" s="171">
        <v>12386.18</v>
      </c>
      <c r="BV392" s="171">
        <v>0</v>
      </c>
      <c r="BW392" s="171">
        <v>4360.66</v>
      </c>
      <c r="BX392" s="171">
        <v>0</v>
      </c>
      <c r="BY392" s="171">
        <v>0</v>
      </c>
      <c r="BZ392" s="171">
        <v>0</v>
      </c>
      <c r="CA392" s="171">
        <v>1812.33</v>
      </c>
      <c r="CB392" s="171">
        <v>69716.2</v>
      </c>
      <c r="CC392" s="201">
        <f t="shared" ref="CC392:CC455" si="58">SUM(H392:CB392)</f>
        <v>444244.87</v>
      </c>
    </row>
    <row r="393" spans="1:81" s="109" customFormat="1" ht="25.5" customHeight="1">
      <c r="A393" s="136" t="s">
        <v>1463</v>
      </c>
      <c r="B393" s="280" t="s">
        <v>53</v>
      </c>
      <c r="C393" s="281" t="s">
        <v>54</v>
      </c>
      <c r="D393" s="282">
        <v>53060</v>
      </c>
      <c r="E393" s="110" t="s">
        <v>969</v>
      </c>
      <c r="F393" s="283" t="s">
        <v>1015</v>
      </c>
      <c r="G393" s="284" t="s">
        <v>1016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2">
        <v>0</v>
      </c>
      <c r="N393" s="192">
        <v>0</v>
      </c>
      <c r="O393" s="192">
        <v>0</v>
      </c>
      <c r="P393" s="192">
        <v>0</v>
      </c>
      <c r="Q393" s="192">
        <v>0</v>
      </c>
      <c r="R393" s="192">
        <v>0</v>
      </c>
      <c r="S393" s="192">
        <v>0</v>
      </c>
      <c r="T393" s="192">
        <v>0</v>
      </c>
      <c r="U393" s="192">
        <v>0</v>
      </c>
      <c r="V393" s="192">
        <v>0</v>
      </c>
      <c r="W393" s="192">
        <v>0</v>
      </c>
      <c r="X393" s="192">
        <v>0</v>
      </c>
      <c r="Y393" s="192">
        <v>0</v>
      </c>
      <c r="Z393" s="192">
        <v>0</v>
      </c>
      <c r="AA393" s="192">
        <v>0</v>
      </c>
      <c r="AB393" s="192">
        <v>0</v>
      </c>
      <c r="AC393" s="192">
        <v>0</v>
      </c>
      <c r="AD393" s="192">
        <v>0</v>
      </c>
      <c r="AE393" s="192">
        <v>0</v>
      </c>
      <c r="AF393" s="192">
        <v>0</v>
      </c>
      <c r="AG393" s="192">
        <v>0</v>
      </c>
      <c r="AH393" s="192">
        <v>0</v>
      </c>
      <c r="AI393" s="192">
        <v>0</v>
      </c>
      <c r="AJ393" s="192">
        <v>0</v>
      </c>
      <c r="AK393" s="192">
        <v>0</v>
      </c>
      <c r="AL393" s="192">
        <v>0</v>
      </c>
      <c r="AM393" s="192">
        <v>0</v>
      </c>
      <c r="AN393" s="192">
        <v>0</v>
      </c>
      <c r="AO393" s="192">
        <v>0</v>
      </c>
      <c r="AP393" s="192">
        <v>0</v>
      </c>
      <c r="AQ393" s="192">
        <v>0</v>
      </c>
      <c r="AR393" s="192">
        <v>0</v>
      </c>
      <c r="AS393" s="192">
        <v>0</v>
      </c>
      <c r="AT393" s="192">
        <v>0</v>
      </c>
      <c r="AU393" s="192">
        <v>0</v>
      </c>
      <c r="AV393" s="192">
        <v>0</v>
      </c>
      <c r="AW393" s="192">
        <v>0</v>
      </c>
      <c r="AX393" s="192">
        <v>0</v>
      </c>
      <c r="AY393" s="192">
        <v>0</v>
      </c>
      <c r="AZ393" s="192">
        <v>0</v>
      </c>
      <c r="BA393" s="192">
        <v>0</v>
      </c>
      <c r="BB393" s="192">
        <v>0</v>
      </c>
      <c r="BC393" s="192">
        <v>0</v>
      </c>
      <c r="BD393" s="192">
        <v>0</v>
      </c>
      <c r="BE393" s="192">
        <v>0</v>
      </c>
      <c r="BF393" s="192">
        <v>0</v>
      </c>
      <c r="BG393" s="192">
        <v>0</v>
      </c>
      <c r="BH393" s="192">
        <v>0</v>
      </c>
      <c r="BI393" s="192">
        <v>0</v>
      </c>
      <c r="BJ393" s="192">
        <v>0</v>
      </c>
      <c r="BK393" s="192">
        <v>0</v>
      </c>
      <c r="BL393" s="192">
        <v>0</v>
      </c>
      <c r="BM393" s="192">
        <v>0</v>
      </c>
      <c r="BN393" s="192">
        <v>0</v>
      </c>
      <c r="BO393" s="192">
        <v>0</v>
      </c>
      <c r="BP393" s="192">
        <v>0</v>
      </c>
      <c r="BQ393" s="192">
        <v>0</v>
      </c>
      <c r="BR393" s="192">
        <v>0</v>
      </c>
      <c r="BS393" s="192">
        <v>0</v>
      </c>
      <c r="BT393" s="192">
        <v>0</v>
      </c>
      <c r="BU393" s="192">
        <v>0</v>
      </c>
      <c r="BV393" s="192">
        <v>0</v>
      </c>
      <c r="BW393" s="192">
        <v>0</v>
      </c>
      <c r="BX393" s="192">
        <v>0</v>
      </c>
      <c r="BY393" s="192">
        <v>0</v>
      </c>
      <c r="BZ393" s="192">
        <v>0</v>
      </c>
      <c r="CA393" s="192">
        <v>0</v>
      </c>
      <c r="CB393" s="192">
        <v>0</v>
      </c>
      <c r="CC393" s="201">
        <f t="shared" si="58"/>
        <v>0</v>
      </c>
    </row>
    <row r="394" spans="1:81" s="109" customFormat="1" ht="25.5" customHeight="1">
      <c r="A394" s="136" t="s">
        <v>1463</v>
      </c>
      <c r="B394" s="280" t="s">
        <v>53</v>
      </c>
      <c r="C394" s="281" t="s">
        <v>54</v>
      </c>
      <c r="D394" s="282">
        <v>53020</v>
      </c>
      <c r="E394" s="110" t="s">
        <v>926</v>
      </c>
      <c r="F394" s="283" t="s">
        <v>1017</v>
      </c>
      <c r="G394" s="284" t="s">
        <v>1018</v>
      </c>
      <c r="H394" s="192">
        <v>0</v>
      </c>
      <c r="I394" s="192">
        <v>0</v>
      </c>
      <c r="J394" s="192">
        <v>0</v>
      </c>
      <c r="K394" s="192">
        <v>0</v>
      </c>
      <c r="L394" s="192">
        <v>0</v>
      </c>
      <c r="M394" s="192">
        <v>0</v>
      </c>
      <c r="N394" s="192">
        <v>0</v>
      </c>
      <c r="O394" s="192">
        <v>0</v>
      </c>
      <c r="P394" s="192">
        <v>0</v>
      </c>
      <c r="Q394" s="192">
        <v>0</v>
      </c>
      <c r="R394" s="192">
        <v>0</v>
      </c>
      <c r="S394" s="192">
        <v>0</v>
      </c>
      <c r="T394" s="192">
        <v>0</v>
      </c>
      <c r="U394" s="192">
        <v>0</v>
      </c>
      <c r="V394" s="192">
        <v>0</v>
      </c>
      <c r="W394" s="192">
        <v>0</v>
      </c>
      <c r="X394" s="192">
        <v>0</v>
      </c>
      <c r="Y394" s="192">
        <v>0</v>
      </c>
      <c r="Z394" s="192">
        <v>0</v>
      </c>
      <c r="AA394" s="192">
        <v>0</v>
      </c>
      <c r="AB394" s="192">
        <v>0</v>
      </c>
      <c r="AC394" s="192">
        <v>0</v>
      </c>
      <c r="AD394" s="192">
        <v>0</v>
      </c>
      <c r="AE394" s="192">
        <v>0</v>
      </c>
      <c r="AF394" s="192">
        <v>0</v>
      </c>
      <c r="AG394" s="192">
        <v>0</v>
      </c>
      <c r="AH394" s="192">
        <v>0</v>
      </c>
      <c r="AI394" s="192">
        <v>0</v>
      </c>
      <c r="AJ394" s="192">
        <v>0</v>
      </c>
      <c r="AK394" s="192">
        <v>0</v>
      </c>
      <c r="AL394" s="192">
        <v>0</v>
      </c>
      <c r="AM394" s="192">
        <v>0</v>
      </c>
      <c r="AN394" s="192">
        <v>0</v>
      </c>
      <c r="AO394" s="192">
        <v>0</v>
      </c>
      <c r="AP394" s="192">
        <v>0</v>
      </c>
      <c r="AQ394" s="192">
        <v>0</v>
      </c>
      <c r="AR394" s="192">
        <v>0</v>
      </c>
      <c r="AS394" s="192">
        <v>0</v>
      </c>
      <c r="AT394" s="192">
        <v>0</v>
      </c>
      <c r="AU394" s="192">
        <v>0</v>
      </c>
      <c r="AV394" s="192">
        <v>0</v>
      </c>
      <c r="AW394" s="192">
        <v>0</v>
      </c>
      <c r="AX394" s="192">
        <v>0</v>
      </c>
      <c r="AY394" s="192">
        <v>0</v>
      </c>
      <c r="AZ394" s="192">
        <v>0</v>
      </c>
      <c r="BA394" s="192">
        <v>0</v>
      </c>
      <c r="BB394" s="192">
        <v>0</v>
      </c>
      <c r="BC394" s="192">
        <v>0</v>
      </c>
      <c r="BD394" s="192">
        <v>0</v>
      </c>
      <c r="BE394" s="192">
        <v>0</v>
      </c>
      <c r="BF394" s="192">
        <v>0</v>
      </c>
      <c r="BG394" s="192">
        <v>0</v>
      </c>
      <c r="BH394" s="192">
        <v>0</v>
      </c>
      <c r="BI394" s="192">
        <v>0</v>
      </c>
      <c r="BJ394" s="192">
        <v>0</v>
      </c>
      <c r="BK394" s="192">
        <v>0</v>
      </c>
      <c r="BL394" s="192">
        <v>0</v>
      </c>
      <c r="BM394" s="192">
        <v>0</v>
      </c>
      <c r="BN394" s="192">
        <v>0</v>
      </c>
      <c r="BO394" s="192">
        <v>0</v>
      </c>
      <c r="BP394" s="192">
        <v>0</v>
      </c>
      <c r="BQ394" s="192">
        <v>0</v>
      </c>
      <c r="BR394" s="192">
        <v>0</v>
      </c>
      <c r="BS394" s="192">
        <v>0</v>
      </c>
      <c r="BT394" s="192">
        <v>0</v>
      </c>
      <c r="BU394" s="192">
        <v>0</v>
      </c>
      <c r="BV394" s="192">
        <v>0</v>
      </c>
      <c r="BW394" s="192">
        <v>0</v>
      </c>
      <c r="BX394" s="192">
        <v>0</v>
      </c>
      <c r="BY394" s="192">
        <v>0</v>
      </c>
      <c r="BZ394" s="192">
        <v>0</v>
      </c>
      <c r="CA394" s="192">
        <v>0</v>
      </c>
      <c r="CB394" s="192">
        <v>0</v>
      </c>
      <c r="CC394" s="201">
        <f t="shared" si="58"/>
        <v>0</v>
      </c>
    </row>
    <row r="395" spans="1:81" s="109" customFormat="1" ht="25.5" customHeight="1">
      <c r="A395" s="136" t="s">
        <v>1463</v>
      </c>
      <c r="B395" s="280" t="s">
        <v>53</v>
      </c>
      <c r="C395" s="281" t="s">
        <v>54</v>
      </c>
      <c r="D395" s="282">
        <v>53020</v>
      </c>
      <c r="E395" s="110" t="s">
        <v>926</v>
      </c>
      <c r="F395" s="283" t="s">
        <v>1019</v>
      </c>
      <c r="G395" s="284" t="s">
        <v>1020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2">
        <v>0</v>
      </c>
      <c r="N395" s="192">
        <v>0</v>
      </c>
      <c r="O395" s="192">
        <v>0</v>
      </c>
      <c r="P395" s="192">
        <v>0</v>
      </c>
      <c r="Q395" s="192">
        <v>0</v>
      </c>
      <c r="R395" s="192">
        <v>0</v>
      </c>
      <c r="S395" s="192">
        <v>0</v>
      </c>
      <c r="T395" s="192">
        <v>0</v>
      </c>
      <c r="U395" s="192">
        <v>0</v>
      </c>
      <c r="V395" s="192">
        <v>0</v>
      </c>
      <c r="W395" s="192">
        <v>0</v>
      </c>
      <c r="X395" s="192">
        <v>0</v>
      </c>
      <c r="Y395" s="192">
        <v>0</v>
      </c>
      <c r="Z395" s="192">
        <v>0</v>
      </c>
      <c r="AA395" s="192">
        <v>0</v>
      </c>
      <c r="AB395" s="192">
        <v>0</v>
      </c>
      <c r="AC395" s="192">
        <v>0</v>
      </c>
      <c r="AD395" s="192">
        <v>0</v>
      </c>
      <c r="AE395" s="192">
        <v>0</v>
      </c>
      <c r="AF395" s="192">
        <v>0</v>
      </c>
      <c r="AG395" s="192">
        <v>0</v>
      </c>
      <c r="AH395" s="192">
        <v>0</v>
      </c>
      <c r="AI395" s="192">
        <v>0</v>
      </c>
      <c r="AJ395" s="192">
        <v>0</v>
      </c>
      <c r="AK395" s="192">
        <v>0</v>
      </c>
      <c r="AL395" s="192">
        <v>0</v>
      </c>
      <c r="AM395" s="192">
        <v>0</v>
      </c>
      <c r="AN395" s="192">
        <v>0</v>
      </c>
      <c r="AO395" s="192">
        <v>0</v>
      </c>
      <c r="AP395" s="192">
        <v>0</v>
      </c>
      <c r="AQ395" s="192">
        <v>0</v>
      </c>
      <c r="AR395" s="192">
        <v>0</v>
      </c>
      <c r="AS395" s="192">
        <v>0</v>
      </c>
      <c r="AT395" s="192">
        <v>0</v>
      </c>
      <c r="AU395" s="192">
        <v>0</v>
      </c>
      <c r="AV395" s="192">
        <v>0</v>
      </c>
      <c r="AW395" s="192">
        <v>0</v>
      </c>
      <c r="AX395" s="192">
        <v>0</v>
      </c>
      <c r="AY395" s="192">
        <v>0</v>
      </c>
      <c r="AZ395" s="192">
        <v>0</v>
      </c>
      <c r="BA395" s="192">
        <v>0</v>
      </c>
      <c r="BB395" s="192">
        <v>0</v>
      </c>
      <c r="BC395" s="192">
        <v>0</v>
      </c>
      <c r="BD395" s="192">
        <v>0</v>
      </c>
      <c r="BE395" s="192">
        <v>0</v>
      </c>
      <c r="BF395" s="192">
        <v>0</v>
      </c>
      <c r="BG395" s="192">
        <v>0</v>
      </c>
      <c r="BH395" s="192">
        <v>0</v>
      </c>
      <c r="BI395" s="192">
        <v>0</v>
      </c>
      <c r="BJ395" s="192">
        <v>0</v>
      </c>
      <c r="BK395" s="192">
        <v>0</v>
      </c>
      <c r="BL395" s="192">
        <v>0</v>
      </c>
      <c r="BM395" s="192">
        <v>0</v>
      </c>
      <c r="BN395" s="192">
        <v>0</v>
      </c>
      <c r="BO395" s="192">
        <v>0</v>
      </c>
      <c r="BP395" s="192">
        <v>0</v>
      </c>
      <c r="BQ395" s="192">
        <v>0</v>
      </c>
      <c r="BR395" s="192">
        <v>0</v>
      </c>
      <c r="BS395" s="192">
        <v>0</v>
      </c>
      <c r="BT395" s="192">
        <v>0</v>
      </c>
      <c r="BU395" s="192">
        <v>0</v>
      </c>
      <c r="BV395" s="192">
        <v>0</v>
      </c>
      <c r="BW395" s="192">
        <v>0</v>
      </c>
      <c r="BX395" s="192">
        <v>0</v>
      </c>
      <c r="BY395" s="192">
        <v>0</v>
      </c>
      <c r="BZ395" s="192">
        <v>0</v>
      </c>
      <c r="CA395" s="192">
        <v>0</v>
      </c>
      <c r="CB395" s="192">
        <v>0</v>
      </c>
      <c r="CC395" s="201">
        <f t="shared" si="58"/>
        <v>0</v>
      </c>
    </row>
    <row r="396" spans="1:81" s="299" customFormat="1" ht="25.5" customHeight="1">
      <c r="A396" s="298"/>
      <c r="B396" s="519" t="s">
        <v>1021</v>
      </c>
      <c r="C396" s="520"/>
      <c r="D396" s="520"/>
      <c r="E396" s="520"/>
      <c r="F396" s="520"/>
      <c r="G396" s="521"/>
      <c r="H396" s="196">
        <f>SUM(H346:H395)</f>
        <v>20840188.199999999</v>
      </c>
      <c r="I396" s="196">
        <f t="shared" ref="I396:BT396" si="59">SUM(I346:I395)</f>
        <v>5332544.7400000012</v>
      </c>
      <c r="J396" s="196">
        <f t="shared" si="59"/>
        <v>6915975.5099999979</v>
      </c>
      <c r="K396" s="196">
        <f t="shared" si="59"/>
        <v>1722327</v>
      </c>
      <c r="L396" s="196">
        <f t="shared" si="59"/>
        <v>1615701.45</v>
      </c>
      <c r="M396" s="196">
        <f t="shared" si="59"/>
        <v>1133618.8299999998</v>
      </c>
      <c r="N396" s="196">
        <f t="shared" si="59"/>
        <v>35535259.060000002</v>
      </c>
      <c r="O396" s="196">
        <f t="shared" si="59"/>
        <v>6494955.330000001</v>
      </c>
      <c r="P396" s="196">
        <f t="shared" si="59"/>
        <v>665462.09999999986</v>
      </c>
      <c r="Q396" s="196">
        <f t="shared" si="59"/>
        <v>14742092.790000001</v>
      </c>
      <c r="R396" s="196">
        <f t="shared" si="59"/>
        <v>698060.15999999992</v>
      </c>
      <c r="S396" s="196">
        <f t="shared" si="59"/>
        <v>2809408.69</v>
      </c>
      <c r="T396" s="196">
        <f t="shared" si="59"/>
        <v>8089896.0499999989</v>
      </c>
      <c r="U396" s="196">
        <f t="shared" si="59"/>
        <v>7116128.6900000004</v>
      </c>
      <c r="V396" s="196">
        <f t="shared" si="59"/>
        <v>540572.05000000005</v>
      </c>
      <c r="W396" s="196">
        <f t="shared" si="59"/>
        <v>1600914.0300000003</v>
      </c>
      <c r="X396" s="196">
        <f t="shared" si="59"/>
        <v>1825122.96</v>
      </c>
      <c r="Y396" s="196">
        <f t="shared" si="59"/>
        <v>1435346.5499999998</v>
      </c>
      <c r="Z396" s="196">
        <f t="shared" si="59"/>
        <v>19653833.320000004</v>
      </c>
      <c r="AA396" s="196">
        <f t="shared" si="59"/>
        <v>9361325.6399999969</v>
      </c>
      <c r="AB396" s="196">
        <f t="shared" si="59"/>
        <v>3159067.23</v>
      </c>
      <c r="AC396" s="196">
        <f t="shared" si="59"/>
        <v>7965846.2300000004</v>
      </c>
      <c r="AD396" s="196">
        <f t="shared" si="59"/>
        <v>1063056.7300000002</v>
      </c>
      <c r="AE396" s="196">
        <f t="shared" si="59"/>
        <v>1124912.02</v>
      </c>
      <c r="AF396" s="196">
        <f t="shared" si="59"/>
        <v>1290305.3799999999</v>
      </c>
      <c r="AG396" s="196">
        <f t="shared" si="59"/>
        <v>293379.12000000005</v>
      </c>
      <c r="AH396" s="196">
        <f t="shared" si="59"/>
        <v>655086.21999999986</v>
      </c>
      <c r="AI396" s="196">
        <f t="shared" si="59"/>
        <v>32653752.48</v>
      </c>
      <c r="AJ396" s="196">
        <f t="shared" si="59"/>
        <v>1266623.5100000002</v>
      </c>
      <c r="AK396" s="196">
        <f t="shared" si="59"/>
        <v>686761.96999999986</v>
      </c>
      <c r="AL396" s="196">
        <f t="shared" si="59"/>
        <v>676557.09999999986</v>
      </c>
      <c r="AM396" s="196">
        <f t="shared" si="59"/>
        <v>739205.44000000006</v>
      </c>
      <c r="AN396" s="196">
        <f t="shared" si="59"/>
        <v>1061185.6799999997</v>
      </c>
      <c r="AO396" s="196">
        <f t="shared" si="59"/>
        <v>785168.44</v>
      </c>
      <c r="AP396" s="196">
        <f t="shared" si="59"/>
        <v>1051591.3999999999</v>
      </c>
      <c r="AQ396" s="196">
        <f t="shared" si="59"/>
        <v>2198029.58</v>
      </c>
      <c r="AR396" s="196">
        <f t="shared" si="59"/>
        <v>1069482.76</v>
      </c>
      <c r="AS396" s="196">
        <f t="shared" si="59"/>
        <v>781550.06</v>
      </c>
      <c r="AT396" s="196">
        <f t="shared" si="59"/>
        <v>1962048.1</v>
      </c>
      <c r="AU396" s="196">
        <f t="shared" si="59"/>
        <v>11740158.619999997</v>
      </c>
      <c r="AV396" s="196">
        <f t="shared" si="59"/>
        <v>658073.72</v>
      </c>
      <c r="AW396" s="196">
        <f t="shared" si="59"/>
        <v>841813.92999999993</v>
      </c>
      <c r="AX396" s="196">
        <f t="shared" si="59"/>
        <v>733563.68</v>
      </c>
      <c r="AY396" s="196">
        <f t="shared" si="59"/>
        <v>453747.01999999996</v>
      </c>
      <c r="AZ396" s="196">
        <f t="shared" si="59"/>
        <v>188184.03999999998</v>
      </c>
      <c r="BA396" s="196">
        <f t="shared" si="59"/>
        <v>623201.71</v>
      </c>
      <c r="BB396" s="196">
        <f t="shared" si="59"/>
        <v>16712617.07</v>
      </c>
      <c r="BC396" s="196">
        <f t="shared" si="59"/>
        <v>1371566.5899999999</v>
      </c>
      <c r="BD396" s="196">
        <f t="shared" si="59"/>
        <v>1441544.04</v>
      </c>
      <c r="BE396" s="196">
        <f t="shared" si="59"/>
        <v>1897170.99</v>
      </c>
      <c r="BF396" s="196">
        <f t="shared" si="59"/>
        <v>1081083.7000000002</v>
      </c>
      <c r="BG396" s="196">
        <f t="shared" si="59"/>
        <v>256859.74000000002</v>
      </c>
      <c r="BH396" s="196">
        <f t="shared" si="59"/>
        <v>5299502.2899000002</v>
      </c>
      <c r="BI396" s="196">
        <f t="shared" si="59"/>
        <v>2830165.0499999993</v>
      </c>
      <c r="BJ396" s="196">
        <f t="shared" si="59"/>
        <v>660813.29</v>
      </c>
      <c r="BK396" s="196">
        <f t="shared" si="59"/>
        <v>398668.79</v>
      </c>
      <c r="BL396" s="196">
        <f t="shared" si="59"/>
        <v>437005.71000000008</v>
      </c>
      <c r="BM396" s="196">
        <f t="shared" si="59"/>
        <v>22359939.129999999</v>
      </c>
      <c r="BN396" s="196">
        <f t="shared" si="59"/>
        <v>5555626.8399999989</v>
      </c>
      <c r="BO396" s="196">
        <f t="shared" si="59"/>
        <v>1171856.76</v>
      </c>
      <c r="BP396" s="196">
        <f t="shared" si="59"/>
        <v>196352.69</v>
      </c>
      <c r="BQ396" s="196">
        <f t="shared" si="59"/>
        <v>832779.64000000013</v>
      </c>
      <c r="BR396" s="196">
        <f t="shared" si="59"/>
        <v>1756290.0899999999</v>
      </c>
      <c r="BS396" s="196">
        <f t="shared" si="59"/>
        <v>566818.26</v>
      </c>
      <c r="BT396" s="196">
        <f t="shared" si="59"/>
        <v>14481154.640000001</v>
      </c>
      <c r="BU396" s="196">
        <f t="shared" ref="BU396:CA396" si="60">SUM(BU346:BU395)</f>
        <v>972820.99000000011</v>
      </c>
      <c r="BV396" s="196">
        <f t="shared" si="60"/>
        <v>1502178.67</v>
      </c>
      <c r="BW396" s="196">
        <f t="shared" si="60"/>
        <v>2122563.21</v>
      </c>
      <c r="BX396" s="196">
        <f t="shared" si="60"/>
        <v>1421156.8299999998</v>
      </c>
      <c r="BY396" s="196">
        <f t="shared" si="60"/>
        <v>3654709.3400000003</v>
      </c>
      <c r="BZ396" s="196">
        <f t="shared" si="60"/>
        <v>1249289.6000000001</v>
      </c>
      <c r="CA396" s="196">
        <f t="shared" si="60"/>
        <v>933226.54</v>
      </c>
      <c r="CB396" s="196">
        <f>SUM(CB346:CB395)</f>
        <v>1196201.25</v>
      </c>
      <c r="CC396" s="196">
        <f>SUM(CC346:CC395)</f>
        <v>316211047.0599001</v>
      </c>
    </row>
    <row r="397" spans="1:81" s="109" customFormat="1" ht="25.5" customHeight="1">
      <c r="A397" s="136" t="s">
        <v>1460</v>
      </c>
      <c r="B397" s="280" t="s">
        <v>55</v>
      </c>
      <c r="C397" s="281" t="s">
        <v>56</v>
      </c>
      <c r="D397" s="282">
        <v>53010</v>
      </c>
      <c r="E397" s="110" t="s">
        <v>1022</v>
      </c>
      <c r="F397" s="283" t="s">
        <v>1061</v>
      </c>
      <c r="G397" s="284" t="s">
        <v>1062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2">
        <v>0</v>
      </c>
      <c r="N397" s="192">
        <v>0</v>
      </c>
      <c r="O397" s="192">
        <v>0</v>
      </c>
      <c r="P397" s="192">
        <v>0</v>
      </c>
      <c r="Q397" s="192">
        <v>0</v>
      </c>
      <c r="R397" s="192">
        <v>0</v>
      </c>
      <c r="S397" s="192">
        <v>0</v>
      </c>
      <c r="T397" s="192">
        <v>0</v>
      </c>
      <c r="U397" s="192">
        <v>0</v>
      </c>
      <c r="V397" s="192">
        <v>0</v>
      </c>
      <c r="W397" s="192">
        <v>0</v>
      </c>
      <c r="X397" s="192">
        <v>0</v>
      </c>
      <c r="Y397" s="192">
        <v>0</v>
      </c>
      <c r="Z397" s="192">
        <v>0</v>
      </c>
      <c r="AA397" s="192">
        <v>0</v>
      </c>
      <c r="AB397" s="192">
        <v>0</v>
      </c>
      <c r="AC397" s="192">
        <v>0</v>
      </c>
      <c r="AD397" s="192">
        <v>0</v>
      </c>
      <c r="AE397" s="192">
        <v>0</v>
      </c>
      <c r="AF397" s="192">
        <v>0</v>
      </c>
      <c r="AG397" s="192">
        <v>0</v>
      </c>
      <c r="AH397" s="192">
        <v>0</v>
      </c>
      <c r="AI397" s="192">
        <v>0</v>
      </c>
      <c r="AJ397" s="192">
        <v>0</v>
      </c>
      <c r="AK397" s="192">
        <v>0</v>
      </c>
      <c r="AL397" s="192">
        <v>0</v>
      </c>
      <c r="AM397" s="192">
        <v>0</v>
      </c>
      <c r="AN397" s="192">
        <v>0</v>
      </c>
      <c r="AO397" s="192">
        <v>0</v>
      </c>
      <c r="AP397" s="192">
        <v>0</v>
      </c>
      <c r="AQ397" s="192">
        <v>0</v>
      </c>
      <c r="AR397" s="192">
        <v>0</v>
      </c>
      <c r="AS397" s="192">
        <v>0</v>
      </c>
      <c r="AT397" s="192">
        <v>0</v>
      </c>
      <c r="AU397" s="192">
        <v>0</v>
      </c>
      <c r="AV397" s="192">
        <v>0</v>
      </c>
      <c r="AW397" s="192">
        <v>0</v>
      </c>
      <c r="AX397" s="192">
        <v>0</v>
      </c>
      <c r="AY397" s="192">
        <v>0</v>
      </c>
      <c r="AZ397" s="192">
        <v>0</v>
      </c>
      <c r="BA397" s="192">
        <v>0</v>
      </c>
      <c r="BB397" s="192">
        <v>0</v>
      </c>
      <c r="BC397" s="192">
        <v>0</v>
      </c>
      <c r="BD397" s="192">
        <v>0</v>
      </c>
      <c r="BE397" s="192">
        <v>0</v>
      </c>
      <c r="BF397" s="192">
        <v>0</v>
      </c>
      <c r="BG397" s="192">
        <v>0</v>
      </c>
      <c r="BH397" s="192">
        <v>0</v>
      </c>
      <c r="BI397" s="192">
        <v>0</v>
      </c>
      <c r="BJ397" s="192">
        <v>0</v>
      </c>
      <c r="BK397" s="192">
        <v>0</v>
      </c>
      <c r="BL397" s="192">
        <v>0</v>
      </c>
      <c r="BM397" s="192">
        <v>0</v>
      </c>
      <c r="BN397" s="192">
        <v>0</v>
      </c>
      <c r="BO397" s="192">
        <v>0</v>
      </c>
      <c r="BP397" s="192">
        <v>0</v>
      </c>
      <c r="BQ397" s="192">
        <v>0</v>
      </c>
      <c r="BR397" s="192">
        <v>0</v>
      </c>
      <c r="BS397" s="192">
        <v>0</v>
      </c>
      <c r="BT397" s="192">
        <v>0</v>
      </c>
      <c r="BU397" s="192">
        <v>0</v>
      </c>
      <c r="BV397" s="192">
        <v>0</v>
      </c>
      <c r="BW397" s="192">
        <v>0</v>
      </c>
      <c r="BX397" s="192">
        <v>0</v>
      </c>
      <c r="BY397" s="192">
        <v>0</v>
      </c>
      <c r="BZ397" s="192">
        <v>0</v>
      </c>
      <c r="CA397" s="192">
        <v>0</v>
      </c>
      <c r="CB397" s="192">
        <v>0</v>
      </c>
      <c r="CC397" s="201">
        <f t="shared" si="58"/>
        <v>0</v>
      </c>
    </row>
    <row r="398" spans="1:81" s="109" customFormat="1" ht="25.5" customHeight="1">
      <c r="A398" s="136" t="s">
        <v>1460</v>
      </c>
      <c r="B398" s="280" t="s">
        <v>55</v>
      </c>
      <c r="C398" s="281" t="s">
        <v>56</v>
      </c>
      <c r="D398" s="282">
        <v>53010</v>
      </c>
      <c r="E398" s="110" t="s">
        <v>1022</v>
      </c>
      <c r="F398" s="283" t="s">
        <v>1023</v>
      </c>
      <c r="G398" s="284" t="s">
        <v>1024</v>
      </c>
      <c r="H398" s="192">
        <v>0</v>
      </c>
      <c r="I398" s="192">
        <v>0</v>
      </c>
      <c r="J398" s="192">
        <v>0</v>
      </c>
      <c r="K398" s="192">
        <v>0</v>
      </c>
      <c r="L398" s="192">
        <v>0</v>
      </c>
      <c r="M398" s="192">
        <v>0</v>
      </c>
      <c r="N398" s="192">
        <v>0</v>
      </c>
      <c r="O398" s="192">
        <v>0</v>
      </c>
      <c r="P398" s="192">
        <v>0</v>
      </c>
      <c r="Q398" s="192">
        <v>0</v>
      </c>
      <c r="R398" s="192">
        <v>0</v>
      </c>
      <c r="S398" s="192">
        <v>0</v>
      </c>
      <c r="T398" s="192">
        <v>0</v>
      </c>
      <c r="U398" s="192">
        <v>0</v>
      </c>
      <c r="V398" s="192">
        <v>0</v>
      </c>
      <c r="W398" s="192">
        <v>0</v>
      </c>
      <c r="X398" s="192">
        <v>0</v>
      </c>
      <c r="Y398" s="192">
        <v>0</v>
      </c>
      <c r="Z398" s="192">
        <v>0</v>
      </c>
      <c r="AA398" s="192">
        <v>0</v>
      </c>
      <c r="AB398" s="192">
        <v>0</v>
      </c>
      <c r="AC398" s="192">
        <v>0</v>
      </c>
      <c r="AD398" s="192">
        <v>0</v>
      </c>
      <c r="AE398" s="192">
        <v>0</v>
      </c>
      <c r="AF398" s="192">
        <v>0</v>
      </c>
      <c r="AG398" s="192">
        <v>0</v>
      </c>
      <c r="AH398" s="192">
        <v>0</v>
      </c>
      <c r="AI398" s="192">
        <v>0</v>
      </c>
      <c r="AJ398" s="192">
        <v>0</v>
      </c>
      <c r="AK398" s="192">
        <v>0</v>
      </c>
      <c r="AL398" s="192">
        <v>0</v>
      </c>
      <c r="AM398" s="192">
        <v>0</v>
      </c>
      <c r="AN398" s="192">
        <v>0</v>
      </c>
      <c r="AO398" s="192">
        <v>0</v>
      </c>
      <c r="AP398" s="192">
        <v>0</v>
      </c>
      <c r="AQ398" s="192">
        <v>0</v>
      </c>
      <c r="AR398" s="192">
        <v>0</v>
      </c>
      <c r="AS398" s="192">
        <v>0</v>
      </c>
      <c r="AT398" s="192">
        <v>0</v>
      </c>
      <c r="AU398" s="192">
        <v>0</v>
      </c>
      <c r="AV398" s="192">
        <v>0</v>
      </c>
      <c r="AW398" s="192">
        <v>0</v>
      </c>
      <c r="AX398" s="192">
        <v>0</v>
      </c>
      <c r="AY398" s="192">
        <v>0</v>
      </c>
      <c r="AZ398" s="192">
        <v>0</v>
      </c>
      <c r="BA398" s="192">
        <v>0</v>
      </c>
      <c r="BB398" s="192">
        <v>0</v>
      </c>
      <c r="BC398" s="192">
        <v>0</v>
      </c>
      <c r="BD398" s="192">
        <v>0</v>
      </c>
      <c r="BE398" s="192">
        <v>0</v>
      </c>
      <c r="BF398" s="192">
        <v>0</v>
      </c>
      <c r="BG398" s="192">
        <v>0</v>
      </c>
      <c r="BH398" s="192">
        <v>0</v>
      </c>
      <c r="BI398" s="192">
        <v>0</v>
      </c>
      <c r="BJ398" s="192">
        <v>0</v>
      </c>
      <c r="BK398" s="192">
        <v>0</v>
      </c>
      <c r="BL398" s="192">
        <v>0</v>
      </c>
      <c r="BM398" s="192">
        <v>0</v>
      </c>
      <c r="BN398" s="192">
        <v>0</v>
      </c>
      <c r="BO398" s="192">
        <v>0</v>
      </c>
      <c r="BP398" s="192">
        <v>0</v>
      </c>
      <c r="BQ398" s="192">
        <v>0</v>
      </c>
      <c r="BR398" s="192">
        <v>0</v>
      </c>
      <c r="BS398" s="192">
        <v>0</v>
      </c>
      <c r="BT398" s="192">
        <v>0</v>
      </c>
      <c r="BU398" s="192">
        <v>0</v>
      </c>
      <c r="BV398" s="192">
        <v>0</v>
      </c>
      <c r="BW398" s="192">
        <v>0</v>
      </c>
      <c r="BX398" s="192">
        <v>0</v>
      </c>
      <c r="BY398" s="192">
        <v>0</v>
      </c>
      <c r="BZ398" s="192">
        <v>0</v>
      </c>
      <c r="CA398" s="192">
        <v>0</v>
      </c>
      <c r="CB398" s="192">
        <v>0</v>
      </c>
      <c r="CC398" s="201">
        <f t="shared" si="58"/>
        <v>0</v>
      </c>
    </row>
    <row r="399" spans="1:81" s="109" customFormat="1" ht="25.5" customHeight="1">
      <c r="A399" s="136" t="s">
        <v>1460</v>
      </c>
      <c r="B399" s="280" t="s">
        <v>55</v>
      </c>
      <c r="C399" s="281" t="s">
        <v>56</v>
      </c>
      <c r="D399" s="282">
        <v>53010</v>
      </c>
      <c r="E399" s="110" t="s">
        <v>1022</v>
      </c>
      <c r="F399" s="283" t="s">
        <v>1025</v>
      </c>
      <c r="G399" s="284" t="s">
        <v>1026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2">
        <v>0</v>
      </c>
      <c r="N399" s="192">
        <v>0</v>
      </c>
      <c r="O399" s="192">
        <v>0</v>
      </c>
      <c r="P399" s="192">
        <v>0</v>
      </c>
      <c r="Q399" s="192">
        <v>0</v>
      </c>
      <c r="R399" s="192">
        <v>0</v>
      </c>
      <c r="S399" s="192">
        <v>0</v>
      </c>
      <c r="T399" s="192">
        <v>0</v>
      </c>
      <c r="U399" s="192">
        <v>0</v>
      </c>
      <c r="V399" s="192">
        <v>0</v>
      </c>
      <c r="W399" s="192">
        <v>0</v>
      </c>
      <c r="X399" s="192">
        <v>0</v>
      </c>
      <c r="Y399" s="192">
        <v>0</v>
      </c>
      <c r="Z399" s="192">
        <v>0</v>
      </c>
      <c r="AA399" s="192">
        <v>0</v>
      </c>
      <c r="AB399" s="192">
        <v>0</v>
      </c>
      <c r="AC399" s="192">
        <v>0</v>
      </c>
      <c r="AD399" s="192">
        <v>0</v>
      </c>
      <c r="AE399" s="192">
        <v>0</v>
      </c>
      <c r="AF399" s="192">
        <v>0</v>
      </c>
      <c r="AG399" s="192">
        <v>0</v>
      </c>
      <c r="AH399" s="192">
        <v>0</v>
      </c>
      <c r="AI399" s="192">
        <v>0</v>
      </c>
      <c r="AJ399" s="192">
        <v>0</v>
      </c>
      <c r="AK399" s="192">
        <v>0</v>
      </c>
      <c r="AL399" s="192">
        <v>0</v>
      </c>
      <c r="AM399" s="192">
        <v>0</v>
      </c>
      <c r="AN399" s="192">
        <v>0</v>
      </c>
      <c r="AO399" s="192">
        <v>0</v>
      </c>
      <c r="AP399" s="192">
        <v>0</v>
      </c>
      <c r="AQ399" s="192">
        <v>0</v>
      </c>
      <c r="AR399" s="192">
        <v>0</v>
      </c>
      <c r="AS399" s="192">
        <v>0</v>
      </c>
      <c r="AT399" s="192">
        <v>0</v>
      </c>
      <c r="AU399" s="192">
        <v>0</v>
      </c>
      <c r="AV399" s="192">
        <v>0</v>
      </c>
      <c r="AW399" s="192">
        <v>0</v>
      </c>
      <c r="AX399" s="192">
        <v>0</v>
      </c>
      <c r="AY399" s="192">
        <v>0</v>
      </c>
      <c r="AZ399" s="192">
        <v>0</v>
      </c>
      <c r="BA399" s="192">
        <v>0</v>
      </c>
      <c r="BB399" s="192">
        <v>0</v>
      </c>
      <c r="BC399" s="192">
        <v>0</v>
      </c>
      <c r="BD399" s="192">
        <v>0</v>
      </c>
      <c r="BE399" s="192">
        <v>0</v>
      </c>
      <c r="BF399" s="192">
        <v>0</v>
      </c>
      <c r="BG399" s="192">
        <v>0</v>
      </c>
      <c r="BH399" s="192">
        <v>0</v>
      </c>
      <c r="BI399" s="192">
        <v>0</v>
      </c>
      <c r="BJ399" s="192">
        <v>0</v>
      </c>
      <c r="BK399" s="192">
        <v>0</v>
      </c>
      <c r="BL399" s="192">
        <v>0</v>
      </c>
      <c r="BM399" s="192">
        <v>0</v>
      </c>
      <c r="BN399" s="192">
        <v>0</v>
      </c>
      <c r="BO399" s="192">
        <v>0</v>
      </c>
      <c r="BP399" s="192">
        <v>0</v>
      </c>
      <c r="BQ399" s="192">
        <v>0</v>
      </c>
      <c r="BR399" s="192">
        <v>0</v>
      </c>
      <c r="BS399" s="192">
        <v>0</v>
      </c>
      <c r="BT399" s="192">
        <v>0</v>
      </c>
      <c r="BU399" s="192">
        <v>0</v>
      </c>
      <c r="BV399" s="192">
        <v>0</v>
      </c>
      <c r="BW399" s="192">
        <v>0</v>
      </c>
      <c r="BX399" s="192">
        <v>0</v>
      </c>
      <c r="BY399" s="192">
        <v>0</v>
      </c>
      <c r="BZ399" s="192">
        <v>0</v>
      </c>
      <c r="CA399" s="192">
        <v>0</v>
      </c>
      <c r="CB399" s="192">
        <v>0</v>
      </c>
      <c r="CC399" s="201">
        <f t="shared" si="58"/>
        <v>0</v>
      </c>
    </row>
    <row r="400" spans="1:81" s="109" customFormat="1" ht="25.5" customHeight="1">
      <c r="A400" s="136" t="s">
        <v>1460</v>
      </c>
      <c r="B400" s="280" t="s">
        <v>55</v>
      </c>
      <c r="C400" s="281" t="s">
        <v>56</v>
      </c>
      <c r="D400" s="282">
        <v>53010</v>
      </c>
      <c r="E400" s="110" t="s">
        <v>1022</v>
      </c>
      <c r="F400" s="283" t="s">
        <v>1027</v>
      </c>
      <c r="G400" s="284" t="s">
        <v>1028</v>
      </c>
      <c r="H400" s="192">
        <v>0</v>
      </c>
      <c r="I400" s="171">
        <v>0</v>
      </c>
      <c r="J400" s="171">
        <v>0</v>
      </c>
      <c r="K400" s="171">
        <v>0</v>
      </c>
      <c r="L400" s="171">
        <v>0</v>
      </c>
      <c r="M400" s="171">
        <v>0</v>
      </c>
      <c r="N400" s="171">
        <v>0</v>
      </c>
      <c r="O400" s="171">
        <v>0</v>
      </c>
      <c r="P400" s="171">
        <v>0</v>
      </c>
      <c r="Q400" s="171">
        <v>0</v>
      </c>
      <c r="R400" s="171">
        <v>0</v>
      </c>
      <c r="S400" s="171">
        <v>0</v>
      </c>
      <c r="T400" s="171">
        <v>0</v>
      </c>
      <c r="U400" s="171">
        <v>0</v>
      </c>
      <c r="V400" s="171">
        <v>0</v>
      </c>
      <c r="W400" s="171">
        <v>0</v>
      </c>
      <c r="X400" s="171">
        <v>0</v>
      </c>
      <c r="Y400" s="171">
        <v>0</v>
      </c>
      <c r="Z400" s="171">
        <v>0</v>
      </c>
      <c r="AA400" s="171">
        <v>0</v>
      </c>
      <c r="AB400" s="171">
        <v>0</v>
      </c>
      <c r="AC400" s="171">
        <v>0</v>
      </c>
      <c r="AD400" s="171">
        <v>0</v>
      </c>
      <c r="AE400" s="171">
        <v>0</v>
      </c>
      <c r="AF400" s="171">
        <v>0</v>
      </c>
      <c r="AG400" s="171">
        <v>0</v>
      </c>
      <c r="AH400" s="171">
        <v>0</v>
      </c>
      <c r="AI400" s="171">
        <v>0</v>
      </c>
      <c r="AJ400" s="171">
        <v>0</v>
      </c>
      <c r="AK400" s="171">
        <v>0</v>
      </c>
      <c r="AL400" s="171">
        <v>0</v>
      </c>
      <c r="AM400" s="171">
        <v>0</v>
      </c>
      <c r="AN400" s="171">
        <v>0</v>
      </c>
      <c r="AO400" s="171">
        <v>0</v>
      </c>
      <c r="AP400" s="171">
        <v>0</v>
      </c>
      <c r="AQ400" s="171">
        <v>0</v>
      </c>
      <c r="AR400" s="171">
        <v>0</v>
      </c>
      <c r="AS400" s="171">
        <v>0</v>
      </c>
      <c r="AT400" s="171">
        <v>0</v>
      </c>
      <c r="AU400" s="171">
        <v>0</v>
      </c>
      <c r="AV400" s="171">
        <v>0</v>
      </c>
      <c r="AW400" s="171">
        <v>0</v>
      </c>
      <c r="AX400" s="171">
        <v>0</v>
      </c>
      <c r="AY400" s="171">
        <v>0</v>
      </c>
      <c r="AZ400" s="171">
        <v>0</v>
      </c>
      <c r="BA400" s="171">
        <v>0</v>
      </c>
      <c r="BB400" s="171">
        <v>0</v>
      </c>
      <c r="BC400" s="171">
        <v>0</v>
      </c>
      <c r="BD400" s="171">
        <v>0</v>
      </c>
      <c r="BE400" s="171">
        <v>0</v>
      </c>
      <c r="BF400" s="171">
        <v>0</v>
      </c>
      <c r="BG400" s="171">
        <v>0</v>
      </c>
      <c r="BH400" s="171">
        <v>0</v>
      </c>
      <c r="BI400" s="171">
        <v>0</v>
      </c>
      <c r="BJ400" s="171">
        <v>0</v>
      </c>
      <c r="BK400" s="171">
        <v>0</v>
      </c>
      <c r="BL400" s="171">
        <v>0</v>
      </c>
      <c r="BM400" s="171">
        <v>0</v>
      </c>
      <c r="BN400" s="171">
        <v>0</v>
      </c>
      <c r="BO400" s="171">
        <v>0</v>
      </c>
      <c r="BP400" s="171">
        <v>0</v>
      </c>
      <c r="BQ400" s="171">
        <v>0</v>
      </c>
      <c r="BR400" s="171">
        <v>0</v>
      </c>
      <c r="BS400" s="171">
        <v>0</v>
      </c>
      <c r="BT400" s="171">
        <v>0</v>
      </c>
      <c r="BU400" s="171">
        <v>0</v>
      </c>
      <c r="BV400" s="171">
        <v>0</v>
      </c>
      <c r="BW400" s="171">
        <v>0</v>
      </c>
      <c r="BX400" s="171">
        <v>0</v>
      </c>
      <c r="BY400" s="171">
        <v>0</v>
      </c>
      <c r="BZ400" s="171">
        <v>0</v>
      </c>
      <c r="CA400" s="171">
        <v>0</v>
      </c>
      <c r="CB400" s="171">
        <v>0</v>
      </c>
      <c r="CC400" s="201">
        <f t="shared" si="58"/>
        <v>0</v>
      </c>
    </row>
    <row r="401" spans="1:81" s="109" customFormat="1" ht="25.5" customHeight="1">
      <c r="A401" s="136" t="s">
        <v>1460</v>
      </c>
      <c r="B401" s="280" t="s">
        <v>55</v>
      </c>
      <c r="C401" s="281" t="s">
        <v>56</v>
      </c>
      <c r="D401" s="282">
        <v>53010</v>
      </c>
      <c r="E401" s="110" t="s">
        <v>1022</v>
      </c>
      <c r="F401" s="283" t="s">
        <v>1029</v>
      </c>
      <c r="G401" s="284" t="s">
        <v>1030</v>
      </c>
      <c r="H401" s="192">
        <v>0</v>
      </c>
      <c r="I401" s="171">
        <v>835836.84</v>
      </c>
      <c r="J401" s="171">
        <v>0</v>
      </c>
      <c r="K401" s="171">
        <v>0</v>
      </c>
      <c r="L401" s="171">
        <v>0</v>
      </c>
      <c r="M401" s="171">
        <v>0</v>
      </c>
      <c r="N401" s="171">
        <v>0</v>
      </c>
      <c r="O401" s="171">
        <v>0</v>
      </c>
      <c r="P401" s="171">
        <v>0</v>
      </c>
      <c r="Q401" s="171">
        <v>0</v>
      </c>
      <c r="R401" s="171">
        <v>0</v>
      </c>
      <c r="S401" s="171">
        <v>0</v>
      </c>
      <c r="T401" s="171">
        <v>0</v>
      </c>
      <c r="U401" s="171">
        <v>0</v>
      </c>
      <c r="V401" s="171">
        <v>0</v>
      </c>
      <c r="W401" s="171">
        <v>0</v>
      </c>
      <c r="X401" s="171">
        <v>0</v>
      </c>
      <c r="Y401" s="171">
        <v>0</v>
      </c>
      <c r="Z401" s="171">
        <v>0</v>
      </c>
      <c r="AA401" s="171">
        <v>0</v>
      </c>
      <c r="AB401" s="171">
        <v>0</v>
      </c>
      <c r="AC401" s="171">
        <v>0</v>
      </c>
      <c r="AD401" s="171">
        <v>0</v>
      </c>
      <c r="AE401" s="171">
        <v>0</v>
      </c>
      <c r="AF401" s="171">
        <v>0</v>
      </c>
      <c r="AG401" s="171">
        <v>0</v>
      </c>
      <c r="AH401" s="171">
        <v>0</v>
      </c>
      <c r="AI401" s="171">
        <v>0</v>
      </c>
      <c r="AJ401" s="171">
        <v>0</v>
      </c>
      <c r="AK401" s="171">
        <v>0</v>
      </c>
      <c r="AL401" s="171">
        <v>0</v>
      </c>
      <c r="AM401" s="171">
        <v>0</v>
      </c>
      <c r="AN401" s="171">
        <v>0</v>
      </c>
      <c r="AO401" s="171">
        <v>0</v>
      </c>
      <c r="AP401" s="171">
        <v>0</v>
      </c>
      <c r="AQ401" s="171">
        <v>0</v>
      </c>
      <c r="AR401" s="171">
        <v>0</v>
      </c>
      <c r="AS401" s="171">
        <v>0</v>
      </c>
      <c r="AT401" s="171">
        <v>0</v>
      </c>
      <c r="AU401" s="171">
        <v>0</v>
      </c>
      <c r="AV401" s="171">
        <v>0</v>
      </c>
      <c r="AW401" s="171">
        <v>0</v>
      </c>
      <c r="AX401" s="171">
        <v>0</v>
      </c>
      <c r="AY401" s="171">
        <v>0</v>
      </c>
      <c r="AZ401" s="171">
        <v>0</v>
      </c>
      <c r="BA401" s="171">
        <v>0</v>
      </c>
      <c r="BB401" s="171">
        <v>0</v>
      </c>
      <c r="BC401" s="171">
        <v>0</v>
      </c>
      <c r="BD401" s="171">
        <v>0</v>
      </c>
      <c r="BE401" s="171">
        <v>200933.3</v>
      </c>
      <c r="BF401" s="171">
        <v>0</v>
      </c>
      <c r="BG401" s="171">
        <v>0</v>
      </c>
      <c r="BH401" s="171">
        <v>0</v>
      </c>
      <c r="BI401" s="171">
        <v>0</v>
      </c>
      <c r="BJ401" s="171">
        <v>0</v>
      </c>
      <c r="BK401" s="171">
        <v>0</v>
      </c>
      <c r="BL401" s="171">
        <v>0</v>
      </c>
      <c r="BM401" s="171">
        <v>0</v>
      </c>
      <c r="BN401" s="171">
        <v>0</v>
      </c>
      <c r="BO401" s="171">
        <v>0</v>
      </c>
      <c r="BP401" s="171">
        <v>0</v>
      </c>
      <c r="BQ401" s="171">
        <v>0</v>
      </c>
      <c r="BR401" s="171">
        <v>0</v>
      </c>
      <c r="BS401" s="171">
        <v>0</v>
      </c>
      <c r="BT401" s="171">
        <v>0</v>
      </c>
      <c r="BU401" s="171">
        <v>0</v>
      </c>
      <c r="BV401" s="171">
        <v>0</v>
      </c>
      <c r="BW401" s="171">
        <v>0</v>
      </c>
      <c r="BX401" s="171">
        <v>0</v>
      </c>
      <c r="BY401" s="171">
        <v>0</v>
      </c>
      <c r="BZ401" s="171">
        <v>0</v>
      </c>
      <c r="CA401" s="171">
        <v>0</v>
      </c>
      <c r="CB401" s="171">
        <v>0</v>
      </c>
      <c r="CC401" s="201">
        <f t="shared" si="58"/>
        <v>1036770.1399999999</v>
      </c>
    </row>
    <row r="402" spans="1:81" s="109" customFormat="1" ht="25.5" customHeight="1">
      <c r="A402" s="136" t="s">
        <v>1460</v>
      </c>
      <c r="B402" s="280" t="s">
        <v>55</v>
      </c>
      <c r="C402" s="281" t="s">
        <v>56</v>
      </c>
      <c r="D402" s="282"/>
      <c r="E402" s="110"/>
      <c r="F402" s="283" t="s">
        <v>1031</v>
      </c>
      <c r="G402" s="284" t="s">
        <v>1032</v>
      </c>
      <c r="H402" s="192">
        <v>0</v>
      </c>
      <c r="I402" s="192">
        <v>0</v>
      </c>
      <c r="J402" s="192">
        <v>0</v>
      </c>
      <c r="K402" s="192">
        <v>0</v>
      </c>
      <c r="L402" s="192">
        <v>0</v>
      </c>
      <c r="M402" s="192">
        <v>0</v>
      </c>
      <c r="N402" s="192">
        <v>0</v>
      </c>
      <c r="O402" s="192">
        <v>0</v>
      </c>
      <c r="P402" s="192">
        <v>0</v>
      </c>
      <c r="Q402" s="192">
        <v>0</v>
      </c>
      <c r="R402" s="192">
        <v>0</v>
      </c>
      <c r="S402" s="192">
        <v>0</v>
      </c>
      <c r="T402" s="192">
        <v>0</v>
      </c>
      <c r="U402" s="192">
        <v>0</v>
      </c>
      <c r="V402" s="192">
        <v>0</v>
      </c>
      <c r="W402" s="192">
        <v>0</v>
      </c>
      <c r="X402" s="192">
        <v>0</v>
      </c>
      <c r="Y402" s="192">
        <v>0</v>
      </c>
      <c r="Z402" s="192">
        <v>0</v>
      </c>
      <c r="AA402" s="192">
        <v>0</v>
      </c>
      <c r="AB402" s="192">
        <v>0</v>
      </c>
      <c r="AC402" s="192">
        <v>0</v>
      </c>
      <c r="AD402" s="192">
        <v>0</v>
      </c>
      <c r="AE402" s="192">
        <v>0</v>
      </c>
      <c r="AF402" s="192">
        <v>0</v>
      </c>
      <c r="AG402" s="192">
        <v>0</v>
      </c>
      <c r="AH402" s="192">
        <v>0</v>
      </c>
      <c r="AI402" s="192">
        <v>0</v>
      </c>
      <c r="AJ402" s="192">
        <v>0</v>
      </c>
      <c r="AK402" s="192">
        <v>0</v>
      </c>
      <c r="AL402" s="192">
        <v>0</v>
      </c>
      <c r="AM402" s="192">
        <v>0</v>
      </c>
      <c r="AN402" s="192">
        <v>0</v>
      </c>
      <c r="AO402" s="192">
        <v>0</v>
      </c>
      <c r="AP402" s="192">
        <v>0</v>
      </c>
      <c r="AQ402" s="192">
        <v>0</v>
      </c>
      <c r="AR402" s="192">
        <v>0</v>
      </c>
      <c r="AS402" s="192">
        <v>0</v>
      </c>
      <c r="AT402" s="192">
        <v>0</v>
      </c>
      <c r="AU402" s="192">
        <v>0</v>
      </c>
      <c r="AV402" s="192">
        <v>0</v>
      </c>
      <c r="AW402" s="192">
        <v>0</v>
      </c>
      <c r="AX402" s="192">
        <v>0</v>
      </c>
      <c r="AY402" s="192">
        <v>0</v>
      </c>
      <c r="AZ402" s="192">
        <v>0</v>
      </c>
      <c r="BA402" s="192">
        <v>0</v>
      </c>
      <c r="BB402" s="192">
        <v>0</v>
      </c>
      <c r="BC402" s="192">
        <v>0</v>
      </c>
      <c r="BD402" s="192">
        <v>0</v>
      </c>
      <c r="BE402" s="192">
        <v>91053.8</v>
      </c>
      <c r="BF402" s="192">
        <v>0</v>
      </c>
      <c r="BG402" s="192">
        <v>0</v>
      </c>
      <c r="BH402" s="192">
        <v>0</v>
      </c>
      <c r="BI402" s="192">
        <v>0</v>
      </c>
      <c r="BJ402" s="192">
        <v>0</v>
      </c>
      <c r="BK402" s="192">
        <v>0</v>
      </c>
      <c r="BL402" s="192">
        <v>0</v>
      </c>
      <c r="BM402" s="192">
        <v>0</v>
      </c>
      <c r="BN402" s="192">
        <v>0</v>
      </c>
      <c r="BO402" s="192">
        <v>0</v>
      </c>
      <c r="BP402" s="192">
        <v>0</v>
      </c>
      <c r="BQ402" s="192">
        <v>0</v>
      </c>
      <c r="BR402" s="192">
        <v>0</v>
      </c>
      <c r="BS402" s="192">
        <v>0</v>
      </c>
      <c r="BT402" s="192">
        <v>0</v>
      </c>
      <c r="BU402" s="192">
        <v>0</v>
      </c>
      <c r="BV402" s="192">
        <v>0</v>
      </c>
      <c r="BW402" s="192">
        <v>0</v>
      </c>
      <c r="BX402" s="192">
        <v>0</v>
      </c>
      <c r="BY402" s="192">
        <v>0</v>
      </c>
      <c r="BZ402" s="192">
        <v>0</v>
      </c>
      <c r="CA402" s="192">
        <v>0</v>
      </c>
      <c r="CB402" s="192">
        <v>0</v>
      </c>
      <c r="CC402" s="201">
        <f t="shared" si="58"/>
        <v>91053.8</v>
      </c>
    </row>
    <row r="403" spans="1:81" s="109" customFormat="1" ht="25.5" customHeight="1">
      <c r="A403" s="136" t="s">
        <v>1460</v>
      </c>
      <c r="B403" s="280" t="s">
        <v>55</v>
      </c>
      <c r="C403" s="281" t="s">
        <v>56</v>
      </c>
      <c r="D403" s="282">
        <v>53010</v>
      </c>
      <c r="E403" s="110" t="s">
        <v>1022</v>
      </c>
      <c r="F403" s="283" t="s">
        <v>1033</v>
      </c>
      <c r="G403" s="284" t="s">
        <v>1034</v>
      </c>
      <c r="H403" s="192">
        <v>0</v>
      </c>
      <c r="I403" s="171">
        <v>0</v>
      </c>
      <c r="J403" s="171">
        <v>0</v>
      </c>
      <c r="K403" s="171">
        <v>0</v>
      </c>
      <c r="L403" s="171">
        <v>0</v>
      </c>
      <c r="M403" s="171">
        <v>0</v>
      </c>
      <c r="N403" s="171">
        <v>0</v>
      </c>
      <c r="O403" s="171">
        <v>0</v>
      </c>
      <c r="P403" s="171">
        <v>0</v>
      </c>
      <c r="Q403" s="171">
        <v>0</v>
      </c>
      <c r="R403" s="171">
        <v>0</v>
      </c>
      <c r="S403" s="171">
        <v>0</v>
      </c>
      <c r="T403" s="171">
        <v>0</v>
      </c>
      <c r="U403" s="171">
        <v>0</v>
      </c>
      <c r="V403" s="171">
        <v>0</v>
      </c>
      <c r="W403" s="171">
        <v>0</v>
      </c>
      <c r="X403" s="171">
        <v>0</v>
      </c>
      <c r="Y403" s="171">
        <v>0</v>
      </c>
      <c r="Z403" s="171">
        <v>0</v>
      </c>
      <c r="AA403" s="171">
        <v>0</v>
      </c>
      <c r="AB403" s="171">
        <v>0</v>
      </c>
      <c r="AC403" s="171">
        <v>0</v>
      </c>
      <c r="AD403" s="171">
        <v>0</v>
      </c>
      <c r="AE403" s="171">
        <v>0</v>
      </c>
      <c r="AF403" s="171">
        <v>0</v>
      </c>
      <c r="AG403" s="171">
        <v>0</v>
      </c>
      <c r="AH403" s="171">
        <v>0</v>
      </c>
      <c r="AI403" s="171">
        <v>0</v>
      </c>
      <c r="AJ403" s="171">
        <v>0</v>
      </c>
      <c r="AK403" s="171">
        <v>0</v>
      </c>
      <c r="AL403" s="171">
        <v>0</v>
      </c>
      <c r="AM403" s="171">
        <v>0</v>
      </c>
      <c r="AN403" s="171">
        <v>0</v>
      </c>
      <c r="AO403" s="171">
        <v>0</v>
      </c>
      <c r="AP403" s="171">
        <v>0</v>
      </c>
      <c r="AQ403" s="171">
        <v>0</v>
      </c>
      <c r="AR403" s="171">
        <v>0</v>
      </c>
      <c r="AS403" s="171">
        <v>0</v>
      </c>
      <c r="AT403" s="171">
        <v>0</v>
      </c>
      <c r="AU403" s="171">
        <v>0</v>
      </c>
      <c r="AV403" s="171">
        <v>0</v>
      </c>
      <c r="AW403" s="171">
        <v>0</v>
      </c>
      <c r="AX403" s="171">
        <v>0</v>
      </c>
      <c r="AY403" s="171">
        <v>0</v>
      </c>
      <c r="AZ403" s="171">
        <v>0</v>
      </c>
      <c r="BA403" s="171">
        <v>0</v>
      </c>
      <c r="BB403" s="171">
        <v>0</v>
      </c>
      <c r="BC403" s="171">
        <v>0</v>
      </c>
      <c r="BD403" s="171">
        <v>0</v>
      </c>
      <c r="BE403" s="171">
        <v>0</v>
      </c>
      <c r="BF403" s="171">
        <v>0</v>
      </c>
      <c r="BG403" s="171">
        <v>0</v>
      </c>
      <c r="BH403" s="171">
        <v>0</v>
      </c>
      <c r="BI403" s="171">
        <v>0</v>
      </c>
      <c r="BJ403" s="171">
        <v>0</v>
      </c>
      <c r="BK403" s="171">
        <v>0</v>
      </c>
      <c r="BL403" s="171">
        <v>0</v>
      </c>
      <c r="BM403" s="171">
        <v>0</v>
      </c>
      <c r="BN403" s="171">
        <v>0</v>
      </c>
      <c r="BO403" s="171">
        <v>0</v>
      </c>
      <c r="BP403" s="171">
        <v>0</v>
      </c>
      <c r="BQ403" s="171">
        <v>0</v>
      </c>
      <c r="BR403" s="171">
        <v>0</v>
      </c>
      <c r="BS403" s="171">
        <v>0</v>
      </c>
      <c r="BT403" s="171">
        <v>0</v>
      </c>
      <c r="BU403" s="171">
        <v>0</v>
      </c>
      <c r="BV403" s="171">
        <v>0</v>
      </c>
      <c r="BW403" s="171">
        <v>0</v>
      </c>
      <c r="BX403" s="171">
        <v>0</v>
      </c>
      <c r="BY403" s="171">
        <v>0</v>
      </c>
      <c r="BZ403" s="171">
        <v>0</v>
      </c>
      <c r="CA403" s="171">
        <v>0</v>
      </c>
      <c r="CB403" s="171">
        <v>0</v>
      </c>
      <c r="CC403" s="201">
        <f t="shared" si="58"/>
        <v>0</v>
      </c>
    </row>
    <row r="404" spans="1:81" s="109" customFormat="1" ht="25.5" customHeight="1">
      <c r="A404" s="136" t="s">
        <v>1460</v>
      </c>
      <c r="B404" s="280" t="s">
        <v>55</v>
      </c>
      <c r="C404" s="281" t="s">
        <v>56</v>
      </c>
      <c r="D404" s="282">
        <v>53010</v>
      </c>
      <c r="E404" s="110" t="s">
        <v>1022</v>
      </c>
      <c r="F404" s="283" t="s">
        <v>1035</v>
      </c>
      <c r="G404" s="284" t="s">
        <v>1036</v>
      </c>
      <c r="H404" s="192">
        <v>0</v>
      </c>
      <c r="I404" s="192">
        <v>0</v>
      </c>
      <c r="J404" s="192">
        <v>0</v>
      </c>
      <c r="K404" s="192">
        <v>0</v>
      </c>
      <c r="L404" s="192">
        <v>0</v>
      </c>
      <c r="M404" s="192">
        <v>0</v>
      </c>
      <c r="N404" s="192">
        <v>0</v>
      </c>
      <c r="O404" s="192">
        <v>0</v>
      </c>
      <c r="P404" s="192">
        <v>0</v>
      </c>
      <c r="Q404" s="192">
        <v>0</v>
      </c>
      <c r="R404" s="192">
        <v>0</v>
      </c>
      <c r="S404" s="192">
        <v>0</v>
      </c>
      <c r="T404" s="192">
        <v>0</v>
      </c>
      <c r="U404" s="192">
        <v>0</v>
      </c>
      <c r="V404" s="192">
        <v>0</v>
      </c>
      <c r="W404" s="192">
        <v>0</v>
      </c>
      <c r="X404" s="192">
        <v>0</v>
      </c>
      <c r="Y404" s="192">
        <v>0</v>
      </c>
      <c r="Z404" s="192">
        <v>0</v>
      </c>
      <c r="AA404" s="192">
        <v>0</v>
      </c>
      <c r="AB404" s="192">
        <v>0</v>
      </c>
      <c r="AC404" s="192">
        <v>0</v>
      </c>
      <c r="AD404" s="192">
        <v>0</v>
      </c>
      <c r="AE404" s="192">
        <v>0</v>
      </c>
      <c r="AF404" s="192">
        <v>0</v>
      </c>
      <c r="AG404" s="192">
        <v>0</v>
      </c>
      <c r="AH404" s="192">
        <v>0</v>
      </c>
      <c r="AI404" s="192">
        <v>0</v>
      </c>
      <c r="AJ404" s="192">
        <v>0</v>
      </c>
      <c r="AK404" s="192">
        <v>0</v>
      </c>
      <c r="AL404" s="192">
        <v>0</v>
      </c>
      <c r="AM404" s="192">
        <v>0</v>
      </c>
      <c r="AN404" s="192">
        <v>0</v>
      </c>
      <c r="AO404" s="192">
        <v>0</v>
      </c>
      <c r="AP404" s="192">
        <v>0</v>
      </c>
      <c r="AQ404" s="192">
        <v>0</v>
      </c>
      <c r="AR404" s="192">
        <v>0</v>
      </c>
      <c r="AS404" s="192">
        <v>0</v>
      </c>
      <c r="AT404" s="192">
        <v>0</v>
      </c>
      <c r="AU404" s="192">
        <v>0</v>
      </c>
      <c r="AV404" s="192">
        <v>0</v>
      </c>
      <c r="AW404" s="192">
        <v>0</v>
      </c>
      <c r="AX404" s="192">
        <v>0</v>
      </c>
      <c r="AY404" s="192">
        <v>0</v>
      </c>
      <c r="AZ404" s="192">
        <v>0</v>
      </c>
      <c r="BA404" s="192">
        <v>0</v>
      </c>
      <c r="BB404" s="192">
        <v>0</v>
      </c>
      <c r="BC404" s="192">
        <v>0</v>
      </c>
      <c r="BD404" s="192">
        <v>0</v>
      </c>
      <c r="BE404" s="192">
        <v>0</v>
      </c>
      <c r="BF404" s="192">
        <v>0</v>
      </c>
      <c r="BG404" s="192">
        <v>0</v>
      </c>
      <c r="BH404" s="192">
        <v>0</v>
      </c>
      <c r="BI404" s="192">
        <v>0</v>
      </c>
      <c r="BJ404" s="192">
        <v>0</v>
      </c>
      <c r="BK404" s="192">
        <v>0</v>
      </c>
      <c r="BL404" s="192">
        <v>0</v>
      </c>
      <c r="BM404" s="192">
        <v>0</v>
      </c>
      <c r="BN404" s="192">
        <v>0</v>
      </c>
      <c r="BO404" s="192">
        <v>0</v>
      </c>
      <c r="BP404" s="192">
        <v>0</v>
      </c>
      <c r="BQ404" s="192">
        <v>0</v>
      </c>
      <c r="BR404" s="192">
        <v>0</v>
      </c>
      <c r="BS404" s="192">
        <v>0</v>
      </c>
      <c r="BT404" s="192">
        <v>0</v>
      </c>
      <c r="BU404" s="192">
        <v>0</v>
      </c>
      <c r="BV404" s="192">
        <v>0</v>
      </c>
      <c r="BW404" s="192">
        <v>0</v>
      </c>
      <c r="BX404" s="192">
        <v>0</v>
      </c>
      <c r="BY404" s="192">
        <v>0</v>
      </c>
      <c r="BZ404" s="192">
        <v>0</v>
      </c>
      <c r="CA404" s="192">
        <v>0</v>
      </c>
      <c r="CB404" s="192">
        <v>0</v>
      </c>
      <c r="CC404" s="201">
        <f t="shared" si="58"/>
        <v>0</v>
      </c>
    </row>
    <row r="405" spans="1:81" s="109" customFormat="1" ht="25.5" customHeight="1">
      <c r="A405" s="136" t="s">
        <v>1460</v>
      </c>
      <c r="B405" s="280" t="s">
        <v>55</v>
      </c>
      <c r="C405" s="281" t="s">
        <v>56</v>
      </c>
      <c r="D405" s="282">
        <v>53010</v>
      </c>
      <c r="E405" s="110" t="s">
        <v>1022</v>
      </c>
      <c r="F405" s="283" t="s">
        <v>1037</v>
      </c>
      <c r="G405" s="284" t="s">
        <v>1038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2">
        <v>0</v>
      </c>
      <c r="N405" s="192">
        <v>0</v>
      </c>
      <c r="O405" s="192">
        <v>0</v>
      </c>
      <c r="P405" s="192">
        <v>0</v>
      </c>
      <c r="Q405" s="192">
        <v>0</v>
      </c>
      <c r="R405" s="192">
        <v>0</v>
      </c>
      <c r="S405" s="192">
        <v>0</v>
      </c>
      <c r="T405" s="192">
        <v>0</v>
      </c>
      <c r="U405" s="192">
        <v>587.4</v>
      </c>
      <c r="V405" s="192">
        <v>0</v>
      </c>
      <c r="W405" s="192">
        <v>0</v>
      </c>
      <c r="X405" s="192">
        <v>0</v>
      </c>
      <c r="Y405" s="192">
        <v>0</v>
      </c>
      <c r="Z405" s="192">
        <v>0</v>
      </c>
      <c r="AA405" s="192">
        <v>0</v>
      </c>
      <c r="AB405" s="192">
        <v>0</v>
      </c>
      <c r="AC405" s="192">
        <v>0</v>
      </c>
      <c r="AD405" s="192">
        <v>0</v>
      </c>
      <c r="AE405" s="192">
        <v>0</v>
      </c>
      <c r="AF405" s="192">
        <v>0</v>
      </c>
      <c r="AG405" s="192">
        <v>0</v>
      </c>
      <c r="AH405" s="192">
        <v>0</v>
      </c>
      <c r="AI405" s="192">
        <v>6402</v>
      </c>
      <c r="AJ405" s="192">
        <v>0</v>
      </c>
      <c r="AK405" s="192">
        <v>0</v>
      </c>
      <c r="AL405" s="192">
        <v>0</v>
      </c>
      <c r="AM405" s="192">
        <v>0</v>
      </c>
      <c r="AN405" s="192">
        <v>0</v>
      </c>
      <c r="AO405" s="192">
        <v>0</v>
      </c>
      <c r="AP405" s="192">
        <v>0</v>
      </c>
      <c r="AQ405" s="192">
        <v>0</v>
      </c>
      <c r="AR405" s="192">
        <v>0</v>
      </c>
      <c r="AS405" s="192">
        <v>0</v>
      </c>
      <c r="AT405" s="192">
        <v>0</v>
      </c>
      <c r="AU405" s="192">
        <v>5034</v>
      </c>
      <c r="AV405" s="192">
        <v>0</v>
      </c>
      <c r="AW405" s="192">
        <v>0</v>
      </c>
      <c r="AX405" s="192">
        <v>0</v>
      </c>
      <c r="AY405" s="192">
        <v>0</v>
      </c>
      <c r="AZ405" s="192">
        <v>0</v>
      </c>
      <c r="BA405" s="192">
        <v>0</v>
      </c>
      <c r="BB405" s="192">
        <v>0</v>
      </c>
      <c r="BC405" s="192">
        <v>0</v>
      </c>
      <c r="BD405" s="192">
        <v>0</v>
      </c>
      <c r="BE405" s="192">
        <v>0</v>
      </c>
      <c r="BF405" s="192">
        <v>0</v>
      </c>
      <c r="BG405" s="192">
        <v>0</v>
      </c>
      <c r="BH405" s="192">
        <v>0</v>
      </c>
      <c r="BI405" s="192">
        <v>0</v>
      </c>
      <c r="BJ405" s="192">
        <v>0</v>
      </c>
      <c r="BK405" s="192">
        <v>0</v>
      </c>
      <c r="BL405" s="192">
        <v>0</v>
      </c>
      <c r="BM405" s="192">
        <v>2764</v>
      </c>
      <c r="BN405" s="192">
        <v>0</v>
      </c>
      <c r="BO405" s="192">
        <v>0</v>
      </c>
      <c r="BP405" s="192">
        <v>0</v>
      </c>
      <c r="BQ405" s="192">
        <v>0</v>
      </c>
      <c r="BR405" s="192">
        <v>0</v>
      </c>
      <c r="BS405" s="192">
        <v>0</v>
      </c>
      <c r="BT405" s="192">
        <v>0</v>
      </c>
      <c r="BU405" s="192">
        <v>0</v>
      </c>
      <c r="BV405" s="192">
        <v>0</v>
      </c>
      <c r="BW405" s="192">
        <v>0</v>
      </c>
      <c r="BX405" s="192">
        <v>0</v>
      </c>
      <c r="BY405" s="192">
        <v>0</v>
      </c>
      <c r="BZ405" s="192">
        <v>0</v>
      </c>
      <c r="CA405" s="192">
        <v>0</v>
      </c>
      <c r="CB405" s="192">
        <v>0</v>
      </c>
      <c r="CC405" s="201">
        <f t="shared" si="58"/>
        <v>14787.4</v>
      </c>
    </row>
    <row r="406" spans="1:81" s="109" customFormat="1" ht="25.5" customHeight="1">
      <c r="A406" s="136" t="s">
        <v>1460</v>
      </c>
      <c r="B406" s="280" t="s">
        <v>55</v>
      </c>
      <c r="C406" s="281" t="s">
        <v>56</v>
      </c>
      <c r="D406" s="282">
        <v>53010</v>
      </c>
      <c r="E406" s="110" t="s">
        <v>1022</v>
      </c>
      <c r="F406" s="283" t="s">
        <v>1039</v>
      </c>
      <c r="G406" s="284" t="s">
        <v>1040</v>
      </c>
      <c r="H406" s="192">
        <v>0</v>
      </c>
      <c r="I406" s="171">
        <v>0</v>
      </c>
      <c r="J406" s="171">
        <v>0</v>
      </c>
      <c r="K406" s="171">
        <v>0</v>
      </c>
      <c r="L406" s="171">
        <v>0</v>
      </c>
      <c r="M406" s="171">
        <v>0</v>
      </c>
      <c r="N406" s="171">
        <v>0</v>
      </c>
      <c r="O406" s="171">
        <v>0</v>
      </c>
      <c r="P406" s="171">
        <v>0</v>
      </c>
      <c r="Q406" s="171">
        <v>0</v>
      </c>
      <c r="R406" s="171">
        <v>0</v>
      </c>
      <c r="S406" s="171">
        <v>0</v>
      </c>
      <c r="T406" s="171">
        <v>0</v>
      </c>
      <c r="U406" s="171">
        <v>0</v>
      </c>
      <c r="V406" s="171">
        <v>0</v>
      </c>
      <c r="W406" s="171">
        <v>0</v>
      </c>
      <c r="X406" s="171">
        <v>0</v>
      </c>
      <c r="Y406" s="171">
        <v>0</v>
      </c>
      <c r="Z406" s="171">
        <v>0</v>
      </c>
      <c r="AA406" s="171">
        <v>0</v>
      </c>
      <c r="AB406" s="171">
        <v>0</v>
      </c>
      <c r="AC406" s="171">
        <v>0</v>
      </c>
      <c r="AD406" s="171">
        <v>0</v>
      </c>
      <c r="AE406" s="171">
        <v>0</v>
      </c>
      <c r="AF406" s="171">
        <v>0</v>
      </c>
      <c r="AG406" s="171">
        <v>0</v>
      </c>
      <c r="AH406" s="171">
        <v>0</v>
      </c>
      <c r="AI406" s="171">
        <v>0</v>
      </c>
      <c r="AJ406" s="171">
        <v>0</v>
      </c>
      <c r="AK406" s="171">
        <v>0</v>
      </c>
      <c r="AL406" s="171">
        <v>0</v>
      </c>
      <c r="AM406" s="171">
        <v>0</v>
      </c>
      <c r="AN406" s="171">
        <v>0</v>
      </c>
      <c r="AO406" s="171">
        <v>0</v>
      </c>
      <c r="AP406" s="171">
        <v>0</v>
      </c>
      <c r="AQ406" s="171">
        <v>0</v>
      </c>
      <c r="AR406" s="171">
        <v>0</v>
      </c>
      <c r="AS406" s="171">
        <v>0</v>
      </c>
      <c r="AT406" s="171">
        <v>0</v>
      </c>
      <c r="AU406" s="171">
        <v>0</v>
      </c>
      <c r="AV406" s="171">
        <v>0</v>
      </c>
      <c r="AW406" s="171">
        <v>0</v>
      </c>
      <c r="AX406" s="171">
        <v>0</v>
      </c>
      <c r="AY406" s="171">
        <v>0</v>
      </c>
      <c r="AZ406" s="171">
        <v>0</v>
      </c>
      <c r="BA406" s="171">
        <v>0</v>
      </c>
      <c r="BB406" s="171">
        <v>0</v>
      </c>
      <c r="BC406" s="171">
        <v>0</v>
      </c>
      <c r="BD406" s="171">
        <v>0</v>
      </c>
      <c r="BE406" s="171">
        <v>0</v>
      </c>
      <c r="BF406" s="171">
        <v>0</v>
      </c>
      <c r="BG406" s="171">
        <v>0</v>
      </c>
      <c r="BH406" s="171">
        <v>0</v>
      </c>
      <c r="BI406" s="171">
        <v>0</v>
      </c>
      <c r="BJ406" s="171">
        <v>0</v>
      </c>
      <c r="BK406" s="171">
        <v>0</v>
      </c>
      <c r="BL406" s="171">
        <v>0</v>
      </c>
      <c r="BM406" s="171">
        <v>3002.03</v>
      </c>
      <c r="BN406" s="171">
        <v>0</v>
      </c>
      <c r="BO406" s="171">
        <v>0</v>
      </c>
      <c r="BP406" s="171">
        <v>0</v>
      </c>
      <c r="BQ406" s="171">
        <v>0</v>
      </c>
      <c r="BR406" s="171">
        <v>0</v>
      </c>
      <c r="BS406" s="171">
        <v>0</v>
      </c>
      <c r="BT406" s="171">
        <v>13583.64</v>
      </c>
      <c r="BU406" s="171">
        <v>0</v>
      </c>
      <c r="BV406" s="171">
        <v>0</v>
      </c>
      <c r="BW406" s="171">
        <v>0</v>
      </c>
      <c r="BX406" s="171">
        <v>0</v>
      </c>
      <c r="BY406" s="171">
        <v>0</v>
      </c>
      <c r="BZ406" s="171">
        <v>0</v>
      </c>
      <c r="CA406" s="171">
        <v>0</v>
      </c>
      <c r="CB406" s="171">
        <v>0</v>
      </c>
      <c r="CC406" s="201">
        <f t="shared" si="58"/>
        <v>16585.669999999998</v>
      </c>
    </row>
    <row r="407" spans="1:81" s="109" customFormat="1" ht="25.5" customHeight="1">
      <c r="A407" s="136" t="s">
        <v>1460</v>
      </c>
      <c r="B407" s="280" t="s">
        <v>55</v>
      </c>
      <c r="C407" s="281" t="s">
        <v>56</v>
      </c>
      <c r="D407" s="282">
        <v>53010</v>
      </c>
      <c r="E407" s="110" t="s">
        <v>1022</v>
      </c>
      <c r="F407" s="283" t="s">
        <v>1621</v>
      </c>
      <c r="G407" s="284" t="s">
        <v>1622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2">
        <v>0</v>
      </c>
      <c r="N407" s="192">
        <v>0</v>
      </c>
      <c r="O407" s="192">
        <v>0</v>
      </c>
      <c r="P407" s="192">
        <v>0</v>
      </c>
      <c r="Q407" s="192">
        <v>0</v>
      </c>
      <c r="R407" s="192">
        <v>0</v>
      </c>
      <c r="S407" s="192">
        <v>0</v>
      </c>
      <c r="T407" s="192">
        <v>0</v>
      </c>
      <c r="U407" s="192">
        <v>0</v>
      </c>
      <c r="V407" s="192">
        <v>0</v>
      </c>
      <c r="W407" s="192">
        <v>0</v>
      </c>
      <c r="X407" s="192">
        <v>0</v>
      </c>
      <c r="Y407" s="192">
        <v>0</v>
      </c>
      <c r="Z407" s="192">
        <v>0</v>
      </c>
      <c r="AA407" s="192">
        <v>0</v>
      </c>
      <c r="AB407" s="192">
        <v>0</v>
      </c>
      <c r="AC407" s="192">
        <v>0</v>
      </c>
      <c r="AD407" s="192">
        <v>0</v>
      </c>
      <c r="AE407" s="192">
        <v>0</v>
      </c>
      <c r="AF407" s="192">
        <v>0</v>
      </c>
      <c r="AG407" s="192">
        <v>0</v>
      </c>
      <c r="AH407" s="192">
        <v>0</v>
      </c>
      <c r="AI407" s="192">
        <v>0</v>
      </c>
      <c r="AJ407" s="192">
        <v>0</v>
      </c>
      <c r="AK407" s="192">
        <v>0</v>
      </c>
      <c r="AL407" s="192">
        <v>0</v>
      </c>
      <c r="AM407" s="192">
        <v>0</v>
      </c>
      <c r="AN407" s="192">
        <v>0</v>
      </c>
      <c r="AO407" s="192">
        <v>0</v>
      </c>
      <c r="AP407" s="192">
        <v>0</v>
      </c>
      <c r="AQ407" s="192">
        <v>0</v>
      </c>
      <c r="AR407" s="192">
        <v>0</v>
      </c>
      <c r="AS407" s="192">
        <v>0</v>
      </c>
      <c r="AT407" s="192">
        <v>0</v>
      </c>
      <c r="AU407" s="192">
        <v>0</v>
      </c>
      <c r="AV407" s="192">
        <v>0</v>
      </c>
      <c r="AW407" s="192">
        <v>0</v>
      </c>
      <c r="AX407" s="192">
        <v>0</v>
      </c>
      <c r="AY407" s="192">
        <v>0</v>
      </c>
      <c r="AZ407" s="192">
        <v>0</v>
      </c>
      <c r="BA407" s="192">
        <v>0</v>
      </c>
      <c r="BB407" s="192">
        <v>0</v>
      </c>
      <c r="BC407" s="192">
        <v>0</v>
      </c>
      <c r="BD407" s="192">
        <v>0</v>
      </c>
      <c r="BE407" s="192">
        <v>0</v>
      </c>
      <c r="BF407" s="192">
        <v>0</v>
      </c>
      <c r="BG407" s="192">
        <v>0</v>
      </c>
      <c r="BH407" s="192">
        <v>0</v>
      </c>
      <c r="BI407" s="192">
        <v>0</v>
      </c>
      <c r="BJ407" s="192">
        <v>0</v>
      </c>
      <c r="BK407" s="192">
        <v>0</v>
      </c>
      <c r="BL407" s="192">
        <v>0</v>
      </c>
      <c r="BM407" s="192">
        <v>0</v>
      </c>
      <c r="BN407" s="192">
        <v>0</v>
      </c>
      <c r="BO407" s="192">
        <v>0</v>
      </c>
      <c r="BP407" s="192">
        <v>0</v>
      </c>
      <c r="BQ407" s="192">
        <v>0</v>
      </c>
      <c r="BR407" s="192">
        <v>0</v>
      </c>
      <c r="BS407" s="192">
        <v>0</v>
      </c>
      <c r="BT407" s="192">
        <v>0</v>
      </c>
      <c r="BU407" s="192">
        <v>0</v>
      </c>
      <c r="BV407" s="192">
        <v>0</v>
      </c>
      <c r="BW407" s="192">
        <v>0</v>
      </c>
      <c r="BX407" s="192">
        <v>0</v>
      </c>
      <c r="BY407" s="192">
        <v>0</v>
      </c>
      <c r="BZ407" s="192">
        <v>0</v>
      </c>
      <c r="CA407" s="192">
        <v>0</v>
      </c>
      <c r="CB407" s="192">
        <v>0</v>
      </c>
      <c r="CC407" s="201">
        <f t="shared" si="58"/>
        <v>0</v>
      </c>
    </row>
    <row r="408" spans="1:81" s="109" customFormat="1" ht="25.5" customHeight="1">
      <c r="A408" s="136" t="s">
        <v>1460</v>
      </c>
      <c r="B408" s="280" t="s">
        <v>55</v>
      </c>
      <c r="C408" s="281" t="s">
        <v>56</v>
      </c>
      <c r="D408" s="282">
        <v>53010</v>
      </c>
      <c r="E408" s="110" t="s">
        <v>1022</v>
      </c>
      <c r="F408" s="283" t="s">
        <v>1041</v>
      </c>
      <c r="G408" s="284" t="s">
        <v>1042</v>
      </c>
      <c r="H408" s="192">
        <v>0</v>
      </c>
      <c r="I408" s="171">
        <v>0</v>
      </c>
      <c r="J408" s="171">
        <v>0</v>
      </c>
      <c r="K408" s="171">
        <v>45811.85</v>
      </c>
      <c r="L408" s="171">
        <v>3139.75</v>
      </c>
      <c r="M408" s="171">
        <v>0</v>
      </c>
      <c r="N408" s="171">
        <v>717449.5</v>
      </c>
      <c r="O408" s="171">
        <v>168978.88</v>
      </c>
      <c r="P408" s="171">
        <v>51364.6</v>
      </c>
      <c r="Q408" s="171">
        <v>0</v>
      </c>
      <c r="R408" s="171">
        <v>70185.05</v>
      </c>
      <c r="S408" s="171">
        <v>57750.97</v>
      </c>
      <c r="T408" s="171">
        <v>0</v>
      </c>
      <c r="U408" s="171">
        <v>0</v>
      </c>
      <c r="V408" s="171">
        <v>15718.7</v>
      </c>
      <c r="W408" s="171">
        <v>0</v>
      </c>
      <c r="X408" s="171">
        <v>231553.95</v>
      </c>
      <c r="Y408" s="171">
        <v>118364.3</v>
      </c>
      <c r="Z408" s="171">
        <v>0</v>
      </c>
      <c r="AA408" s="171">
        <v>0</v>
      </c>
      <c r="AB408" s="171">
        <v>46867.26</v>
      </c>
      <c r="AC408" s="171">
        <v>685675.77</v>
      </c>
      <c r="AD408" s="171">
        <v>100610.7</v>
      </c>
      <c r="AE408" s="171">
        <v>128126.5</v>
      </c>
      <c r="AF408" s="171">
        <v>111838.76</v>
      </c>
      <c r="AG408" s="171">
        <v>35006.550000000003</v>
      </c>
      <c r="AH408" s="171">
        <v>165552.70000000001</v>
      </c>
      <c r="AI408" s="171">
        <v>0</v>
      </c>
      <c r="AJ408" s="171">
        <v>173346.49</v>
      </c>
      <c r="AK408" s="171">
        <v>30139.7</v>
      </c>
      <c r="AL408" s="171">
        <v>0</v>
      </c>
      <c r="AM408" s="171">
        <v>29809.1</v>
      </c>
      <c r="AN408" s="171">
        <v>15372.9</v>
      </c>
      <c r="AO408" s="171">
        <v>75892.649999999994</v>
      </c>
      <c r="AP408" s="171">
        <v>5451.1</v>
      </c>
      <c r="AQ408" s="171">
        <v>169014.5</v>
      </c>
      <c r="AR408" s="171">
        <v>22097</v>
      </c>
      <c r="AS408" s="171">
        <v>6745.01</v>
      </c>
      <c r="AT408" s="171">
        <v>66585.5</v>
      </c>
      <c r="AU408" s="171">
        <v>97693.25</v>
      </c>
      <c r="AV408" s="171">
        <v>21678.05</v>
      </c>
      <c r="AW408" s="171">
        <v>87172</v>
      </c>
      <c r="AX408" s="171">
        <v>174428.07</v>
      </c>
      <c r="AY408" s="171">
        <v>5426.51</v>
      </c>
      <c r="AZ408" s="171">
        <v>0</v>
      </c>
      <c r="BA408" s="171">
        <v>89387.4</v>
      </c>
      <c r="BB408" s="171">
        <v>83672.2</v>
      </c>
      <c r="BC408" s="171">
        <v>0</v>
      </c>
      <c r="BD408" s="171">
        <v>208403.88</v>
      </c>
      <c r="BE408" s="171">
        <v>0</v>
      </c>
      <c r="BF408" s="171">
        <v>0</v>
      </c>
      <c r="BG408" s="171">
        <v>52221.5</v>
      </c>
      <c r="BH408" s="171">
        <v>124650.45</v>
      </c>
      <c r="BI408" s="171">
        <v>129428.95</v>
      </c>
      <c r="BJ408" s="171">
        <v>0</v>
      </c>
      <c r="BK408" s="171">
        <v>21550.75</v>
      </c>
      <c r="BL408" s="171">
        <v>5562.25</v>
      </c>
      <c r="BM408" s="171">
        <v>0</v>
      </c>
      <c r="BN408" s="171">
        <v>211444.18</v>
      </c>
      <c r="BO408" s="171">
        <v>141621.24</v>
      </c>
      <c r="BP408" s="171">
        <v>0</v>
      </c>
      <c r="BQ408" s="171">
        <v>27786.6</v>
      </c>
      <c r="BR408" s="171">
        <v>91595.199999999997</v>
      </c>
      <c r="BS408" s="171">
        <v>0</v>
      </c>
      <c r="BT408" s="171">
        <v>288035.25</v>
      </c>
      <c r="BU408" s="171">
        <v>16570.810000000001</v>
      </c>
      <c r="BV408" s="171">
        <v>42080.25</v>
      </c>
      <c r="BW408" s="171">
        <v>23352.42</v>
      </c>
      <c r="BX408" s="171">
        <v>91187.16</v>
      </c>
      <c r="BY408" s="171">
        <v>452291.53</v>
      </c>
      <c r="BZ408" s="171">
        <v>86459.19</v>
      </c>
      <c r="CA408" s="171">
        <v>100807.35</v>
      </c>
      <c r="CB408" s="171">
        <v>60855.1</v>
      </c>
      <c r="CC408" s="201">
        <f t="shared" si="58"/>
        <v>6083811.2799999993</v>
      </c>
    </row>
    <row r="409" spans="1:81" s="109" customFormat="1" ht="25.5" customHeight="1">
      <c r="A409" s="136" t="s">
        <v>1460</v>
      </c>
      <c r="B409" s="280" t="s">
        <v>55</v>
      </c>
      <c r="C409" s="281" t="s">
        <v>56</v>
      </c>
      <c r="D409" s="282">
        <v>53010</v>
      </c>
      <c r="E409" s="110" t="s">
        <v>1022</v>
      </c>
      <c r="F409" s="283" t="s">
        <v>1043</v>
      </c>
      <c r="G409" s="284" t="s">
        <v>1623</v>
      </c>
      <c r="H409" s="192">
        <v>0</v>
      </c>
      <c r="I409" s="192">
        <v>0</v>
      </c>
      <c r="J409" s="192">
        <v>0</v>
      </c>
      <c r="K409" s="192">
        <v>27604.15</v>
      </c>
      <c r="L409" s="192">
        <v>3314.55</v>
      </c>
      <c r="M409" s="192">
        <v>0</v>
      </c>
      <c r="N409" s="192">
        <v>0</v>
      </c>
      <c r="O409" s="192">
        <v>194988.45</v>
      </c>
      <c r="P409" s="192">
        <v>24750.35</v>
      </c>
      <c r="Q409" s="192">
        <v>0</v>
      </c>
      <c r="R409" s="192">
        <v>31806</v>
      </c>
      <c r="S409" s="192">
        <v>29799.599999999999</v>
      </c>
      <c r="T409" s="192">
        <v>0</v>
      </c>
      <c r="U409" s="192">
        <v>0</v>
      </c>
      <c r="V409" s="192">
        <v>6037.25</v>
      </c>
      <c r="W409" s="192">
        <v>0</v>
      </c>
      <c r="X409" s="192">
        <v>24835.85</v>
      </c>
      <c r="Y409" s="192">
        <v>17005.95</v>
      </c>
      <c r="Z409" s="192">
        <v>0</v>
      </c>
      <c r="AA409" s="192">
        <v>0</v>
      </c>
      <c r="AB409" s="192">
        <v>17932.2</v>
      </c>
      <c r="AC409" s="192">
        <v>2604071.6</v>
      </c>
      <c r="AD409" s="192">
        <v>76340.100000000006</v>
      </c>
      <c r="AE409" s="192">
        <v>41156.85</v>
      </c>
      <c r="AF409" s="192">
        <v>7469.85</v>
      </c>
      <c r="AG409" s="192">
        <v>7859.35</v>
      </c>
      <c r="AH409" s="192">
        <v>0</v>
      </c>
      <c r="AI409" s="192">
        <v>0</v>
      </c>
      <c r="AJ409" s="192">
        <v>17924.599999999999</v>
      </c>
      <c r="AK409" s="192">
        <v>1128.5999999999999</v>
      </c>
      <c r="AL409" s="192">
        <v>0</v>
      </c>
      <c r="AM409" s="192">
        <v>0</v>
      </c>
      <c r="AN409" s="192">
        <v>314.45</v>
      </c>
      <c r="AO409" s="192">
        <v>3018.15</v>
      </c>
      <c r="AP409" s="192">
        <v>0</v>
      </c>
      <c r="AQ409" s="192">
        <v>87609</v>
      </c>
      <c r="AR409" s="192">
        <v>20804.05</v>
      </c>
      <c r="AS409" s="192">
        <v>28.5</v>
      </c>
      <c r="AT409" s="192">
        <v>16733.3</v>
      </c>
      <c r="AU409" s="192">
        <v>2367240.85</v>
      </c>
      <c r="AV409" s="192">
        <v>45093.65</v>
      </c>
      <c r="AW409" s="192">
        <v>0</v>
      </c>
      <c r="AX409" s="192">
        <v>115533.3</v>
      </c>
      <c r="AY409" s="192">
        <v>14180.65</v>
      </c>
      <c r="AZ409" s="192">
        <v>0</v>
      </c>
      <c r="BA409" s="192">
        <v>103542.39999999999</v>
      </c>
      <c r="BB409" s="192">
        <v>842618.65</v>
      </c>
      <c r="BC409" s="192">
        <v>0</v>
      </c>
      <c r="BD409" s="192">
        <v>25915.05</v>
      </c>
      <c r="BE409" s="192">
        <v>0</v>
      </c>
      <c r="BF409" s="192">
        <v>0</v>
      </c>
      <c r="BG409" s="192">
        <v>99189.98</v>
      </c>
      <c r="BH409" s="192">
        <v>190106.4</v>
      </c>
      <c r="BI409" s="192">
        <v>374101.45</v>
      </c>
      <c r="BJ409" s="192">
        <v>0</v>
      </c>
      <c r="BK409" s="192">
        <v>5290.55</v>
      </c>
      <c r="BL409" s="192">
        <v>0</v>
      </c>
      <c r="BM409" s="192">
        <v>0</v>
      </c>
      <c r="BN409" s="192">
        <v>1278494.8</v>
      </c>
      <c r="BO409" s="192">
        <v>18951.55</v>
      </c>
      <c r="BP409" s="192">
        <v>0</v>
      </c>
      <c r="BQ409" s="192">
        <v>0</v>
      </c>
      <c r="BR409" s="192">
        <v>8611.75</v>
      </c>
      <c r="BS409" s="192">
        <v>0</v>
      </c>
      <c r="BT409" s="192">
        <v>458383.55</v>
      </c>
      <c r="BU409" s="192">
        <v>45146.42</v>
      </c>
      <c r="BV409" s="192">
        <v>48959.199999999997</v>
      </c>
      <c r="BW409" s="192">
        <v>34952.870000000003</v>
      </c>
      <c r="BX409" s="192">
        <v>31867.75</v>
      </c>
      <c r="BY409" s="192">
        <v>610758.26</v>
      </c>
      <c r="BZ409" s="192">
        <v>22450.400000000001</v>
      </c>
      <c r="CA409" s="192">
        <v>7246.6</v>
      </c>
      <c r="CB409" s="192">
        <v>32837.699999999997</v>
      </c>
      <c r="CC409" s="201">
        <f t="shared" si="58"/>
        <v>10044006.530000001</v>
      </c>
    </row>
    <row r="410" spans="1:81" s="109" customFormat="1" ht="25.5" customHeight="1">
      <c r="A410" s="136" t="s">
        <v>1460</v>
      </c>
      <c r="B410" s="280" t="s">
        <v>55</v>
      </c>
      <c r="C410" s="281" t="s">
        <v>56</v>
      </c>
      <c r="D410" s="282">
        <v>53010</v>
      </c>
      <c r="E410" s="110" t="s">
        <v>1022</v>
      </c>
      <c r="F410" s="283" t="s">
        <v>1624</v>
      </c>
      <c r="G410" s="284" t="s">
        <v>1625</v>
      </c>
      <c r="H410" s="192">
        <v>0</v>
      </c>
      <c r="I410" s="192">
        <v>0</v>
      </c>
      <c r="J410" s="192">
        <v>0</v>
      </c>
      <c r="K410" s="192">
        <v>0</v>
      </c>
      <c r="L410" s="192">
        <v>0</v>
      </c>
      <c r="M410" s="192">
        <v>0</v>
      </c>
      <c r="N410" s="192">
        <v>0</v>
      </c>
      <c r="O410" s="192">
        <v>0</v>
      </c>
      <c r="P410" s="192">
        <v>0</v>
      </c>
      <c r="Q410" s="192">
        <v>0</v>
      </c>
      <c r="R410" s="192">
        <v>0</v>
      </c>
      <c r="S410" s="192">
        <v>0</v>
      </c>
      <c r="T410" s="192">
        <v>0</v>
      </c>
      <c r="U410" s="192">
        <v>0</v>
      </c>
      <c r="V410" s="192">
        <v>0</v>
      </c>
      <c r="W410" s="192">
        <v>0</v>
      </c>
      <c r="X410" s="192">
        <v>0</v>
      </c>
      <c r="Y410" s="192">
        <v>0</v>
      </c>
      <c r="Z410" s="192">
        <v>0</v>
      </c>
      <c r="AA410" s="192">
        <v>0</v>
      </c>
      <c r="AB410" s="192">
        <v>0</v>
      </c>
      <c r="AC410" s="192">
        <v>0</v>
      </c>
      <c r="AD410" s="192">
        <v>0</v>
      </c>
      <c r="AE410" s="192">
        <v>0</v>
      </c>
      <c r="AF410" s="192">
        <v>0</v>
      </c>
      <c r="AG410" s="192">
        <v>0</v>
      </c>
      <c r="AH410" s="192">
        <v>0</v>
      </c>
      <c r="AI410" s="192">
        <v>0</v>
      </c>
      <c r="AJ410" s="192">
        <v>0</v>
      </c>
      <c r="AK410" s="192">
        <v>0</v>
      </c>
      <c r="AL410" s="192">
        <v>0</v>
      </c>
      <c r="AM410" s="192">
        <v>0</v>
      </c>
      <c r="AN410" s="192">
        <v>0</v>
      </c>
      <c r="AO410" s="192">
        <v>0</v>
      </c>
      <c r="AP410" s="192">
        <v>0</v>
      </c>
      <c r="AQ410" s="192">
        <v>0</v>
      </c>
      <c r="AR410" s="192">
        <v>0</v>
      </c>
      <c r="AS410" s="192">
        <v>0</v>
      </c>
      <c r="AT410" s="192">
        <v>0</v>
      </c>
      <c r="AU410" s="192">
        <v>0</v>
      </c>
      <c r="AV410" s="192">
        <v>0</v>
      </c>
      <c r="AW410" s="192">
        <v>0</v>
      </c>
      <c r="AX410" s="192">
        <v>0</v>
      </c>
      <c r="AY410" s="192">
        <v>0</v>
      </c>
      <c r="AZ410" s="192">
        <v>0</v>
      </c>
      <c r="BA410" s="192">
        <v>0</v>
      </c>
      <c r="BB410" s="192">
        <v>0</v>
      </c>
      <c r="BC410" s="192">
        <v>0</v>
      </c>
      <c r="BD410" s="192">
        <v>0</v>
      </c>
      <c r="BE410" s="192">
        <v>0</v>
      </c>
      <c r="BF410" s="192">
        <v>0</v>
      </c>
      <c r="BG410" s="192">
        <v>0</v>
      </c>
      <c r="BH410" s="192">
        <v>0</v>
      </c>
      <c r="BI410" s="192">
        <v>0</v>
      </c>
      <c r="BJ410" s="192">
        <v>0</v>
      </c>
      <c r="BK410" s="192">
        <v>0</v>
      </c>
      <c r="BL410" s="192">
        <v>0</v>
      </c>
      <c r="BM410" s="192">
        <v>0</v>
      </c>
      <c r="BN410" s="192">
        <v>0</v>
      </c>
      <c r="BO410" s="192">
        <v>0</v>
      </c>
      <c r="BP410" s="192">
        <v>0</v>
      </c>
      <c r="BQ410" s="192">
        <v>0</v>
      </c>
      <c r="BR410" s="192">
        <v>0</v>
      </c>
      <c r="BS410" s="192">
        <v>0</v>
      </c>
      <c r="BT410" s="192">
        <v>0</v>
      </c>
      <c r="BU410" s="192">
        <v>0</v>
      </c>
      <c r="BV410" s="192">
        <v>0</v>
      </c>
      <c r="BW410" s="192">
        <v>0</v>
      </c>
      <c r="BX410" s="192">
        <v>0</v>
      </c>
      <c r="BY410" s="192">
        <v>0</v>
      </c>
      <c r="BZ410" s="192">
        <v>0</v>
      </c>
      <c r="CA410" s="192">
        <v>0</v>
      </c>
      <c r="CB410" s="192">
        <v>0</v>
      </c>
      <c r="CC410" s="201">
        <f t="shared" si="58"/>
        <v>0</v>
      </c>
    </row>
    <row r="411" spans="1:81" s="109" customFormat="1" ht="25.5" customHeight="1">
      <c r="A411" s="136" t="s">
        <v>1460</v>
      </c>
      <c r="B411" s="280" t="s">
        <v>55</v>
      </c>
      <c r="C411" s="281" t="s">
        <v>56</v>
      </c>
      <c r="D411" s="282">
        <v>53010</v>
      </c>
      <c r="E411" s="110" t="s">
        <v>1022</v>
      </c>
      <c r="F411" s="283" t="s">
        <v>1626</v>
      </c>
      <c r="G411" s="284" t="s">
        <v>1627</v>
      </c>
      <c r="H411" s="192">
        <v>0</v>
      </c>
      <c r="I411" s="171">
        <v>0</v>
      </c>
      <c r="J411" s="171">
        <v>0</v>
      </c>
      <c r="K411" s="171">
        <v>0</v>
      </c>
      <c r="L411" s="171">
        <v>0</v>
      </c>
      <c r="M411" s="171">
        <v>0</v>
      </c>
      <c r="N411" s="171">
        <v>0</v>
      </c>
      <c r="O411" s="171">
        <v>0</v>
      </c>
      <c r="P411" s="171">
        <v>0</v>
      </c>
      <c r="Q411" s="171">
        <v>0</v>
      </c>
      <c r="R411" s="171">
        <v>0</v>
      </c>
      <c r="S411" s="171">
        <v>0</v>
      </c>
      <c r="T411" s="171">
        <v>0</v>
      </c>
      <c r="U411" s="171">
        <v>0</v>
      </c>
      <c r="V411" s="171">
        <v>0</v>
      </c>
      <c r="W411" s="171">
        <v>0</v>
      </c>
      <c r="X411" s="171">
        <v>0</v>
      </c>
      <c r="Y411" s="171">
        <v>0</v>
      </c>
      <c r="Z411" s="171">
        <v>0</v>
      </c>
      <c r="AA411" s="171">
        <v>0</v>
      </c>
      <c r="AB411" s="171">
        <v>0</v>
      </c>
      <c r="AC411" s="171">
        <v>0</v>
      </c>
      <c r="AD411" s="171">
        <v>0</v>
      </c>
      <c r="AE411" s="171">
        <v>0</v>
      </c>
      <c r="AF411" s="171">
        <v>0</v>
      </c>
      <c r="AG411" s="171">
        <v>0</v>
      </c>
      <c r="AH411" s="171">
        <v>0</v>
      </c>
      <c r="AI411" s="171">
        <v>0</v>
      </c>
      <c r="AJ411" s="171">
        <v>0</v>
      </c>
      <c r="AK411" s="171">
        <v>0</v>
      </c>
      <c r="AL411" s="171">
        <v>0</v>
      </c>
      <c r="AM411" s="171">
        <v>0</v>
      </c>
      <c r="AN411" s="171">
        <v>0</v>
      </c>
      <c r="AO411" s="171">
        <v>0</v>
      </c>
      <c r="AP411" s="171">
        <v>0</v>
      </c>
      <c r="AQ411" s="171">
        <v>0</v>
      </c>
      <c r="AR411" s="171">
        <v>0</v>
      </c>
      <c r="AS411" s="171">
        <v>0</v>
      </c>
      <c r="AT411" s="171">
        <v>0</v>
      </c>
      <c r="AU411" s="171">
        <v>0</v>
      </c>
      <c r="AV411" s="171">
        <v>0</v>
      </c>
      <c r="AW411" s="171">
        <v>0</v>
      </c>
      <c r="AX411" s="171">
        <v>0</v>
      </c>
      <c r="AY411" s="171">
        <v>0</v>
      </c>
      <c r="AZ411" s="171">
        <v>0</v>
      </c>
      <c r="BA411" s="171">
        <v>0</v>
      </c>
      <c r="BB411" s="171">
        <v>0</v>
      </c>
      <c r="BC411" s="171">
        <v>0</v>
      </c>
      <c r="BD411" s="171">
        <v>0</v>
      </c>
      <c r="BE411" s="171">
        <v>0</v>
      </c>
      <c r="BF411" s="171">
        <v>0</v>
      </c>
      <c r="BG411" s="171">
        <v>0</v>
      </c>
      <c r="BH411" s="171">
        <v>0</v>
      </c>
      <c r="BI411" s="171">
        <v>0</v>
      </c>
      <c r="BJ411" s="171">
        <v>0</v>
      </c>
      <c r="BK411" s="171">
        <v>0</v>
      </c>
      <c r="BL411" s="171">
        <v>0</v>
      </c>
      <c r="BM411" s="171">
        <v>0</v>
      </c>
      <c r="BN411" s="171">
        <v>0</v>
      </c>
      <c r="BO411" s="171">
        <v>0</v>
      </c>
      <c r="BP411" s="171">
        <v>0</v>
      </c>
      <c r="BQ411" s="171">
        <v>0</v>
      </c>
      <c r="BR411" s="171">
        <v>0</v>
      </c>
      <c r="BS411" s="171">
        <v>0</v>
      </c>
      <c r="BT411" s="171">
        <v>0</v>
      </c>
      <c r="BU411" s="171">
        <v>0</v>
      </c>
      <c r="BV411" s="171">
        <v>0</v>
      </c>
      <c r="BW411" s="171">
        <v>0</v>
      </c>
      <c r="BX411" s="171">
        <v>0</v>
      </c>
      <c r="BY411" s="171">
        <v>0</v>
      </c>
      <c r="BZ411" s="171">
        <v>0</v>
      </c>
      <c r="CA411" s="171">
        <v>0</v>
      </c>
      <c r="CB411" s="171">
        <v>0</v>
      </c>
      <c r="CC411" s="201">
        <f t="shared" si="58"/>
        <v>0</v>
      </c>
    </row>
    <row r="412" spans="1:81" s="299" customFormat="1" ht="25.5" customHeight="1">
      <c r="A412" s="298"/>
      <c r="B412" s="519" t="s">
        <v>1044</v>
      </c>
      <c r="C412" s="520"/>
      <c r="D412" s="520"/>
      <c r="E412" s="520"/>
      <c r="F412" s="520"/>
      <c r="G412" s="521"/>
      <c r="H412" s="194">
        <f>SUM(H397:H411)</f>
        <v>0</v>
      </c>
      <c r="I412" s="194">
        <f t="shared" ref="I412:BT412" si="61">SUM(I397:I411)</f>
        <v>835836.84</v>
      </c>
      <c r="J412" s="194">
        <f t="shared" si="61"/>
        <v>0</v>
      </c>
      <c r="K412" s="194">
        <f t="shared" si="61"/>
        <v>73416</v>
      </c>
      <c r="L412" s="194">
        <f t="shared" si="61"/>
        <v>6454.3</v>
      </c>
      <c r="M412" s="194">
        <f t="shared" si="61"/>
        <v>0</v>
      </c>
      <c r="N412" s="194">
        <f t="shared" si="61"/>
        <v>717449.5</v>
      </c>
      <c r="O412" s="194">
        <f t="shared" si="61"/>
        <v>363967.33</v>
      </c>
      <c r="P412" s="194">
        <f t="shared" si="61"/>
        <v>76114.95</v>
      </c>
      <c r="Q412" s="194">
        <f t="shared" si="61"/>
        <v>0</v>
      </c>
      <c r="R412" s="194">
        <f t="shared" si="61"/>
        <v>101991.05</v>
      </c>
      <c r="S412" s="194">
        <f t="shared" si="61"/>
        <v>87550.57</v>
      </c>
      <c r="T412" s="194">
        <f t="shared" si="61"/>
        <v>0</v>
      </c>
      <c r="U412" s="194">
        <f t="shared" si="61"/>
        <v>587.4</v>
      </c>
      <c r="V412" s="194">
        <f t="shared" si="61"/>
        <v>21755.95</v>
      </c>
      <c r="W412" s="194">
        <f t="shared" si="61"/>
        <v>0</v>
      </c>
      <c r="X412" s="194">
        <f t="shared" si="61"/>
        <v>256389.80000000002</v>
      </c>
      <c r="Y412" s="194">
        <f t="shared" si="61"/>
        <v>135370.25</v>
      </c>
      <c r="Z412" s="194">
        <f t="shared" si="61"/>
        <v>0</v>
      </c>
      <c r="AA412" s="194">
        <f t="shared" si="61"/>
        <v>0</v>
      </c>
      <c r="AB412" s="194">
        <f t="shared" si="61"/>
        <v>64799.460000000006</v>
      </c>
      <c r="AC412" s="194">
        <f t="shared" si="61"/>
        <v>3289747.37</v>
      </c>
      <c r="AD412" s="194">
        <f t="shared" si="61"/>
        <v>176950.8</v>
      </c>
      <c r="AE412" s="194">
        <f t="shared" si="61"/>
        <v>169283.35</v>
      </c>
      <c r="AF412" s="194">
        <f t="shared" si="61"/>
        <v>119308.61</v>
      </c>
      <c r="AG412" s="194">
        <f t="shared" si="61"/>
        <v>42865.9</v>
      </c>
      <c r="AH412" s="194">
        <f t="shared" si="61"/>
        <v>165552.70000000001</v>
      </c>
      <c r="AI412" s="194">
        <f t="shared" si="61"/>
        <v>6402</v>
      </c>
      <c r="AJ412" s="194">
        <f t="shared" si="61"/>
        <v>191271.09</v>
      </c>
      <c r="AK412" s="194">
        <f t="shared" si="61"/>
        <v>31268.3</v>
      </c>
      <c r="AL412" s="194">
        <f t="shared" si="61"/>
        <v>0</v>
      </c>
      <c r="AM412" s="194">
        <f t="shared" si="61"/>
        <v>29809.1</v>
      </c>
      <c r="AN412" s="194">
        <f t="shared" si="61"/>
        <v>15687.35</v>
      </c>
      <c r="AO412" s="194">
        <f t="shared" si="61"/>
        <v>78910.799999999988</v>
      </c>
      <c r="AP412" s="194">
        <f t="shared" si="61"/>
        <v>5451.1</v>
      </c>
      <c r="AQ412" s="194">
        <f t="shared" si="61"/>
        <v>256623.5</v>
      </c>
      <c r="AR412" s="194">
        <f t="shared" si="61"/>
        <v>42901.05</v>
      </c>
      <c r="AS412" s="194">
        <f t="shared" si="61"/>
        <v>6773.51</v>
      </c>
      <c r="AT412" s="194">
        <f t="shared" si="61"/>
        <v>83318.8</v>
      </c>
      <c r="AU412" s="194">
        <f t="shared" si="61"/>
        <v>2469968.1</v>
      </c>
      <c r="AV412" s="194">
        <f t="shared" si="61"/>
        <v>66771.7</v>
      </c>
      <c r="AW412" s="194">
        <f t="shared" si="61"/>
        <v>87172</v>
      </c>
      <c r="AX412" s="194">
        <f t="shared" si="61"/>
        <v>289961.37</v>
      </c>
      <c r="AY412" s="194">
        <f t="shared" si="61"/>
        <v>19607.16</v>
      </c>
      <c r="AZ412" s="194">
        <f t="shared" si="61"/>
        <v>0</v>
      </c>
      <c r="BA412" s="194">
        <f t="shared" si="61"/>
        <v>192929.8</v>
      </c>
      <c r="BB412" s="194">
        <f t="shared" si="61"/>
        <v>926290.85</v>
      </c>
      <c r="BC412" s="194">
        <f t="shared" si="61"/>
        <v>0</v>
      </c>
      <c r="BD412" s="194">
        <f t="shared" si="61"/>
        <v>234318.93</v>
      </c>
      <c r="BE412" s="194">
        <f t="shared" si="61"/>
        <v>291987.09999999998</v>
      </c>
      <c r="BF412" s="194">
        <f t="shared" si="61"/>
        <v>0</v>
      </c>
      <c r="BG412" s="194">
        <f t="shared" si="61"/>
        <v>151411.47999999998</v>
      </c>
      <c r="BH412" s="194">
        <f t="shared" si="61"/>
        <v>314756.84999999998</v>
      </c>
      <c r="BI412" s="194">
        <f t="shared" si="61"/>
        <v>503530.4</v>
      </c>
      <c r="BJ412" s="194">
        <f t="shared" si="61"/>
        <v>0</v>
      </c>
      <c r="BK412" s="194">
        <f t="shared" si="61"/>
        <v>26841.3</v>
      </c>
      <c r="BL412" s="194">
        <f t="shared" si="61"/>
        <v>5562.25</v>
      </c>
      <c r="BM412" s="194">
        <f t="shared" si="61"/>
        <v>5766.0300000000007</v>
      </c>
      <c r="BN412" s="194">
        <f t="shared" si="61"/>
        <v>1489938.98</v>
      </c>
      <c r="BO412" s="194">
        <f t="shared" si="61"/>
        <v>160572.78999999998</v>
      </c>
      <c r="BP412" s="194">
        <f t="shared" si="61"/>
        <v>0</v>
      </c>
      <c r="BQ412" s="194">
        <f t="shared" si="61"/>
        <v>27786.6</v>
      </c>
      <c r="BR412" s="194">
        <f t="shared" si="61"/>
        <v>100206.95</v>
      </c>
      <c r="BS412" s="194">
        <f t="shared" si="61"/>
        <v>0</v>
      </c>
      <c r="BT412" s="194">
        <f t="shared" si="61"/>
        <v>760002.44</v>
      </c>
      <c r="BU412" s="194">
        <f t="shared" ref="BU412:CB412" si="62">SUM(BU397:BU411)</f>
        <v>61717.229999999996</v>
      </c>
      <c r="BV412" s="194">
        <f t="shared" si="62"/>
        <v>91039.45</v>
      </c>
      <c r="BW412" s="194">
        <f t="shared" si="62"/>
        <v>58305.29</v>
      </c>
      <c r="BX412" s="194">
        <f t="shared" si="62"/>
        <v>123054.91</v>
      </c>
      <c r="BY412" s="194">
        <f t="shared" si="62"/>
        <v>1063049.79</v>
      </c>
      <c r="BZ412" s="194">
        <f t="shared" si="62"/>
        <v>108909.59</v>
      </c>
      <c r="CA412" s="194">
        <f t="shared" si="62"/>
        <v>108053.95000000001</v>
      </c>
      <c r="CB412" s="194">
        <f t="shared" si="62"/>
        <v>93692.799999999988</v>
      </c>
      <c r="CC412" s="194">
        <f>SUM(CC397:CC411)</f>
        <v>17287014.82</v>
      </c>
    </row>
    <row r="413" spans="1:81" s="109" customFormat="1" ht="25.5" customHeight="1">
      <c r="A413" s="136" t="s">
        <v>1460</v>
      </c>
      <c r="B413" s="280" t="s">
        <v>57</v>
      </c>
      <c r="C413" s="281" t="s">
        <v>58</v>
      </c>
      <c r="D413" s="282">
        <v>52100</v>
      </c>
      <c r="E413" s="110" t="s">
        <v>1045</v>
      </c>
      <c r="F413" s="283" t="s">
        <v>877</v>
      </c>
      <c r="G413" s="284" t="s">
        <v>878</v>
      </c>
      <c r="H413" s="192">
        <v>0</v>
      </c>
      <c r="I413" s="171">
        <v>0</v>
      </c>
      <c r="J413" s="171">
        <v>0</v>
      </c>
      <c r="K413" s="171">
        <v>0</v>
      </c>
      <c r="L413" s="171">
        <v>0</v>
      </c>
      <c r="M413" s="171">
        <v>0</v>
      </c>
      <c r="N413" s="171">
        <v>800</v>
      </c>
      <c r="O413" s="171">
        <v>0</v>
      </c>
      <c r="P413" s="171">
        <v>0</v>
      </c>
      <c r="Q413" s="171">
        <v>0</v>
      </c>
      <c r="R413" s="171">
        <v>0</v>
      </c>
      <c r="S413" s="171">
        <v>0</v>
      </c>
      <c r="T413" s="171">
        <v>0</v>
      </c>
      <c r="U413" s="171">
        <v>0</v>
      </c>
      <c r="V413" s="171">
        <v>0</v>
      </c>
      <c r="W413" s="171">
        <v>0</v>
      </c>
      <c r="X413" s="171">
        <v>0</v>
      </c>
      <c r="Y413" s="171">
        <v>0</v>
      </c>
      <c r="Z413" s="171">
        <v>0</v>
      </c>
      <c r="AA413" s="171">
        <v>0</v>
      </c>
      <c r="AB413" s="171">
        <v>0</v>
      </c>
      <c r="AC413" s="171">
        <v>0</v>
      </c>
      <c r="AD413" s="171">
        <v>0</v>
      </c>
      <c r="AE413" s="171">
        <v>0</v>
      </c>
      <c r="AF413" s="171">
        <v>0</v>
      </c>
      <c r="AG413" s="171">
        <v>0</v>
      </c>
      <c r="AH413" s="171">
        <v>0</v>
      </c>
      <c r="AI413" s="171">
        <v>0</v>
      </c>
      <c r="AJ413" s="171">
        <v>0</v>
      </c>
      <c r="AK413" s="171">
        <v>0</v>
      </c>
      <c r="AL413" s="171">
        <v>0</v>
      </c>
      <c r="AM413" s="171">
        <v>0</v>
      </c>
      <c r="AN413" s="171">
        <v>0</v>
      </c>
      <c r="AO413" s="171">
        <v>0</v>
      </c>
      <c r="AP413" s="171">
        <v>0</v>
      </c>
      <c r="AQ413" s="171">
        <v>0</v>
      </c>
      <c r="AR413" s="171">
        <v>0</v>
      </c>
      <c r="AS413" s="171">
        <v>0</v>
      </c>
      <c r="AT413" s="171">
        <v>0</v>
      </c>
      <c r="AU413" s="171">
        <v>0</v>
      </c>
      <c r="AV413" s="171">
        <v>0</v>
      </c>
      <c r="AW413" s="171">
        <v>0</v>
      </c>
      <c r="AX413" s="171">
        <v>0</v>
      </c>
      <c r="AY413" s="171">
        <v>0</v>
      </c>
      <c r="AZ413" s="171">
        <v>0</v>
      </c>
      <c r="BA413" s="171">
        <v>0</v>
      </c>
      <c r="BB413" s="171">
        <v>0</v>
      </c>
      <c r="BC413" s="171">
        <v>0</v>
      </c>
      <c r="BD413" s="171">
        <v>0</v>
      </c>
      <c r="BE413" s="171">
        <v>0</v>
      </c>
      <c r="BF413" s="171">
        <v>0</v>
      </c>
      <c r="BG413" s="171">
        <v>0</v>
      </c>
      <c r="BH413" s="171">
        <v>0</v>
      </c>
      <c r="BI413" s="171">
        <v>0</v>
      </c>
      <c r="BJ413" s="171">
        <v>0</v>
      </c>
      <c r="BK413" s="171">
        <v>0</v>
      </c>
      <c r="BL413" s="171">
        <v>0</v>
      </c>
      <c r="BM413" s="171">
        <v>0</v>
      </c>
      <c r="BN413" s="171">
        <v>0</v>
      </c>
      <c r="BO413" s="171">
        <v>3043.15</v>
      </c>
      <c r="BP413" s="171">
        <v>0</v>
      </c>
      <c r="BQ413" s="171">
        <v>0</v>
      </c>
      <c r="BR413" s="171">
        <v>0</v>
      </c>
      <c r="BS413" s="171">
        <v>0</v>
      </c>
      <c r="BT413" s="171">
        <v>0</v>
      </c>
      <c r="BU413" s="171">
        <v>0</v>
      </c>
      <c r="BV413" s="171">
        <v>0</v>
      </c>
      <c r="BW413" s="171">
        <v>0</v>
      </c>
      <c r="BX413" s="171">
        <v>0</v>
      </c>
      <c r="BY413" s="171">
        <v>0</v>
      </c>
      <c r="BZ413" s="171">
        <v>0</v>
      </c>
      <c r="CA413" s="171">
        <v>0</v>
      </c>
      <c r="CB413" s="171">
        <v>0</v>
      </c>
      <c r="CC413" s="201">
        <f t="shared" si="58"/>
        <v>3843.15</v>
      </c>
    </row>
    <row r="414" spans="1:81" s="109" customFormat="1" ht="25.5" customHeight="1">
      <c r="A414" s="136" t="s">
        <v>1461</v>
      </c>
      <c r="B414" s="280" t="s">
        <v>57</v>
      </c>
      <c r="C414" s="281" t="s">
        <v>58</v>
      </c>
      <c r="D414" s="282">
        <v>51140</v>
      </c>
      <c r="E414" s="291" t="s">
        <v>1047</v>
      </c>
      <c r="F414" s="283" t="s">
        <v>1046</v>
      </c>
      <c r="G414" s="284" t="s">
        <v>1434</v>
      </c>
      <c r="H414" s="192">
        <v>0</v>
      </c>
      <c r="I414" s="171">
        <v>30480.68</v>
      </c>
      <c r="J414" s="171">
        <v>0</v>
      </c>
      <c r="K414" s="171">
        <v>5000</v>
      </c>
      <c r="L414" s="171">
        <v>2850</v>
      </c>
      <c r="M414" s="171">
        <v>0</v>
      </c>
      <c r="N414" s="171">
        <v>0</v>
      </c>
      <c r="O414" s="171">
        <v>0</v>
      </c>
      <c r="P414" s="171">
        <v>0</v>
      </c>
      <c r="Q414" s="171">
        <v>0</v>
      </c>
      <c r="R414" s="171">
        <v>0</v>
      </c>
      <c r="S414" s="171">
        <v>0</v>
      </c>
      <c r="T414" s="171">
        <v>0</v>
      </c>
      <c r="U414" s="171">
        <v>0</v>
      </c>
      <c r="V414" s="171">
        <v>0</v>
      </c>
      <c r="W414" s="171">
        <v>0</v>
      </c>
      <c r="X414" s="171">
        <v>0</v>
      </c>
      <c r="Y414" s="171">
        <v>0</v>
      </c>
      <c r="Z414" s="171">
        <v>0</v>
      </c>
      <c r="AA414" s="171">
        <v>0</v>
      </c>
      <c r="AB414" s="171">
        <v>0</v>
      </c>
      <c r="AC414" s="171">
        <v>0</v>
      </c>
      <c r="AD414" s="171">
        <v>0</v>
      </c>
      <c r="AE414" s="171">
        <v>0</v>
      </c>
      <c r="AF414" s="171">
        <v>0</v>
      </c>
      <c r="AG414" s="171">
        <v>4200</v>
      </c>
      <c r="AH414" s="171">
        <v>0</v>
      </c>
      <c r="AI414" s="171">
        <v>0</v>
      </c>
      <c r="AJ414" s="171">
        <v>0</v>
      </c>
      <c r="AK414" s="171">
        <v>0</v>
      </c>
      <c r="AL414" s="171">
        <v>0</v>
      </c>
      <c r="AM414" s="171">
        <v>0</v>
      </c>
      <c r="AN414" s="171">
        <v>5000</v>
      </c>
      <c r="AO414" s="171">
        <v>0</v>
      </c>
      <c r="AP414" s="171">
        <v>0</v>
      </c>
      <c r="AQ414" s="171">
        <v>0</v>
      </c>
      <c r="AR414" s="171">
        <v>0</v>
      </c>
      <c r="AS414" s="171">
        <v>0</v>
      </c>
      <c r="AT414" s="171">
        <v>0</v>
      </c>
      <c r="AU414" s="171">
        <v>447735.5</v>
      </c>
      <c r="AV414" s="171">
        <v>0</v>
      </c>
      <c r="AW414" s="171">
        <v>0</v>
      </c>
      <c r="AX414" s="171">
        <v>0</v>
      </c>
      <c r="AY414" s="171">
        <v>0</v>
      </c>
      <c r="AZ414" s="171">
        <v>0</v>
      </c>
      <c r="BA414" s="171">
        <v>0</v>
      </c>
      <c r="BB414" s="171">
        <v>7790</v>
      </c>
      <c r="BC414" s="171">
        <v>0</v>
      </c>
      <c r="BD414" s="171">
        <v>0</v>
      </c>
      <c r="BE414" s="171">
        <v>4980</v>
      </c>
      <c r="BF414" s="171">
        <v>0</v>
      </c>
      <c r="BG414" s="171">
        <v>0</v>
      </c>
      <c r="BH414" s="171">
        <v>0</v>
      </c>
      <c r="BI414" s="171">
        <v>0</v>
      </c>
      <c r="BJ414" s="171">
        <v>12760</v>
      </c>
      <c r="BK414" s="171">
        <v>0</v>
      </c>
      <c r="BL414" s="171">
        <v>0</v>
      </c>
      <c r="BM414" s="171">
        <v>0</v>
      </c>
      <c r="BN414" s="171">
        <v>4592</v>
      </c>
      <c r="BO414" s="171">
        <v>0</v>
      </c>
      <c r="BP414" s="171">
        <v>112887</v>
      </c>
      <c r="BQ414" s="171">
        <v>502364.5</v>
      </c>
      <c r="BR414" s="171">
        <v>0</v>
      </c>
      <c r="BS414" s="171">
        <v>0</v>
      </c>
      <c r="BT414" s="171">
        <v>90431</v>
      </c>
      <c r="BU414" s="171">
        <v>4500</v>
      </c>
      <c r="BV414" s="171">
        <v>0</v>
      </c>
      <c r="BW414" s="171">
        <v>0</v>
      </c>
      <c r="BX414" s="171">
        <v>18000</v>
      </c>
      <c r="BY414" s="171">
        <v>28408.5</v>
      </c>
      <c r="BZ414" s="171">
        <v>0</v>
      </c>
      <c r="CA414" s="171">
        <v>26300</v>
      </c>
      <c r="CB414" s="171">
        <v>29900</v>
      </c>
      <c r="CC414" s="201">
        <f t="shared" si="58"/>
        <v>1338179.18</v>
      </c>
    </row>
    <row r="415" spans="1:81" s="109" customFormat="1" ht="25.5" customHeight="1">
      <c r="A415" s="136" t="s">
        <v>1461</v>
      </c>
      <c r="B415" s="280" t="s">
        <v>57</v>
      </c>
      <c r="C415" s="281" t="s">
        <v>58</v>
      </c>
      <c r="D415" s="282">
        <v>53040</v>
      </c>
      <c r="E415" s="291" t="s">
        <v>1049</v>
      </c>
      <c r="F415" s="283" t="s">
        <v>1048</v>
      </c>
      <c r="G415" s="284" t="s">
        <v>1628</v>
      </c>
      <c r="H415" s="192">
        <v>0</v>
      </c>
      <c r="I415" s="171">
        <v>0</v>
      </c>
      <c r="J415" s="171">
        <v>0</v>
      </c>
      <c r="K415" s="171">
        <v>0</v>
      </c>
      <c r="L415" s="171">
        <v>0</v>
      </c>
      <c r="M415" s="171">
        <v>0</v>
      </c>
      <c r="N415" s="171">
        <v>0</v>
      </c>
      <c r="O415" s="171">
        <v>0</v>
      </c>
      <c r="P415" s="171">
        <v>0</v>
      </c>
      <c r="Q415" s="171">
        <v>0</v>
      </c>
      <c r="R415" s="171">
        <v>0</v>
      </c>
      <c r="S415" s="171">
        <v>0</v>
      </c>
      <c r="T415" s="171">
        <v>0</v>
      </c>
      <c r="U415" s="171">
        <v>0</v>
      </c>
      <c r="V415" s="171">
        <v>0</v>
      </c>
      <c r="W415" s="171">
        <v>0</v>
      </c>
      <c r="X415" s="171">
        <v>0</v>
      </c>
      <c r="Y415" s="171">
        <v>0</v>
      </c>
      <c r="Z415" s="171">
        <v>0</v>
      </c>
      <c r="AA415" s="171">
        <v>7500</v>
      </c>
      <c r="AB415" s="171">
        <v>0</v>
      </c>
      <c r="AC415" s="171">
        <v>0</v>
      </c>
      <c r="AD415" s="171">
        <v>0</v>
      </c>
      <c r="AE415" s="171">
        <v>0</v>
      </c>
      <c r="AF415" s="171">
        <v>0</v>
      </c>
      <c r="AG415" s="171">
        <v>109044.36</v>
      </c>
      <c r="AH415" s="171">
        <v>0</v>
      </c>
      <c r="AI415" s="171">
        <v>0</v>
      </c>
      <c r="AJ415" s="171">
        <v>0</v>
      </c>
      <c r="AK415" s="171">
        <v>0</v>
      </c>
      <c r="AL415" s="171">
        <v>0</v>
      </c>
      <c r="AM415" s="171">
        <v>214823.34</v>
      </c>
      <c r="AN415" s="171">
        <v>0</v>
      </c>
      <c r="AO415" s="171">
        <v>0</v>
      </c>
      <c r="AP415" s="171">
        <v>0</v>
      </c>
      <c r="AQ415" s="171">
        <v>0</v>
      </c>
      <c r="AR415" s="171">
        <v>0</v>
      </c>
      <c r="AS415" s="171">
        <v>0</v>
      </c>
      <c r="AT415" s="171">
        <v>0</v>
      </c>
      <c r="AU415" s="171">
        <v>0</v>
      </c>
      <c r="AV415" s="171">
        <v>0</v>
      </c>
      <c r="AW415" s="171">
        <v>0</v>
      </c>
      <c r="AX415" s="171">
        <v>0</v>
      </c>
      <c r="AY415" s="171">
        <v>0</v>
      </c>
      <c r="AZ415" s="171">
        <v>0</v>
      </c>
      <c r="BA415" s="171">
        <v>0</v>
      </c>
      <c r="BB415" s="171">
        <v>0</v>
      </c>
      <c r="BC415" s="171">
        <v>0</v>
      </c>
      <c r="BD415" s="171">
        <v>0</v>
      </c>
      <c r="BE415" s="171">
        <v>0</v>
      </c>
      <c r="BF415" s="171">
        <v>0</v>
      </c>
      <c r="BG415" s="171">
        <v>398.48</v>
      </c>
      <c r="BH415" s="171">
        <v>0</v>
      </c>
      <c r="BI415" s="171">
        <v>0</v>
      </c>
      <c r="BJ415" s="171">
        <v>5625</v>
      </c>
      <c r="BK415" s="171">
        <v>0</v>
      </c>
      <c r="BL415" s="171">
        <v>0</v>
      </c>
      <c r="BM415" s="171">
        <v>0</v>
      </c>
      <c r="BN415" s="171">
        <v>13000</v>
      </c>
      <c r="BO415" s="171">
        <v>8400</v>
      </c>
      <c r="BP415" s="171">
        <v>0</v>
      </c>
      <c r="BQ415" s="171">
        <v>24000</v>
      </c>
      <c r="BR415" s="171">
        <v>0</v>
      </c>
      <c r="BS415" s="171">
        <v>0</v>
      </c>
      <c r="BT415" s="171">
        <v>0</v>
      </c>
      <c r="BU415" s="171">
        <v>0</v>
      </c>
      <c r="BV415" s="171">
        <v>0</v>
      </c>
      <c r="BW415" s="171">
        <v>0</v>
      </c>
      <c r="BX415" s="171">
        <v>0</v>
      </c>
      <c r="BY415" s="171">
        <v>0</v>
      </c>
      <c r="BZ415" s="171">
        <v>0</v>
      </c>
      <c r="CA415" s="171">
        <v>13775</v>
      </c>
      <c r="CB415" s="171">
        <v>0</v>
      </c>
      <c r="CC415" s="201">
        <f t="shared" si="58"/>
        <v>396566.18</v>
      </c>
    </row>
    <row r="416" spans="1:81" s="109" customFormat="1" ht="25.5" customHeight="1">
      <c r="A416" s="136" t="s">
        <v>1461</v>
      </c>
      <c r="B416" s="280" t="s">
        <v>57</v>
      </c>
      <c r="C416" s="281" t="s">
        <v>58</v>
      </c>
      <c r="D416" s="282">
        <v>53040</v>
      </c>
      <c r="E416" s="291" t="s">
        <v>1049</v>
      </c>
      <c r="F416" s="283" t="s">
        <v>1435</v>
      </c>
      <c r="G416" s="284" t="s">
        <v>1629</v>
      </c>
      <c r="H416" s="192">
        <v>971175</v>
      </c>
      <c r="I416" s="171">
        <v>164901.51</v>
      </c>
      <c r="J416" s="171">
        <v>17975.5</v>
      </c>
      <c r="K416" s="171">
        <v>3000</v>
      </c>
      <c r="L416" s="171">
        <v>9550</v>
      </c>
      <c r="M416" s="171">
        <v>21200</v>
      </c>
      <c r="N416" s="171">
        <v>197960</v>
      </c>
      <c r="O416" s="171">
        <v>3800</v>
      </c>
      <c r="P416" s="171">
        <v>0</v>
      </c>
      <c r="Q416" s="171">
        <v>40150</v>
      </c>
      <c r="R416" s="171">
        <v>0</v>
      </c>
      <c r="S416" s="171">
        <v>0</v>
      </c>
      <c r="T416" s="171">
        <v>70200</v>
      </c>
      <c r="U416" s="171">
        <v>61900</v>
      </c>
      <c r="V416" s="171">
        <v>0</v>
      </c>
      <c r="W416" s="171">
        <v>0</v>
      </c>
      <c r="X416" s="171">
        <v>0</v>
      </c>
      <c r="Y416" s="171">
        <v>2475</v>
      </c>
      <c r="Z416" s="171">
        <v>1510777</v>
      </c>
      <c r="AA416" s="171">
        <v>112115.1</v>
      </c>
      <c r="AB416" s="171">
        <v>0</v>
      </c>
      <c r="AC416" s="171">
        <v>0</v>
      </c>
      <c r="AD416" s="171">
        <v>0</v>
      </c>
      <c r="AE416" s="171">
        <v>185266</v>
      </c>
      <c r="AF416" s="171">
        <v>25860</v>
      </c>
      <c r="AG416" s="171">
        <v>24240</v>
      </c>
      <c r="AH416" s="171">
        <v>0</v>
      </c>
      <c r="AI416" s="171">
        <v>0</v>
      </c>
      <c r="AJ416" s="171">
        <v>0</v>
      </c>
      <c r="AK416" s="171">
        <v>134630</v>
      </c>
      <c r="AL416" s="171">
        <v>2235</v>
      </c>
      <c r="AM416" s="171">
        <v>60000</v>
      </c>
      <c r="AN416" s="171">
        <v>0</v>
      </c>
      <c r="AO416" s="171">
        <v>0</v>
      </c>
      <c r="AP416" s="171">
        <v>77100</v>
      </c>
      <c r="AQ416" s="171">
        <v>0</v>
      </c>
      <c r="AR416" s="171">
        <v>5400</v>
      </c>
      <c r="AS416" s="171">
        <v>244046</v>
      </c>
      <c r="AT416" s="171">
        <v>0</v>
      </c>
      <c r="AU416" s="171">
        <v>302325</v>
      </c>
      <c r="AV416" s="171">
        <v>0</v>
      </c>
      <c r="AW416" s="171">
        <v>0</v>
      </c>
      <c r="AX416" s="171">
        <v>43590</v>
      </c>
      <c r="AY416" s="171">
        <v>0</v>
      </c>
      <c r="AZ416" s="171">
        <v>0</v>
      </c>
      <c r="BA416" s="171">
        <v>20180</v>
      </c>
      <c r="BB416" s="171">
        <v>392302</v>
      </c>
      <c r="BC416" s="171">
        <v>3100</v>
      </c>
      <c r="BD416" s="171">
        <v>392715</v>
      </c>
      <c r="BE416" s="171">
        <v>271600</v>
      </c>
      <c r="BF416" s="171">
        <v>6000</v>
      </c>
      <c r="BG416" s="171">
        <v>230040.05</v>
      </c>
      <c r="BH416" s="171">
        <v>0</v>
      </c>
      <c r="BI416" s="171">
        <v>5850</v>
      </c>
      <c r="BJ416" s="171">
        <v>0</v>
      </c>
      <c r="BK416" s="171">
        <v>83350</v>
      </c>
      <c r="BL416" s="171">
        <v>54250</v>
      </c>
      <c r="BM416" s="171">
        <v>474992.5</v>
      </c>
      <c r="BN416" s="171">
        <v>0</v>
      </c>
      <c r="BO416" s="171">
        <v>11156.2</v>
      </c>
      <c r="BP416" s="171">
        <v>0</v>
      </c>
      <c r="BQ416" s="171">
        <v>0</v>
      </c>
      <c r="BR416" s="171">
        <v>73850</v>
      </c>
      <c r="BS416" s="171">
        <v>0</v>
      </c>
      <c r="BT416" s="171">
        <v>460003.4</v>
      </c>
      <c r="BU416" s="171">
        <v>0</v>
      </c>
      <c r="BV416" s="171">
        <v>38337.599999999999</v>
      </c>
      <c r="BW416" s="171">
        <v>30600</v>
      </c>
      <c r="BX416" s="171">
        <v>0</v>
      </c>
      <c r="BY416" s="171">
        <v>36040</v>
      </c>
      <c r="BZ416" s="171">
        <v>242950</v>
      </c>
      <c r="CA416" s="171">
        <v>153690</v>
      </c>
      <c r="CB416" s="171">
        <v>38040</v>
      </c>
      <c r="CC416" s="201">
        <f t="shared" si="58"/>
        <v>7310917.8599999994</v>
      </c>
    </row>
    <row r="417" spans="1:81" s="109" customFormat="1" ht="25.5" customHeight="1">
      <c r="A417" s="136" t="s">
        <v>1460</v>
      </c>
      <c r="B417" s="280" t="s">
        <v>57</v>
      </c>
      <c r="C417" s="281" t="s">
        <v>58</v>
      </c>
      <c r="D417" s="282"/>
      <c r="E417" s="110"/>
      <c r="F417" s="283" t="s">
        <v>1050</v>
      </c>
      <c r="G417" s="284" t="s">
        <v>1514</v>
      </c>
      <c r="H417" s="192">
        <v>1590672.75</v>
      </c>
      <c r="I417" s="171">
        <v>341058.75</v>
      </c>
      <c r="J417" s="171">
        <v>3003550.35</v>
      </c>
      <c r="K417" s="171">
        <v>1740375.25</v>
      </c>
      <c r="L417" s="171">
        <v>1634343.5</v>
      </c>
      <c r="M417" s="171">
        <v>1297188</v>
      </c>
      <c r="N417" s="171">
        <v>300186.5</v>
      </c>
      <c r="O417" s="171">
        <v>2533404.25</v>
      </c>
      <c r="P417" s="171">
        <v>0</v>
      </c>
      <c r="Q417" s="171">
        <v>1831520.8</v>
      </c>
      <c r="R417" s="171">
        <v>1012185</v>
      </c>
      <c r="S417" s="171">
        <v>2592115</v>
      </c>
      <c r="T417" s="171">
        <v>3501843.25</v>
      </c>
      <c r="U417" s="171">
        <v>506949</v>
      </c>
      <c r="V417" s="171">
        <v>23325.25</v>
      </c>
      <c r="W417" s="171">
        <v>878740.5</v>
      </c>
      <c r="X417" s="171">
        <v>1069155.75</v>
      </c>
      <c r="Y417" s="171">
        <v>467167.5</v>
      </c>
      <c r="Z417" s="171">
        <v>43991.5</v>
      </c>
      <c r="AA417" s="171">
        <v>146738.5</v>
      </c>
      <c r="AB417" s="171">
        <v>694040.5</v>
      </c>
      <c r="AC417" s="171">
        <v>0</v>
      </c>
      <c r="AD417" s="171">
        <v>826906.33</v>
      </c>
      <c r="AE417" s="171">
        <v>1297481.3999999999</v>
      </c>
      <c r="AF417" s="171">
        <v>541856</v>
      </c>
      <c r="AG417" s="171">
        <v>0</v>
      </c>
      <c r="AH417" s="171">
        <v>782687.3</v>
      </c>
      <c r="AI417" s="171">
        <v>79565</v>
      </c>
      <c r="AJ417" s="171">
        <v>4552838</v>
      </c>
      <c r="AK417" s="171">
        <v>3680180</v>
      </c>
      <c r="AL417" s="171">
        <v>2384011</v>
      </c>
      <c r="AM417" s="171">
        <v>1817142</v>
      </c>
      <c r="AN417" s="171">
        <v>3237477.25</v>
      </c>
      <c r="AO417" s="171">
        <v>3894265</v>
      </c>
      <c r="AP417" s="171">
        <v>3059777</v>
      </c>
      <c r="AQ417" s="171">
        <v>3935918.5</v>
      </c>
      <c r="AR417" s="171">
        <v>3840366</v>
      </c>
      <c r="AS417" s="171">
        <v>2818587</v>
      </c>
      <c r="AT417" s="171">
        <v>2460015</v>
      </c>
      <c r="AU417" s="171">
        <v>724025.9</v>
      </c>
      <c r="AV417" s="171">
        <v>1356955.79</v>
      </c>
      <c r="AW417" s="171">
        <v>3531746.64</v>
      </c>
      <c r="AX417" s="171">
        <v>1199458.1399999999</v>
      </c>
      <c r="AY417" s="171">
        <v>1687734.64</v>
      </c>
      <c r="AZ417" s="171">
        <v>100683.5</v>
      </c>
      <c r="BA417" s="171">
        <v>144610</v>
      </c>
      <c r="BB417" s="171">
        <v>636045.25</v>
      </c>
      <c r="BC417" s="171">
        <v>862228.54</v>
      </c>
      <c r="BD417" s="171">
        <v>2451366.5</v>
      </c>
      <c r="BE417" s="171">
        <v>1105878.25</v>
      </c>
      <c r="BF417" s="171">
        <v>2118127</v>
      </c>
      <c r="BG417" s="171">
        <v>0</v>
      </c>
      <c r="BH417" s="171">
        <v>2380015.83</v>
      </c>
      <c r="BI417" s="171">
        <v>1253524</v>
      </c>
      <c r="BJ417" s="171">
        <v>0</v>
      </c>
      <c r="BK417" s="171">
        <v>421962.25</v>
      </c>
      <c r="BL417" s="171">
        <v>649630</v>
      </c>
      <c r="BM417" s="171">
        <v>20845</v>
      </c>
      <c r="BN417" s="171">
        <v>859915.75</v>
      </c>
      <c r="BO417" s="171">
        <v>1341230</v>
      </c>
      <c r="BP417" s="171">
        <v>282185.25</v>
      </c>
      <c r="BQ417" s="171">
        <v>3244361.3</v>
      </c>
      <c r="BR417" s="171">
        <v>470937</v>
      </c>
      <c r="BS417" s="171">
        <v>857932.5</v>
      </c>
      <c r="BT417" s="171">
        <v>437664</v>
      </c>
      <c r="BU417" s="171">
        <v>1206759.25</v>
      </c>
      <c r="BV417" s="171">
        <v>1625656</v>
      </c>
      <c r="BW417" s="171">
        <v>631857.5</v>
      </c>
      <c r="BX417" s="171">
        <v>4194797</v>
      </c>
      <c r="BY417" s="171">
        <v>1369899.25</v>
      </c>
      <c r="BZ417" s="171">
        <v>1095330.8</v>
      </c>
      <c r="CA417" s="171">
        <v>0</v>
      </c>
      <c r="CB417" s="171">
        <v>596688</v>
      </c>
      <c r="CC417" s="201">
        <f t="shared" si="58"/>
        <v>103277675.50999999</v>
      </c>
    </row>
    <row r="418" spans="1:81" s="109" customFormat="1" ht="25.5" customHeight="1">
      <c r="A418" s="136" t="s">
        <v>1460</v>
      </c>
      <c r="B418" s="280" t="s">
        <v>57</v>
      </c>
      <c r="C418" s="281" t="s">
        <v>58</v>
      </c>
      <c r="D418" s="282">
        <v>52100</v>
      </c>
      <c r="E418" s="110" t="s">
        <v>1045</v>
      </c>
      <c r="F418" s="283" t="s">
        <v>1051</v>
      </c>
      <c r="G418" s="284" t="s">
        <v>1630</v>
      </c>
      <c r="H418" s="192">
        <v>1267717.5900000001</v>
      </c>
      <c r="I418" s="192">
        <v>419896.5</v>
      </c>
      <c r="J418" s="192">
        <v>159698.5</v>
      </c>
      <c r="K418" s="192">
        <v>1029194.5</v>
      </c>
      <c r="L418" s="192">
        <v>820605.25</v>
      </c>
      <c r="M418" s="192">
        <v>903809.5</v>
      </c>
      <c r="N418" s="192">
        <v>397893.25</v>
      </c>
      <c r="O418" s="192">
        <v>303635</v>
      </c>
      <c r="P418" s="192">
        <v>22083.5</v>
      </c>
      <c r="Q418" s="192">
        <v>2595167.2999999998</v>
      </c>
      <c r="R418" s="192">
        <v>100218</v>
      </c>
      <c r="S418" s="192">
        <v>74246.5</v>
      </c>
      <c r="T418" s="192">
        <v>211149.5</v>
      </c>
      <c r="U418" s="192">
        <v>502820</v>
      </c>
      <c r="V418" s="192">
        <v>19985.75</v>
      </c>
      <c r="W418" s="192">
        <v>610533.65</v>
      </c>
      <c r="X418" s="192">
        <v>184557.5</v>
      </c>
      <c r="Y418" s="192">
        <v>38223.25</v>
      </c>
      <c r="Z418" s="192">
        <v>0</v>
      </c>
      <c r="AA418" s="192">
        <v>0</v>
      </c>
      <c r="AB418" s="192">
        <v>0</v>
      </c>
      <c r="AC418" s="192">
        <v>0</v>
      </c>
      <c r="AD418" s="192">
        <v>0</v>
      </c>
      <c r="AE418" s="192">
        <v>0</v>
      </c>
      <c r="AF418" s="192">
        <v>130147.77</v>
      </c>
      <c r="AG418" s="192">
        <v>0</v>
      </c>
      <c r="AH418" s="192">
        <v>0</v>
      </c>
      <c r="AI418" s="192">
        <v>430257.2</v>
      </c>
      <c r="AJ418" s="192">
        <v>125848.5</v>
      </c>
      <c r="AK418" s="192">
        <v>0</v>
      </c>
      <c r="AL418" s="192">
        <v>105855</v>
      </c>
      <c r="AM418" s="192">
        <v>0</v>
      </c>
      <c r="AN418" s="192">
        <v>91327</v>
      </c>
      <c r="AO418" s="192">
        <v>0</v>
      </c>
      <c r="AP418" s="192">
        <v>114695</v>
      </c>
      <c r="AQ418" s="192">
        <v>176954.25</v>
      </c>
      <c r="AR418" s="192">
        <v>127327.25</v>
      </c>
      <c r="AS418" s="192">
        <v>269519.75</v>
      </c>
      <c r="AT418" s="192">
        <v>0</v>
      </c>
      <c r="AU418" s="192">
        <v>0</v>
      </c>
      <c r="AV418" s="192">
        <v>0</v>
      </c>
      <c r="AW418" s="192">
        <v>0</v>
      </c>
      <c r="AX418" s="192">
        <v>0</v>
      </c>
      <c r="AY418" s="192">
        <v>0</v>
      </c>
      <c r="AZ418" s="192">
        <v>0</v>
      </c>
      <c r="BA418" s="192">
        <v>0</v>
      </c>
      <c r="BB418" s="192">
        <v>1538876.5</v>
      </c>
      <c r="BC418" s="192">
        <v>0</v>
      </c>
      <c r="BD418" s="192">
        <v>0</v>
      </c>
      <c r="BE418" s="192">
        <v>343943.25</v>
      </c>
      <c r="BF418" s="192">
        <v>0</v>
      </c>
      <c r="BG418" s="192">
        <v>0</v>
      </c>
      <c r="BH418" s="192">
        <v>0</v>
      </c>
      <c r="BI418" s="192">
        <v>119217.25</v>
      </c>
      <c r="BJ418" s="192">
        <v>0</v>
      </c>
      <c r="BK418" s="192">
        <v>0</v>
      </c>
      <c r="BL418" s="192">
        <v>76233.5</v>
      </c>
      <c r="BM418" s="192">
        <v>0</v>
      </c>
      <c r="BN418" s="192">
        <v>0</v>
      </c>
      <c r="BO418" s="192">
        <v>0</v>
      </c>
      <c r="BP418" s="192">
        <v>0</v>
      </c>
      <c r="BQ418" s="192">
        <v>514274.25</v>
      </c>
      <c r="BR418" s="192">
        <v>0</v>
      </c>
      <c r="BS418" s="192">
        <v>35473</v>
      </c>
      <c r="BT418" s="192">
        <v>1127814.5</v>
      </c>
      <c r="BU418" s="192">
        <v>1568.75</v>
      </c>
      <c r="BV418" s="192">
        <v>1313.5</v>
      </c>
      <c r="BW418" s="192">
        <v>116796</v>
      </c>
      <c r="BX418" s="192">
        <v>700400.75</v>
      </c>
      <c r="BY418" s="192">
        <v>561.75</v>
      </c>
      <c r="BZ418" s="192">
        <v>181</v>
      </c>
      <c r="CA418" s="192">
        <v>0</v>
      </c>
      <c r="CB418" s="192">
        <v>837.5</v>
      </c>
      <c r="CC418" s="201">
        <f t="shared" si="58"/>
        <v>15810858.26</v>
      </c>
    </row>
    <row r="419" spans="1:81" s="109" customFormat="1" ht="25.5" customHeight="1">
      <c r="A419" s="136" t="s">
        <v>1460</v>
      </c>
      <c r="B419" s="280" t="s">
        <v>57</v>
      </c>
      <c r="C419" s="281" t="s">
        <v>58</v>
      </c>
      <c r="D419" s="282"/>
      <c r="E419" s="110"/>
      <c r="F419" s="306" t="s">
        <v>1631</v>
      </c>
      <c r="G419" s="307" t="s">
        <v>1632</v>
      </c>
      <c r="H419" s="192">
        <v>0</v>
      </c>
      <c r="I419" s="192">
        <v>531</v>
      </c>
      <c r="J419" s="192">
        <v>0</v>
      </c>
      <c r="K419" s="192">
        <v>0</v>
      </c>
      <c r="L419" s="192">
        <v>0</v>
      </c>
      <c r="M419" s="192">
        <v>0</v>
      </c>
      <c r="N419" s="192">
        <v>0</v>
      </c>
      <c r="O419" s="192">
        <v>0</v>
      </c>
      <c r="P419" s="192">
        <v>0</v>
      </c>
      <c r="Q419" s="192">
        <v>0</v>
      </c>
      <c r="R419" s="192">
        <v>0</v>
      </c>
      <c r="S419" s="192">
        <v>0</v>
      </c>
      <c r="T419" s="192">
        <v>0</v>
      </c>
      <c r="U419" s="192">
        <v>0</v>
      </c>
      <c r="V419" s="192">
        <v>0</v>
      </c>
      <c r="W419" s="192">
        <v>0</v>
      </c>
      <c r="X419" s="192">
        <v>0</v>
      </c>
      <c r="Y419" s="192">
        <v>0</v>
      </c>
      <c r="Z419" s="192">
        <v>700</v>
      </c>
      <c r="AA419" s="192">
        <v>25121.68</v>
      </c>
      <c r="AB419" s="192">
        <v>0</v>
      </c>
      <c r="AC419" s="192">
        <v>0</v>
      </c>
      <c r="AD419" s="192">
        <v>0</v>
      </c>
      <c r="AE419" s="192">
        <v>0</v>
      </c>
      <c r="AF419" s="192">
        <v>0</v>
      </c>
      <c r="AG419" s="192">
        <v>0</v>
      </c>
      <c r="AH419" s="192">
        <v>0</v>
      </c>
      <c r="AI419" s="192">
        <v>0</v>
      </c>
      <c r="AJ419" s="192">
        <v>0</v>
      </c>
      <c r="AK419" s="192">
        <v>0</v>
      </c>
      <c r="AL419" s="192">
        <v>0</v>
      </c>
      <c r="AM419" s="192">
        <v>0</v>
      </c>
      <c r="AN419" s="192">
        <v>0</v>
      </c>
      <c r="AO419" s="192">
        <v>0</v>
      </c>
      <c r="AP419" s="192">
        <v>0</v>
      </c>
      <c r="AQ419" s="192">
        <v>0</v>
      </c>
      <c r="AR419" s="192">
        <v>0</v>
      </c>
      <c r="AS419" s="192">
        <v>0</v>
      </c>
      <c r="AT419" s="192">
        <v>0</v>
      </c>
      <c r="AU419" s="192">
        <v>0</v>
      </c>
      <c r="AV419" s="192">
        <v>0</v>
      </c>
      <c r="AW419" s="192">
        <v>0</v>
      </c>
      <c r="AX419" s="192">
        <v>0</v>
      </c>
      <c r="AY419" s="192">
        <v>8050.25</v>
      </c>
      <c r="AZ419" s="192">
        <v>0</v>
      </c>
      <c r="BA419" s="192">
        <v>7355.25</v>
      </c>
      <c r="BB419" s="192">
        <v>0</v>
      </c>
      <c r="BC419" s="192">
        <v>0</v>
      </c>
      <c r="BD419" s="192">
        <v>0</v>
      </c>
      <c r="BE419" s="192">
        <v>250</v>
      </c>
      <c r="BF419" s="192">
        <v>0</v>
      </c>
      <c r="BG419" s="192">
        <v>0</v>
      </c>
      <c r="BH419" s="192">
        <v>10770</v>
      </c>
      <c r="BI419" s="192">
        <v>0</v>
      </c>
      <c r="BJ419" s="192">
        <v>0</v>
      </c>
      <c r="BK419" s="192">
        <v>0</v>
      </c>
      <c r="BL419" s="192">
        <v>0</v>
      </c>
      <c r="BM419" s="192">
        <v>0</v>
      </c>
      <c r="BN419" s="192">
        <v>0</v>
      </c>
      <c r="BO419" s="192">
        <v>0</v>
      </c>
      <c r="BP419" s="192">
        <v>0</v>
      </c>
      <c r="BQ419" s="192">
        <v>0</v>
      </c>
      <c r="BR419" s="192">
        <v>0</v>
      </c>
      <c r="BS419" s="192">
        <v>0</v>
      </c>
      <c r="BT419" s="192">
        <v>0</v>
      </c>
      <c r="BU419" s="192">
        <v>0</v>
      </c>
      <c r="BV419" s="192">
        <v>0</v>
      </c>
      <c r="BW419" s="192">
        <v>0</v>
      </c>
      <c r="BX419" s="192">
        <v>0</v>
      </c>
      <c r="BY419" s="192">
        <v>0</v>
      </c>
      <c r="BZ419" s="192">
        <v>0</v>
      </c>
      <c r="CA419" s="192">
        <v>59729.79</v>
      </c>
      <c r="CB419" s="192">
        <v>0</v>
      </c>
      <c r="CC419" s="201">
        <f t="shared" si="58"/>
        <v>112507.97</v>
      </c>
    </row>
    <row r="420" spans="1:81" s="109" customFormat="1" ht="25.5" customHeight="1">
      <c r="A420" s="136" t="s">
        <v>1460</v>
      </c>
      <c r="B420" s="280" t="s">
        <v>57</v>
      </c>
      <c r="C420" s="281" t="s">
        <v>58</v>
      </c>
      <c r="D420" s="282">
        <v>53040</v>
      </c>
      <c r="E420" s="110" t="s">
        <v>1049</v>
      </c>
      <c r="F420" s="283" t="s">
        <v>1052</v>
      </c>
      <c r="G420" s="284" t="s">
        <v>1633</v>
      </c>
      <c r="H420" s="192">
        <v>0</v>
      </c>
      <c r="I420" s="192">
        <v>0</v>
      </c>
      <c r="J420" s="192">
        <v>0</v>
      </c>
      <c r="K420" s="192">
        <v>0</v>
      </c>
      <c r="L420" s="192">
        <v>0</v>
      </c>
      <c r="M420" s="192">
        <v>0</v>
      </c>
      <c r="N420" s="192">
        <v>0</v>
      </c>
      <c r="O420" s="192">
        <v>0</v>
      </c>
      <c r="P420" s="192">
        <v>0</v>
      </c>
      <c r="Q420" s="192">
        <v>0</v>
      </c>
      <c r="R420" s="192">
        <v>0</v>
      </c>
      <c r="S420" s="192">
        <v>0</v>
      </c>
      <c r="T420" s="192">
        <v>0</v>
      </c>
      <c r="U420" s="192">
        <v>0</v>
      </c>
      <c r="V420" s="192">
        <v>0</v>
      </c>
      <c r="W420" s="192">
        <v>0</v>
      </c>
      <c r="X420" s="192">
        <v>0</v>
      </c>
      <c r="Y420" s="192">
        <v>0</v>
      </c>
      <c r="Z420" s="192">
        <v>0</v>
      </c>
      <c r="AA420" s="192">
        <v>0</v>
      </c>
      <c r="AB420" s="192">
        <v>0</v>
      </c>
      <c r="AC420" s="192">
        <v>0</v>
      </c>
      <c r="AD420" s="192">
        <v>0</v>
      </c>
      <c r="AE420" s="192">
        <v>0</v>
      </c>
      <c r="AF420" s="192">
        <v>0</v>
      </c>
      <c r="AG420" s="192">
        <v>0</v>
      </c>
      <c r="AH420" s="192">
        <v>0</v>
      </c>
      <c r="AI420" s="192">
        <v>0</v>
      </c>
      <c r="AJ420" s="192">
        <v>0</v>
      </c>
      <c r="AK420" s="192">
        <v>0</v>
      </c>
      <c r="AL420" s="192">
        <v>0</v>
      </c>
      <c r="AM420" s="192">
        <v>0</v>
      </c>
      <c r="AN420" s="192">
        <v>0</v>
      </c>
      <c r="AO420" s="192">
        <v>0</v>
      </c>
      <c r="AP420" s="192">
        <v>0</v>
      </c>
      <c r="AQ420" s="192">
        <v>0</v>
      </c>
      <c r="AR420" s="192">
        <v>0</v>
      </c>
      <c r="AS420" s="192">
        <v>0</v>
      </c>
      <c r="AT420" s="192">
        <v>0</v>
      </c>
      <c r="AU420" s="192">
        <v>376370</v>
      </c>
      <c r="AV420" s="192">
        <v>0</v>
      </c>
      <c r="AW420" s="192">
        <v>0</v>
      </c>
      <c r="AX420" s="192">
        <v>0</v>
      </c>
      <c r="AY420" s="192">
        <v>0</v>
      </c>
      <c r="AZ420" s="192">
        <v>0</v>
      </c>
      <c r="BA420" s="192">
        <v>0</v>
      </c>
      <c r="BB420" s="192">
        <v>0</v>
      </c>
      <c r="BC420" s="192">
        <v>375</v>
      </c>
      <c r="BD420" s="192">
        <v>0</v>
      </c>
      <c r="BE420" s="192">
        <v>0</v>
      </c>
      <c r="BF420" s="192">
        <v>0</v>
      </c>
      <c r="BG420" s="192">
        <v>0</v>
      </c>
      <c r="BH420" s="192">
        <v>0</v>
      </c>
      <c r="BI420" s="192">
        <v>0</v>
      </c>
      <c r="BJ420" s="192">
        <v>0</v>
      </c>
      <c r="BK420" s="192">
        <v>0</v>
      </c>
      <c r="BL420" s="192">
        <v>0</v>
      </c>
      <c r="BM420" s="192">
        <v>0</v>
      </c>
      <c r="BN420" s="192">
        <v>0</v>
      </c>
      <c r="BO420" s="192">
        <v>0</v>
      </c>
      <c r="BP420" s="192">
        <v>0</v>
      </c>
      <c r="BQ420" s="192">
        <v>0</v>
      </c>
      <c r="BR420" s="192">
        <v>0</v>
      </c>
      <c r="BS420" s="192">
        <v>0</v>
      </c>
      <c r="BT420" s="192">
        <v>0</v>
      </c>
      <c r="BU420" s="192">
        <v>0</v>
      </c>
      <c r="BV420" s="192">
        <v>0</v>
      </c>
      <c r="BW420" s="192">
        <v>0</v>
      </c>
      <c r="BX420" s="192">
        <v>0</v>
      </c>
      <c r="BY420" s="192">
        <v>0</v>
      </c>
      <c r="BZ420" s="192">
        <v>0</v>
      </c>
      <c r="CA420" s="192">
        <v>0</v>
      </c>
      <c r="CB420" s="192">
        <v>0</v>
      </c>
      <c r="CC420" s="201">
        <f t="shared" si="58"/>
        <v>376745</v>
      </c>
    </row>
    <row r="421" spans="1:81" s="109" customFormat="1" ht="25.5" customHeight="1">
      <c r="A421" s="136" t="s">
        <v>1460</v>
      </c>
      <c r="B421" s="280" t="s">
        <v>57</v>
      </c>
      <c r="C421" s="281" t="s">
        <v>58</v>
      </c>
      <c r="D421" s="282">
        <v>53050</v>
      </c>
      <c r="E421" s="281" t="s">
        <v>1056</v>
      </c>
      <c r="F421" s="283" t="s">
        <v>1053</v>
      </c>
      <c r="G421" s="284" t="s">
        <v>1634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2">
        <v>0</v>
      </c>
      <c r="N421" s="192">
        <v>0</v>
      </c>
      <c r="O421" s="192">
        <v>0</v>
      </c>
      <c r="P421" s="192">
        <v>0</v>
      </c>
      <c r="Q421" s="192">
        <v>0</v>
      </c>
      <c r="R421" s="192">
        <v>0</v>
      </c>
      <c r="S421" s="192">
        <v>0</v>
      </c>
      <c r="T421" s="192">
        <v>0</v>
      </c>
      <c r="U421" s="192">
        <v>0</v>
      </c>
      <c r="V421" s="192">
        <v>0</v>
      </c>
      <c r="W421" s="192">
        <v>0</v>
      </c>
      <c r="X421" s="192">
        <v>0</v>
      </c>
      <c r="Y421" s="192">
        <v>0</v>
      </c>
      <c r="Z421" s="192">
        <v>0</v>
      </c>
      <c r="AA421" s="192">
        <v>0</v>
      </c>
      <c r="AB421" s="192">
        <v>0</v>
      </c>
      <c r="AC421" s="192">
        <v>0</v>
      </c>
      <c r="AD421" s="192">
        <v>0</v>
      </c>
      <c r="AE421" s="192">
        <v>0</v>
      </c>
      <c r="AF421" s="192">
        <v>0</v>
      </c>
      <c r="AG421" s="192">
        <v>0</v>
      </c>
      <c r="AH421" s="192">
        <v>0</v>
      </c>
      <c r="AI421" s="192">
        <v>0</v>
      </c>
      <c r="AJ421" s="192">
        <v>0</v>
      </c>
      <c r="AK421" s="192">
        <v>0</v>
      </c>
      <c r="AL421" s="192">
        <v>0</v>
      </c>
      <c r="AM421" s="192">
        <v>0</v>
      </c>
      <c r="AN421" s="192">
        <v>0</v>
      </c>
      <c r="AO421" s="192">
        <v>0</v>
      </c>
      <c r="AP421" s="192">
        <v>0</v>
      </c>
      <c r="AQ421" s="192">
        <v>0</v>
      </c>
      <c r="AR421" s="192">
        <v>0</v>
      </c>
      <c r="AS421" s="192">
        <v>0</v>
      </c>
      <c r="AT421" s="192">
        <v>0</v>
      </c>
      <c r="AU421" s="192">
        <v>0</v>
      </c>
      <c r="AV421" s="192">
        <v>0</v>
      </c>
      <c r="AW421" s="192">
        <v>0</v>
      </c>
      <c r="AX421" s="192">
        <v>0</v>
      </c>
      <c r="AY421" s="192">
        <v>0</v>
      </c>
      <c r="AZ421" s="192">
        <v>0</v>
      </c>
      <c r="BA421" s="192">
        <v>0</v>
      </c>
      <c r="BB421" s="192">
        <v>0</v>
      </c>
      <c r="BC421" s="192">
        <v>0</v>
      </c>
      <c r="BD421" s="192">
        <v>0</v>
      </c>
      <c r="BE421" s="192">
        <v>0</v>
      </c>
      <c r="BF421" s="192">
        <v>0</v>
      </c>
      <c r="BG421" s="192">
        <v>0</v>
      </c>
      <c r="BH421" s="192">
        <v>0</v>
      </c>
      <c r="BI421" s="192">
        <v>0</v>
      </c>
      <c r="BJ421" s="192">
        <v>0</v>
      </c>
      <c r="BK421" s="192">
        <v>0</v>
      </c>
      <c r="BL421" s="192">
        <v>0</v>
      </c>
      <c r="BM421" s="192">
        <v>0</v>
      </c>
      <c r="BN421" s="192">
        <v>0</v>
      </c>
      <c r="BO421" s="192">
        <v>0</v>
      </c>
      <c r="BP421" s="192">
        <v>0</v>
      </c>
      <c r="BQ421" s="192">
        <v>0</v>
      </c>
      <c r="BR421" s="192">
        <v>0</v>
      </c>
      <c r="BS421" s="192">
        <v>0</v>
      </c>
      <c r="BT421" s="192">
        <v>0</v>
      </c>
      <c r="BU421" s="192">
        <v>0</v>
      </c>
      <c r="BV421" s="192">
        <v>0</v>
      </c>
      <c r="BW421" s="192">
        <v>0</v>
      </c>
      <c r="BX421" s="192">
        <v>0</v>
      </c>
      <c r="BY421" s="192">
        <v>0</v>
      </c>
      <c r="BZ421" s="192">
        <v>0</v>
      </c>
      <c r="CA421" s="192">
        <v>0</v>
      </c>
      <c r="CB421" s="192">
        <v>0</v>
      </c>
      <c r="CC421" s="201">
        <f t="shared" si="58"/>
        <v>0</v>
      </c>
    </row>
    <row r="422" spans="1:81" s="109" customFormat="1" ht="25.5" customHeight="1">
      <c r="A422" s="136" t="s">
        <v>1460</v>
      </c>
      <c r="B422" s="280" t="s">
        <v>57</v>
      </c>
      <c r="C422" s="281" t="s">
        <v>58</v>
      </c>
      <c r="D422" s="282">
        <v>53050</v>
      </c>
      <c r="E422" s="281" t="s">
        <v>1056</v>
      </c>
      <c r="F422" s="283" t="s">
        <v>1054</v>
      </c>
      <c r="G422" s="284" t="s">
        <v>1055</v>
      </c>
      <c r="H422" s="192">
        <v>0</v>
      </c>
      <c r="I422" s="192">
        <v>0</v>
      </c>
      <c r="J422" s="192">
        <v>2419.5</v>
      </c>
      <c r="K422" s="192">
        <v>0</v>
      </c>
      <c r="L422" s="192">
        <v>0</v>
      </c>
      <c r="M422" s="192">
        <v>0</v>
      </c>
      <c r="N422" s="192">
        <v>0</v>
      </c>
      <c r="O422" s="192">
        <v>0</v>
      </c>
      <c r="P422" s="192">
        <v>0</v>
      </c>
      <c r="Q422" s="192">
        <v>1600</v>
      </c>
      <c r="R422" s="192">
        <v>1015.25</v>
      </c>
      <c r="S422" s="192">
        <v>0</v>
      </c>
      <c r="T422" s="192">
        <v>1240</v>
      </c>
      <c r="U422" s="192">
        <v>1860</v>
      </c>
      <c r="V422" s="192">
        <v>0</v>
      </c>
      <c r="W422" s="192">
        <v>0</v>
      </c>
      <c r="X422" s="192">
        <v>1958</v>
      </c>
      <c r="Y422" s="192">
        <v>0</v>
      </c>
      <c r="Z422" s="192">
        <v>0</v>
      </c>
      <c r="AA422" s="192">
        <v>595</v>
      </c>
      <c r="AB422" s="192">
        <v>0</v>
      </c>
      <c r="AC422" s="192">
        <v>0</v>
      </c>
      <c r="AD422" s="192">
        <v>0</v>
      </c>
      <c r="AE422" s="192">
        <v>0</v>
      </c>
      <c r="AF422" s="192">
        <v>0</v>
      </c>
      <c r="AG422" s="192">
        <v>0</v>
      </c>
      <c r="AH422" s="192">
        <v>0</v>
      </c>
      <c r="AI422" s="192">
        <v>0</v>
      </c>
      <c r="AJ422" s="192">
        <v>0</v>
      </c>
      <c r="AK422" s="192">
        <v>0</v>
      </c>
      <c r="AL422" s="192">
        <v>0</v>
      </c>
      <c r="AM422" s="192">
        <v>0</v>
      </c>
      <c r="AN422" s="192">
        <v>0</v>
      </c>
      <c r="AO422" s="192">
        <v>0</v>
      </c>
      <c r="AP422" s="192">
        <v>0</v>
      </c>
      <c r="AQ422" s="192">
        <v>0</v>
      </c>
      <c r="AR422" s="192">
        <v>0</v>
      </c>
      <c r="AS422" s="192">
        <v>0</v>
      </c>
      <c r="AT422" s="192">
        <v>0</v>
      </c>
      <c r="AU422" s="192">
        <v>19867</v>
      </c>
      <c r="AV422" s="192">
        <v>198688</v>
      </c>
      <c r="AW422" s="192">
        <v>4992.5</v>
      </c>
      <c r="AX422" s="192">
        <v>26379.200000000001</v>
      </c>
      <c r="AY422" s="192">
        <v>4565.25</v>
      </c>
      <c r="AZ422" s="192">
        <v>2628</v>
      </c>
      <c r="BA422" s="192">
        <v>15985.75</v>
      </c>
      <c r="BB422" s="192">
        <v>0</v>
      </c>
      <c r="BC422" s="192">
        <v>0</v>
      </c>
      <c r="BD422" s="192">
        <v>0</v>
      </c>
      <c r="BE422" s="192">
        <v>0</v>
      </c>
      <c r="BF422" s="192">
        <v>0</v>
      </c>
      <c r="BG422" s="192">
        <v>0</v>
      </c>
      <c r="BH422" s="192">
        <v>0</v>
      </c>
      <c r="BI422" s="192">
        <v>0</v>
      </c>
      <c r="BJ422" s="192">
        <v>0</v>
      </c>
      <c r="BK422" s="192">
        <v>0</v>
      </c>
      <c r="BL422" s="192">
        <v>0</v>
      </c>
      <c r="BM422" s="192">
        <v>0</v>
      </c>
      <c r="BN422" s="192">
        <v>0</v>
      </c>
      <c r="BO422" s="192">
        <v>0</v>
      </c>
      <c r="BP422" s="192">
        <v>0</v>
      </c>
      <c r="BQ422" s="192">
        <v>0</v>
      </c>
      <c r="BR422" s="192">
        <v>0</v>
      </c>
      <c r="BS422" s="192">
        <v>0</v>
      </c>
      <c r="BT422" s="192">
        <v>0</v>
      </c>
      <c r="BU422" s="192">
        <v>0</v>
      </c>
      <c r="BV422" s="192">
        <v>861</v>
      </c>
      <c r="BW422" s="192">
        <v>10028.25</v>
      </c>
      <c r="BX422" s="192">
        <v>0</v>
      </c>
      <c r="BY422" s="192">
        <v>615</v>
      </c>
      <c r="BZ422" s="192">
        <v>0</v>
      </c>
      <c r="CA422" s="192">
        <v>0</v>
      </c>
      <c r="CB422" s="192">
        <v>0</v>
      </c>
      <c r="CC422" s="201">
        <f t="shared" si="58"/>
        <v>295297.7</v>
      </c>
    </row>
    <row r="423" spans="1:81" s="109" customFormat="1" ht="25.5" customHeight="1">
      <c r="A423" s="136" t="s">
        <v>1460</v>
      </c>
      <c r="B423" s="280" t="s">
        <v>57</v>
      </c>
      <c r="C423" s="281" t="s">
        <v>58</v>
      </c>
      <c r="D423" s="282"/>
      <c r="E423" s="281"/>
      <c r="F423" s="283" t="s">
        <v>1635</v>
      </c>
      <c r="G423" s="284" t="s">
        <v>1636</v>
      </c>
      <c r="H423" s="192">
        <v>0</v>
      </c>
      <c r="I423" s="192">
        <v>671875</v>
      </c>
      <c r="J423" s="192">
        <v>2726625</v>
      </c>
      <c r="K423" s="192">
        <v>0</v>
      </c>
      <c r="L423" s="192">
        <v>0</v>
      </c>
      <c r="M423" s="192">
        <v>1435187.5</v>
      </c>
      <c r="N423" s="192">
        <v>0</v>
      </c>
      <c r="O423" s="192">
        <v>0</v>
      </c>
      <c r="P423" s="192">
        <v>0</v>
      </c>
      <c r="Q423" s="192">
        <v>1536000</v>
      </c>
      <c r="R423" s="192">
        <v>0</v>
      </c>
      <c r="S423" s="192">
        <v>70750</v>
      </c>
      <c r="T423" s="192">
        <v>44700</v>
      </c>
      <c r="U423" s="192">
        <v>0</v>
      </c>
      <c r="V423" s="192">
        <v>0</v>
      </c>
      <c r="W423" s="192">
        <v>0</v>
      </c>
      <c r="X423" s="192">
        <v>0</v>
      </c>
      <c r="Y423" s="192">
        <v>503250</v>
      </c>
      <c r="Z423" s="192">
        <v>0</v>
      </c>
      <c r="AA423" s="192">
        <v>0</v>
      </c>
      <c r="AB423" s="192">
        <v>0</v>
      </c>
      <c r="AC423" s="192">
        <v>0</v>
      </c>
      <c r="AD423" s="192">
        <v>0</v>
      </c>
      <c r="AE423" s="192">
        <v>0</v>
      </c>
      <c r="AF423" s="192">
        <v>0</v>
      </c>
      <c r="AG423" s="192">
        <v>0</v>
      </c>
      <c r="AH423" s="192">
        <v>0</v>
      </c>
      <c r="AI423" s="192">
        <v>0</v>
      </c>
      <c r="AJ423" s="192">
        <v>0</v>
      </c>
      <c r="AK423" s="192">
        <v>0</v>
      </c>
      <c r="AL423" s="192">
        <v>0</v>
      </c>
      <c r="AM423" s="192">
        <v>0</v>
      </c>
      <c r="AN423" s="192">
        <v>0</v>
      </c>
      <c r="AO423" s="192">
        <v>0</v>
      </c>
      <c r="AP423" s="192">
        <v>0</v>
      </c>
      <c r="AQ423" s="192">
        <v>0</v>
      </c>
      <c r="AR423" s="192">
        <v>0</v>
      </c>
      <c r="AS423" s="192">
        <v>0</v>
      </c>
      <c r="AT423" s="192">
        <v>0</v>
      </c>
      <c r="AU423" s="192">
        <v>0</v>
      </c>
      <c r="AV423" s="192">
        <v>0</v>
      </c>
      <c r="AW423" s="192">
        <v>0</v>
      </c>
      <c r="AX423" s="192">
        <v>0</v>
      </c>
      <c r="AY423" s="192">
        <v>0</v>
      </c>
      <c r="AZ423" s="192">
        <v>0</v>
      </c>
      <c r="BA423" s="192">
        <v>0</v>
      </c>
      <c r="BB423" s="192">
        <v>0</v>
      </c>
      <c r="BC423" s="192">
        <v>0</v>
      </c>
      <c r="BD423" s="192">
        <v>0</v>
      </c>
      <c r="BE423" s="192">
        <v>0</v>
      </c>
      <c r="BF423" s="192">
        <v>0</v>
      </c>
      <c r="BG423" s="192">
        <v>0</v>
      </c>
      <c r="BH423" s="192">
        <v>0</v>
      </c>
      <c r="BI423" s="192">
        <v>0</v>
      </c>
      <c r="BJ423" s="192">
        <v>0</v>
      </c>
      <c r="BK423" s="192">
        <v>0</v>
      </c>
      <c r="BL423" s="192">
        <v>0</v>
      </c>
      <c r="BM423" s="192">
        <v>0</v>
      </c>
      <c r="BN423" s="192">
        <v>0</v>
      </c>
      <c r="BO423" s="192">
        <v>0</v>
      </c>
      <c r="BP423" s="192">
        <v>0</v>
      </c>
      <c r="BQ423" s="192">
        <v>0</v>
      </c>
      <c r="BR423" s="192">
        <v>0</v>
      </c>
      <c r="BS423" s="192">
        <v>0</v>
      </c>
      <c r="BT423" s="192">
        <v>0</v>
      </c>
      <c r="BU423" s="192">
        <v>0</v>
      </c>
      <c r="BV423" s="192">
        <v>0</v>
      </c>
      <c r="BW423" s="192">
        <v>0</v>
      </c>
      <c r="BX423" s="192">
        <v>0</v>
      </c>
      <c r="BY423" s="192">
        <v>0</v>
      </c>
      <c r="BZ423" s="192">
        <v>0</v>
      </c>
      <c r="CA423" s="192">
        <v>0</v>
      </c>
      <c r="CB423" s="192">
        <v>0</v>
      </c>
      <c r="CC423" s="201">
        <f t="shared" si="58"/>
        <v>6988387.5</v>
      </c>
    </row>
    <row r="424" spans="1:81" s="109" customFormat="1" ht="25.5" customHeight="1">
      <c r="A424" s="136" t="s">
        <v>1460</v>
      </c>
      <c r="B424" s="280" t="s">
        <v>57</v>
      </c>
      <c r="C424" s="281" t="s">
        <v>58</v>
      </c>
      <c r="D424" s="282">
        <v>53050</v>
      </c>
      <c r="E424" s="281" t="s">
        <v>1056</v>
      </c>
      <c r="F424" s="283" t="s">
        <v>1057</v>
      </c>
      <c r="G424" s="284" t="s">
        <v>1058</v>
      </c>
      <c r="H424" s="192">
        <v>0</v>
      </c>
      <c r="I424" s="192">
        <v>0</v>
      </c>
      <c r="J424" s="192">
        <v>0</v>
      </c>
      <c r="K424" s="192">
        <v>0</v>
      </c>
      <c r="L424" s="192">
        <v>0</v>
      </c>
      <c r="M424" s="192">
        <v>0</v>
      </c>
      <c r="N424" s="192">
        <v>0</v>
      </c>
      <c r="O424" s="192">
        <v>0</v>
      </c>
      <c r="P424" s="192">
        <v>0</v>
      </c>
      <c r="Q424" s="192">
        <v>0</v>
      </c>
      <c r="R424" s="192">
        <v>0</v>
      </c>
      <c r="S424" s="192">
        <v>0</v>
      </c>
      <c r="T424" s="192">
        <v>0</v>
      </c>
      <c r="U424" s="192">
        <v>571147</v>
      </c>
      <c r="V424" s="192">
        <v>0</v>
      </c>
      <c r="W424" s="192">
        <v>0</v>
      </c>
      <c r="X424" s="192">
        <v>0</v>
      </c>
      <c r="Y424" s="192">
        <v>0</v>
      </c>
      <c r="Z424" s="192">
        <v>0</v>
      </c>
      <c r="AA424" s="192">
        <v>334200</v>
      </c>
      <c r="AB424" s="192">
        <v>0</v>
      </c>
      <c r="AC424" s="192">
        <v>0</v>
      </c>
      <c r="AD424" s="192">
        <v>0</v>
      </c>
      <c r="AE424" s="192">
        <v>0</v>
      </c>
      <c r="AF424" s="192">
        <v>0</v>
      </c>
      <c r="AG424" s="192">
        <v>0</v>
      </c>
      <c r="AH424" s="192">
        <v>0</v>
      </c>
      <c r="AI424" s="192">
        <v>0</v>
      </c>
      <c r="AJ424" s="192">
        <v>0</v>
      </c>
      <c r="AK424" s="192">
        <v>0</v>
      </c>
      <c r="AL424" s="192">
        <v>0</v>
      </c>
      <c r="AM424" s="192">
        <v>0</v>
      </c>
      <c r="AN424" s="192">
        <v>0</v>
      </c>
      <c r="AO424" s="192">
        <v>0</v>
      </c>
      <c r="AP424" s="192">
        <v>0</v>
      </c>
      <c r="AQ424" s="192">
        <v>0</v>
      </c>
      <c r="AR424" s="192">
        <v>0</v>
      </c>
      <c r="AS424" s="192">
        <v>0</v>
      </c>
      <c r="AT424" s="192">
        <v>0</v>
      </c>
      <c r="AU424" s="192">
        <v>0</v>
      </c>
      <c r="AV424" s="192">
        <v>0</v>
      </c>
      <c r="AW424" s="192">
        <v>0</v>
      </c>
      <c r="AX424" s="192">
        <v>0</v>
      </c>
      <c r="AY424" s="192">
        <v>0</v>
      </c>
      <c r="AZ424" s="192">
        <v>0</v>
      </c>
      <c r="BA424" s="192">
        <v>0</v>
      </c>
      <c r="BB424" s="192">
        <v>0</v>
      </c>
      <c r="BC424" s="192">
        <v>0</v>
      </c>
      <c r="BD424" s="192">
        <v>0</v>
      </c>
      <c r="BE424" s="192">
        <v>0</v>
      </c>
      <c r="BF424" s="192">
        <v>0</v>
      </c>
      <c r="BG424" s="192">
        <v>0</v>
      </c>
      <c r="BH424" s="192">
        <v>0</v>
      </c>
      <c r="BI424" s="192">
        <v>0</v>
      </c>
      <c r="BJ424" s="192">
        <v>0</v>
      </c>
      <c r="BK424" s="192">
        <v>0</v>
      </c>
      <c r="BL424" s="192">
        <v>0</v>
      </c>
      <c r="BM424" s="192">
        <v>0</v>
      </c>
      <c r="BN424" s="192">
        <v>0</v>
      </c>
      <c r="BO424" s="192">
        <v>0</v>
      </c>
      <c r="BP424" s="192">
        <v>0</v>
      </c>
      <c r="BQ424" s="192">
        <v>0</v>
      </c>
      <c r="BR424" s="192">
        <v>0</v>
      </c>
      <c r="BS424" s="192">
        <v>0</v>
      </c>
      <c r="BT424" s="192">
        <v>40000</v>
      </c>
      <c r="BU424" s="192">
        <v>0</v>
      </c>
      <c r="BV424" s="192">
        <v>0</v>
      </c>
      <c r="BW424" s="192">
        <v>0</v>
      </c>
      <c r="BX424" s="192">
        <v>0</v>
      </c>
      <c r="BY424" s="192">
        <v>0</v>
      </c>
      <c r="BZ424" s="192">
        <v>0</v>
      </c>
      <c r="CA424" s="192">
        <v>0</v>
      </c>
      <c r="CB424" s="192">
        <v>0</v>
      </c>
      <c r="CC424" s="201">
        <f t="shared" si="58"/>
        <v>945347</v>
      </c>
    </row>
    <row r="425" spans="1:81" s="109" customFormat="1" ht="25.5" customHeight="1">
      <c r="A425" s="136" t="s">
        <v>1460</v>
      </c>
      <c r="B425" s="280" t="s">
        <v>57</v>
      </c>
      <c r="C425" s="281" t="s">
        <v>58</v>
      </c>
      <c r="D425" s="282">
        <v>53050</v>
      </c>
      <c r="E425" s="281" t="s">
        <v>1056</v>
      </c>
      <c r="F425" s="283" t="s">
        <v>1436</v>
      </c>
      <c r="G425" s="284" t="s">
        <v>1515</v>
      </c>
      <c r="H425" s="192">
        <v>620267</v>
      </c>
      <c r="I425" s="192">
        <v>0</v>
      </c>
      <c r="J425" s="192">
        <v>0</v>
      </c>
      <c r="K425" s="192">
        <v>0</v>
      </c>
      <c r="L425" s="192">
        <v>0</v>
      </c>
      <c r="M425" s="192">
        <v>0</v>
      </c>
      <c r="N425" s="192">
        <v>0</v>
      </c>
      <c r="O425" s="192">
        <v>0</v>
      </c>
      <c r="P425" s="192">
        <v>0</v>
      </c>
      <c r="Q425" s="192">
        <v>142024</v>
      </c>
      <c r="R425" s="192">
        <v>43907</v>
      </c>
      <c r="S425" s="192">
        <v>0</v>
      </c>
      <c r="T425" s="192">
        <v>0</v>
      </c>
      <c r="U425" s="192">
        <v>243882.73</v>
      </c>
      <c r="V425" s="192">
        <v>0</v>
      </c>
      <c r="W425" s="192">
        <v>0</v>
      </c>
      <c r="X425" s="192">
        <v>0</v>
      </c>
      <c r="Y425" s="192">
        <v>22702</v>
      </c>
      <c r="Z425" s="192">
        <v>507653.5</v>
      </c>
      <c r="AA425" s="192">
        <v>1132</v>
      </c>
      <c r="AB425" s="192">
        <v>3754</v>
      </c>
      <c r="AC425" s="192">
        <v>0</v>
      </c>
      <c r="AD425" s="192">
        <v>0</v>
      </c>
      <c r="AE425" s="192">
        <v>78362</v>
      </c>
      <c r="AF425" s="192">
        <v>0</v>
      </c>
      <c r="AG425" s="192">
        <v>0</v>
      </c>
      <c r="AH425" s="192">
        <v>0</v>
      </c>
      <c r="AI425" s="192">
        <v>272321.5</v>
      </c>
      <c r="AJ425" s="192">
        <v>0</v>
      </c>
      <c r="AK425" s="192">
        <v>0</v>
      </c>
      <c r="AL425" s="192">
        <v>0</v>
      </c>
      <c r="AM425" s="192">
        <v>0</v>
      </c>
      <c r="AN425" s="192">
        <v>37695</v>
      </c>
      <c r="AO425" s="192">
        <v>0</v>
      </c>
      <c r="AP425" s="192">
        <v>0</v>
      </c>
      <c r="AQ425" s="192">
        <v>44645</v>
      </c>
      <c r="AR425" s="192">
        <v>0</v>
      </c>
      <c r="AS425" s="192">
        <v>0</v>
      </c>
      <c r="AT425" s="192">
        <v>0</v>
      </c>
      <c r="AU425" s="192">
        <v>0</v>
      </c>
      <c r="AV425" s="192">
        <v>0</v>
      </c>
      <c r="AW425" s="192">
        <v>0</v>
      </c>
      <c r="AX425" s="192">
        <v>9751</v>
      </c>
      <c r="AY425" s="192">
        <v>124921</v>
      </c>
      <c r="AZ425" s="192">
        <v>0</v>
      </c>
      <c r="BA425" s="192">
        <v>9616</v>
      </c>
      <c r="BB425" s="192">
        <v>372168</v>
      </c>
      <c r="BC425" s="192">
        <v>0</v>
      </c>
      <c r="BD425" s="192">
        <v>0</v>
      </c>
      <c r="BE425" s="192">
        <v>0</v>
      </c>
      <c r="BF425" s="192">
        <v>249774</v>
      </c>
      <c r="BG425" s="192">
        <v>0</v>
      </c>
      <c r="BH425" s="192">
        <v>0</v>
      </c>
      <c r="BI425" s="192">
        <v>26030</v>
      </c>
      <c r="BJ425" s="192">
        <v>0</v>
      </c>
      <c r="BK425" s="192">
        <v>0</v>
      </c>
      <c r="BL425" s="192">
        <v>0</v>
      </c>
      <c r="BM425" s="192">
        <v>29374.75</v>
      </c>
      <c r="BN425" s="192">
        <v>0</v>
      </c>
      <c r="BO425" s="192">
        <v>0</v>
      </c>
      <c r="BP425" s="192">
        <v>0</v>
      </c>
      <c r="BQ425" s="192">
        <v>0</v>
      </c>
      <c r="BR425" s="192">
        <v>0</v>
      </c>
      <c r="BS425" s="192">
        <v>0</v>
      </c>
      <c r="BT425" s="192">
        <v>0</v>
      </c>
      <c r="BU425" s="192">
        <v>0</v>
      </c>
      <c r="BV425" s="192">
        <v>0</v>
      </c>
      <c r="BW425" s="192">
        <v>0</v>
      </c>
      <c r="BX425" s="192">
        <v>0</v>
      </c>
      <c r="BY425" s="192">
        <v>0</v>
      </c>
      <c r="BZ425" s="192">
        <v>0</v>
      </c>
      <c r="CA425" s="192">
        <v>0</v>
      </c>
      <c r="CB425" s="192">
        <v>0</v>
      </c>
      <c r="CC425" s="201">
        <f t="shared" si="58"/>
        <v>2839980.48</v>
      </c>
    </row>
    <row r="426" spans="1:81" s="109" customFormat="1" ht="25.5" customHeight="1">
      <c r="A426" s="136" t="s">
        <v>1460</v>
      </c>
      <c r="B426" s="280" t="s">
        <v>57</v>
      </c>
      <c r="C426" s="281" t="s">
        <v>58</v>
      </c>
      <c r="D426" s="282">
        <v>53050</v>
      </c>
      <c r="E426" s="281" t="s">
        <v>1056</v>
      </c>
      <c r="F426" s="283" t="s">
        <v>1063</v>
      </c>
      <c r="G426" s="284" t="s">
        <v>1064</v>
      </c>
      <c r="H426" s="192">
        <v>0</v>
      </c>
      <c r="I426" s="192">
        <v>0</v>
      </c>
      <c r="J426" s="192">
        <v>0</v>
      </c>
      <c r="K426" s="192">
        <v>0</v>
      </c>
      <c r="L426" s="192">
        <v>0</v>
      </c>
      <c r="M426" s="192">
        <v>0</v>
      </c>
      <c r="N426" s="192">
        <v>0</v>
      </c>
      <c r="O426" s="192">
        <v>0</v>
      </c>
      <c r="P426" s="192">
        <v>0</v>
      </c>
      <c r="Q426" s="192">
        <v>0</v>
      </c>
      <c r="R426" s="192">
        <v>0</v>
      </c>
      <c r="S426" s="192">
        <v>0</v>
      </c>
      <c r="T426" s="192">
        <v>0</v>
      </c>
      <c r="U426" s="192">
        <v>0</v>
      </c>
      <c r="V426" s="192">
        <v>0</v>
      </c>
      <c r="W426" s="192">
        <v>0</v>
      </c>
      <c r="X426" s="192">
        <v>0</v>
      </c>
      <c r="Y426" s="192">
        <v>0</v>
      </c>
      <c r="Z426" s="192">
        <v>0</v>
      </c>
      <c r="AA426" s="192">
        <v>0</v>
      </c>
      <c r="AB426" s="192">
        <v>0</v>
      </c>
      <c r="AC426" s="192">
        <v>0</v>
      </c>
      <c r="AD426" s="192">
        <v>0</v>
      </c>
      <c r="AE426" s="192">
        <v>0</v>
      </c>
      <c r="AF426" s="192">
        <v>0</v>
      </c>
      <c r="AG426" s="192">
        <v>0</v>
      </c>
      <c r="AH426" s="192">
        <v>0</v>
      </c>
      <c r="AI426" s="192">
        <v>0</v>
      </c>
      <c r="AJ426" s="192">
        <v>0</v>
      </c>
      <c r="AK426" s="192">
        <v>0</v>
      </c>
      <c r="AL426" s="192">
        <v>0</v>
      </c>
      <c r="AM426" s="192">
        <v>0</v>
      </c>
      <c r="AN426" s="192">
        <v>0</v>
      </c>
      <c r="AO426" s="192">
        <v>0</v>
      </c>
      <c r="AP426" s="192">
        <v>0</v>
      </c>
      <c r="AQ426" s="192">
        <v>0</v>
      </c>
      <c r="AR426" s="192">
        <v>0</v>
      </c>
      <c r="AS426" s="192">
        <v>0</v>
      </c>
      <c r="AT426" s="192">
        <v>0</v>
      </c>
      <c r="AU426" s="192">
        <v>0</v>
      </c>
      <c r="AV426" s="192">
        <v>0</v>
      </c>
      <c r="AW426" s="192">
        <v>0</v>
      </c>
      <c r="AX426" s="192">
        <v>0</v>
      </c>
      <c r="AY426" s="192">
        <v>0</v>
      </c>
      <c r="AZ426" s="192">
        <v>0</v>
      </c>
      <c r="BA426" s="192">
        <v>0</v>
      </c>
      <c r="BB426" s="192">
        <v>0</v>
      </c>
      <c r="BC426" s="192">
        <v>0</v>
      </c>
      <c r="BD426" s="192">
        <v>0</v>
      </c>
      <c r="BE426" s="192">
        <v>0</v>
      </c>
      <c r="BF426" s="192">
        <v>0</v>
      </c>
      <c r="BG426" s="192">
        <v>0</v>
      </c>
      <c r="BH426" s="192">
        <v>0</v>
      </c>
      <c r="BI426" s="192">
        <v>0</v>
      </c>
      <c r="BJ426" s="192">
        <v>0</v>
      </c>
      <c r="BK426" s="192">
        <v>0</v>
      </c>
      <c r="BL426" s="192">
        <v>0</v>
      </c>
      <c r="BM426" s="192">
        <v>0</v>
      </c>
      <c r="BN426" s="192">
        <v>0</v>
      </c>
      <c r="BO426" s="192">
        <v>0</v>
      </c>
      <c r="BP426" s="192">
        <v>0</v>
      </c>
      <c r="BQ426" s="192">
        <v>0</v>
      </c>
      <c r="BR426" s="192">
        <v>0</v>
      </c>
      <c r="BS426" s="192">
        <v>0</v>
      </c>
      <c r="BT426" s="192">
        <v>0</v>
      </c>
      <c r="BU426" s="192">
        <v>0</v>
      </c>
      <c r="BV426" s="192">
        <v>0</v>
      </c>
      <c r="BW426" s="192">
        <v>0</v>
      </c>
      <c r="BX426" s="192">
        <v>0</v>
      </c>
      <c r="BY426" s="192">
        <v>0</v>
      </c>
      <c r="BZ426" s="192">
        <v>0</v>
      </c>
      <c r="CA426" s="192">
        <v>0</v>
      </c>
      <c r="CB426" s="192">
        <v>0</v>
      </c>
      <c r="CC426" s="201">
        <f t="shared" si="58"/>
        <v>0</v>
      </c>
    </row>
    <row r="427" spans="1:81" s="109" customFormat="1" ht="25.5" customHeight="1">
      <c r="A427" s="136" t="s">
        <v>1460</v>
      </c>
      <c r="B427" s="280" t="s">
        <v>57</v>
      </c>
      <c r="C427" s="281" t="s">
        <v>58</v>
      </c>
      <c r="D427" s="282">
        <v>53050</v>
      </c>
      <c r="E427" s="281" t="s">
        <v>1056</v>
      </c>
      <c r="F427" s="283" t="s">
        <v>1065</v>
      </c>
      <c r="G427" s="284" t="s">
        <v>1066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2">
        <v>0</v>
      </c>
      <c r="N427" s="192">
        <v>0</v>
      </c>
      <c r="O427" s="192">
        <v>0</v>
      </c>
      <c r="P427" s="192">
        <v>0</v>
      </c>
      <c r="Q427" s="192">
        <v>0</v>
      </c>
      <c r="R427" s="192">
        <v>0</v>
      </c>
      <c r="S427" s="192">
        <v>0</v>
      </c>
      <c r="T427" s="192">
        <v>0</v>
      </c>
      <c r="U427" s="192">
        <v>0</v>
      </c>
      <c r="V427" s="192">
        <v>0</v>
      </c>
      <c r="W427" s="192">
        <v>0</v>
      </c>
      <c r="X427" s="192">
        <v>0</v>
      </c>
      <c r="Y427" s="192">
        <v>0</v>
      </c>
      <c r="Z427" s="192">
        <v>0</v>
      </c>
      <c r="AA427" s="192">
        <v>0</v>
      </c>
      <c r="AB427" s="192">
        <v>0</v>
      </c>
      <c r="AC427" s="192">
        <v>0</v>
      </c>
      <c r="AD427" s="192">
        <v>0</v>
      </c>
      <c r="AE427" s="192">
        <v>0</v>
      </c>
      <c r="AF427" s="192">
        <v>0</v>
      </c>
      <c r="AG427" s="192">
        <v>0</v>
      </c>
      <c r="AH427" s="192">
        <v>0</v>
      </c>
      <c r="AI427" s="192">
        <v>0</v>
      </c>
      <c r="AJ427" s="192">
        <v>0</v>
      </c>
      <c r="AK427" s="192">
        <v>0</v>
      </c>
      <c r="AL427" s="192">
        <v>0</v>
      </c>
      <c r="AM427" s="192">
        <v>0</v>
      </c>
      <c r="AN427" s="192">
        <v>0</v>
      </c>
      <c r="AO427" s="192">
        <v>0</v>
      </c>
      <c r="AP427" s="192">
        <v>0</v>
      </c>
      <c r="AQ427" s="192">
        <v>0</v>
      </c>
      <c r="AR427" s="192">
        <v>0</v>
      </c>
      <c r="AS427" s="192">
        <v>0</v>
      </c>
      <c r="AT427" s="192">
        <v>0</v>
      </c>
      <c r="AU427" s="192">
        <v>0</v>
      </c>
      <c r="AV427" s="192">
        <v>0</v>
      </c>
      <c r="AW427" s="192">
        <v>0</v>
      </c>
      <c r="AX427" s="192">
        <v>0</v>
      </c>
      <c r="AY427" s="192">
        <v>0</v>
      </c>
      <c r="AZ427" s="192">
        <v>0</v>
      </c>
      <c r="BA427" s="192">
        <v>0</v>
      </c>
      <c r="BB427" s="192">
        <v>0</v>
      </c>
      <c r="BC427" s="192">
        <v>0</v>
      </c>
      <c r="BD427" s="192">
        <v>0</v>
      </c>
      <c r="BE427" s="192">
        <v>0</v>
      </c>
      <c r="BF427" s="192">
        <v>0</v>
      </c>
      <c r="BG427" s="192">
        <v>0</v>
      </c>
      <c r="BH427" s="192">
        <v>0</v>
      </c>
      <c r="BI427" s="192">
        <v>0</v>
      </c>
      <c r="BJ427" s="192">
        <v>0</v>
      </c>
      <c r="BK427" s="192">
        <v>0</v>
      </c>
      <c r="BL427" s="192">
        <v>0</v>
      </c>
      <c r="BM427" s="192">
        <v>0</v>
      </c>
      <c r="BN427" s="192">
        <v>0</v>
      </c>
      <c r="BO427" s="192">
        <v>0</v>
      </c>
      <c r="BP427" s="192">
        <v>0</v>
      </c>
      <c r="BQ427" s="192">
        <v>0</v>
      </c>
      <c r="BR427" s="192">
        <v>0</v>
      </c>
      <c r="BS427" s="192">
        <v>0</v>
      </c>
      <c r="BT427" s="192">
        <v>0</v>
      </c>
      <c r="BU427" s="192">
        <v>0</v>
      </c>
      <c r="BV427" s="192">
        <v>0</v>
      </c>
      <c r="BW427" s="192">
        <v>0</v>
      </c>
      <c r="BX427" s="192">
        <v>0</v>
      </c>
      <c r="BY427" s="192">
        <v>0</v>
      </c>
      <c r="BZ427" s="192">
        <v>0</v>
      </c>
      <c r="CA427" s="192">
        <v>0</v>
      </c>
      <c r="CB427" s="192">
        <v>0</v>
      </c>
      <c r="CC427" s="201">
        <f t="shared" si="58"/>
        <v>0</v>
      </c>
    </row>
    <row r="428" spans="1:81" s="109" customFormat="1" ht="25.5" customHeight="1">
      <c r="A428" s="136" t="s">
        <v>1460</v>
      </c>
      <c r="B428" s="280" t="s">
        <v>57</v>
      </c>
      <c r="C428" s="281" t="s">
        <v>58</v>
      </c>
      <c r="D428" s="282">
        <v>53050</v>
      </c>
      <c r="E428" s="281" t="s">
        <v>1056</v>
      </c>
      <c r="F428" s="283" t="s">
        <v>1067</v>
      </c>
      <c r="G428" s="284" t="s">
        <v>1068</v>
      </c>
      <c r="H428" s="192">
        <v>0</v>
      </c>
      <c r="I428" s="192">
        <v>0</v>
      </c>
      <c r="J428" s="192">
        <v>0</v>
      </c>
      <c r="K428" s="192">
        <v>0</v>
      </c>
      <c r="L428" s="192">
        <v>0</v>
      </c>
      <c r="M428" s="192">
        <v>0</v>
      </c>
      <c r="N428" s="192">
        <v>0</v>
      </c>
      <c r="O428" s="192">
        <v>0</v>
      </c>
      <c r="P428" s="192">
        <v>0</v>
      </c>
      <c r="Q428" s="192">
        <v>0</v>
      </c>
      <c r="R428" s="192">
        <v>0</v>
      </c>
      <c r="S428" s="192">
        <v>0</v>
      </c>
      <c r="T428" s="192">
        <v>0</v>
      </c>
      <c r="U428" s="192">
        <v>0</v>
      </c>
      <c r="V428" s="192">
        <v>0</v>
      </c>
      <c r="W428" s="192">
        <v>0</v>
      </c>
      <c r="X428" s="192">
        <v>0</v>
      </c>
      <c r="Y428" s="192">
        <v>0</v>
      </c>
      <c r="Z428" s="192">
        <v>0</v>
      </c>
      <c r="AA428" s="192">
        <v>0</v>
      </c>
      <c r="AB428" s="192">
        <v>0</v>
      </c>
      <c r="AC428" s="192">
        <v>0</v>
      </c>
      <c r="AD428" s="192">
        <v>0</v>
      </c>
      <c r="AE428" s="192">
        <v>0</v>
      </c>
      <c r="AF428" s="192">
        <v>0</v>
      </c>
      <c r="AG428" s="192">
        <v>0</v>
      </c>
      <c r="AH428" s="192">
        <v>0</v>
      </c>
      <c r="AI428" s="192">
        <v>0</v>
      </c>
      <c r="AJ428" s="192">
        <v>0</v>
      </c>
      <c r="AK428" s="192">
        <v>0</v>
      </c>
      <c r="AL428" s="192">
        <v>0</v>
      </c>
      <c r="AM428" s="192">
        <v>0</v>
      </c>
      <c r="AN428" s="192">
        <v>0</v>
      </c>
      <c r="AO428" s="192">
        <v>0</v>
      </c>
      <c r="AP428" s="192">
        <v>0</v>
      </c>
      <c r="AQ428" s="192">
        <v>0</v>
      </c>
      <c r="AR428" s="192">
        <v>0</v>
      </c>
      <c r="AS428" s="192">
        <v>0</v>
      </c>
      <c r="AT428" s="192">
        <v>0</v>
      </c>
      <c r="AU428" s="192">
        <v>0</v>
      </c>
      <c r="AV428" s="192">
        <v>0</v>
      </c>
      <c r="AW428" s="192">
        <v>0</v>
      </c>
      <c r="AX428" s="192">
        <v>0</v>
      </c>
      <c r="AY428" s="192">
        <v>0</v>
      </c>
      <c r="AZ428" s="192">
        <v>0</v>
      </c>
      <c r="BA428" s="192">
        <v>0</v>
      </c>
      <c r="BB428" s="192">
        <v>0</v>
      </c>
      <c r="BC428" s="192">
        <v>0</v>
      </c>
      <c r="BD428" s="192">
        <v>0</v>
      </c>
      <c r="BE428" s="192">
        <v>0</v>
      </c>
      <c r="BF428" s="192">
        <v>0</v>
      </c>
      <c r="BG428" s="192">
        <v>0</v>
      </c>
      <c r="BH428" s="192">
        <v>0</v>
      </c>
      <c r="BI428" s="192">
        <v>0</v>
      </c>
      <c r="BJ428" s="192">
        <v>0</v>
      </c>
      <c r="BK428" s="192">
        <v>0</v>
      </c>
      <c r="BL428" s="192">
        <v>0</v>
      </c>
      <c r="BM428" s="192">
        <v>0</v>
      </c>
      <c r="BN428" s="192">
        <v>0</v>
      </c>
      <c r="BO428" s="192">
        <v>0</v>
      </c>
      <c r="BP428" s="192">
        <v>0</v>
      </c>
      <c r="BQ428" s="192">
        <v>0</v>
      </c>
      <c r="BR428" s="192">
        <v>0</v>
      </c>
      <c r="BS428" s="192">
        <v>0</v>
      </c>
      <c r="BT428" s="192">
        <v>0</v>
      </c>
      <c r="BU428" s="192">
        <v>0</v>
      </c>
      <c r="BV428" s="192">
        <v>0</v>
      </c>
      <c r="BW428" s="192">
        <v>0</v>
      </c>
      <c r="BX428" s="192">
        <v>0</v>
      </c>
      <c r="BY428" s="192">
        <v>0</v>
      </c>
      <c r="BZ428" s="192">
        <v>0</v>
      </c>
      <c r="CA428" s="192">
        <v>0</v>
      </c>
      <c r="CB428" s="192">
        <v>0</v>
      </c>
      <c r="CC428" s="201">
        <f t="shared" si="58"/>
        <v>0</v>
      </c>
    </row>
    <row r="429" spans="1:81" s="109" customFormat="1" ht="25.5" customHeight="1">
      <c r="A429" s="136" t="s">
        <v>1460</v>
      </c>
      <c r="B429" s="280" t="s">
        <v>57</v>
      </c>
      <c r="C429" s="281" t="s">
        <v>58</v>
      </c>
      <c r="D429" s="282">
        <v>53050</v>
      </c>
      <c r="E429" s="281" t="s">
        <v>1056</v>
      </c>
      <c r="F429" s="283" t="s">
        <v>1069</v>
      </c>
      <c r="G429" s="284" t="s">
        <v>1070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2">
        <v>0</v>
      </c>
      <c r="N429" s="192">
        <v>0</v>
      </c>
      <c r="O429" s="192">
        <v>0</v>
      </c>
      <c r="P429" s="192">
        <v>0</v>
      </c>
      <c r="Q429" s="192">
        <v>0</v>
      </c>
      <c r="R429" s="192">
        <v>0</v>
      </c>
      <c r="S429" s="192">
        <v>0</v>
      </c>
      <c r="T429" s="192">
        <v>0</v>
      </c>
      <c r="U429" s="192">
        <v>0</v>
      </c>
      <c r="V429" s="192">
        <v>0</v>
      </c>
      <c r="W429" s="192">
        <v>0</v>
      </c>
      <c r="X429" s="192">
        <v>0</v>
      </c>
      <c r="Y429" s="192">
        <v>0</v>
      </c>
      <c r="Z429" s="192">
        <v>0</v>
      </c>
      <c r="AA429" s="192">
        <v>0</v>
      </c>
      <c r="AB429" s="192">
        <v>0</v>
      </c>
      <c r="AC429" s="192">
        <v>0</v>
      </c>
      <c r="AD429" s="192">
        <v>0</v>
      </c>
      <c r="AE429" s="192">
        <v>0</v>
      </c>
      <c r="AF429" s="192">
        <v>0</v>
      </c>
      <c r="AG429" s="192">
        <v>0</v>
      </c>
      <c r="AH429" s="192">
        <v>0</v>
      </c>
      <c r="AI429" s="192">
        <v>0</v>
      </c>
      <c r="AJ429" s="192">
        <v>0</v>
      </c>
      <c r="AK429" s="192">
        <v>0</v>
      </c>
      <c r="AL429" s="192">
        <v>0</v>
      </c>
      <c r="AM429" s="192">
        <v>0</v>
      </c>
      <c r="AN429" s="192">
        <v>0</v>
      </c>
      <c r="AO429" s="192">
        <v>0</v>
      </c>
      <c r="AP429" s="192">
        <v>0</v>
      </c>
      <c r="AQ429" s="192">
        <v>0</v>
      </c>
      <c r="AR429" s="192">
        <v>0</v>
      </c>
      <c r="AS429" s="192">
        <v>0</v>
      </c>
      <c r="AT429" s="192">
        <v>0</v>
      </c>
      <c r="AU429" s="192">
        <v>0</v>
      </c>
      <c r="AV429" s="192">
        <v>0</v>
      </c>
      <c r="AW429" s="192">
        <v>0</v>
      </c>
      <c r="AX429" s="192">
        <v>0</v>
      </c>
      <c r="AY429" s="192">
        <v>0</v>
      </c>
      <c r="AZ429" s="192">
        <v>0</v>
      </c>
      <c r="BA429" s="192">
        <v>0</v>
      </c>
      <c r="BB429" s="192">
        <v>0</v>
      </c>
      <c r="BC429" s="192">
        <v>0</v>
      </c>
      <c r="BD429" s="192">
        <v>0</v>
      </c>
      <c r="BE429" s="192">
        <v>0</v>
      </c>
      <c r="BF429" s="192">
        <v>0</v>
      </c>
      <c r="BG429" s="192">
        <v>0</v>
      </c>
      <c r="BH429" s="192">
        <v>0</v>
      </c>
      <c r="BI429" s="192">
        <v>0</v>
      </c>
      <c r="BJ429" s="192">
        <v>0</v>
      </c>
      <c r="BK429" s="192">
        <v>0</v>
      </c>
      <c r="BL429" s="192">
        <v>0</v>
      </c>
      <c r="BM429" s="192">
        <v>0</v>
      </c>
      <c r="BN429" s="192">
        <v>0</v>
      </c>
      <c r="BO429" s="192">
        <v>0</v>
      </c>
      <c r="BP429" s="192">
        <v>0</v>
      </c>
      <c r="BQ429" s="192">
        <v>0</v>
      </c>
      <c r="BR429" s="192">
        <v>0</v>
      </c>
      <c r="BS429" s="192">
        <v>0</v>
      </c>
      <c r="BT429" s="192">
        <v>0</v>
      </c>
      <c r="BU429" s="192">
        <v>0</v>
      </c>
      <c r="BV429" s="192">
        <v>0</v>
      </c>
      <c r="BW429" s="192">
        <v>0</v>
      </c>
      <c r="BX429" s="192">
        <v>0</v>
      </c>
      <c r="BY429" s="192">
        <v>0</v>
      </c>
      <c r="BZ429" s="192">
        <v>0</v>
      </c>
      <c r="CA429" s="192">
        <v>0</v>
      </c>
      <c r="CB429" s="192">
        <v>0</v>
      </c>
      <c r="CC429" s="201">
        <f t="shared" si="58"/>
        <v>0</v>
      </c>
    </row>
    <row r="430" spans="1:81" s="109" customFormat="1" ht="25.5" customHeight="1">
      <c r="A430" s="136" t="s">
        <v>1460</v>
      </c>
      <c r="B430" s="280" t="s">
        <v>57</v>
      </c>
      <c r="C430" s="281" t="s">
        <v>58</v>
      </c>
      <c r="D430" s="282">
        <v>53050</v>
      </c>
      <c r="E430" s="281" t="s">
        <v>1056</v>
      </c>
      <c r="F430" s="283" t="s">
        <v>1071</v>
      </c>
      <c r="G430" s="284" t="s">
        <v>1072</v>
      </c>
      <c r="H430" s="192">
        <v>0</v>
      </c>
      <c r="I430" s="192">
        <v>0</v>
      </c>
      <c r="J430" s="192">
        <v>0</v>
      </c>
      <c r="K430" s="192">
        <v>0</v>
      </c>
      <c r="L430" s="192">
        <v>0</v>
      </c>
      <c r="M430" s="192">
        <v>0</v>
      </c>
      <c r="N430" s="192">
        <v>0</v>
      </c>
      <c r="O430" s="192">
        <v>0</v>
      </c>
      <c r="P430" s="192">
        <v>0</v>
      </c>
      <c r="Q430" s="192">
        <v>0</v>
      </c>
      <c r="R430" s="192">
        <v>0</v>
      </c>
      <c r="S430" s="192">
        <v>0</v>
      </c>
      <c r="T430" s="192">
        <v>0</v>
      </c>
      <c r="U430" s="192">
        <v>0</v>
      </c>
      <c r="V430" s="192">
        <v>0</v>
      </c>
      <c r="W430" s="192">
        <v>0</v>
      </c>
      <c r="X430" s="192">
        <v>0</v>
      </c>
      <c r="Y430" s="192">
        <v>0</v>
      </c>
      <c r="Z430" s="192">
        <v>0</v>
      </c>
      <c r="AA430" s="192">
        <v>0</v>
      </c>
      <c r="AB430" s="192">
        <v>0</v>
      </c>
      <c r="AC430" s="192">
        <v>0</v>
      </c>
      <c r="AD430" s="192">
        <v>0</v>
      </c>
      <c r="AE430" s="192">
        <v>0</v>
      </c>
      <c r="AF430" s="192">
        <v>0</v>
      </c>
      <c r="AG430" s="192">
        <v>0</v>
      </c>
      <c r="AH430" s="192">
        <v>0</v>
      </c>
      <c r="AI430" s="192">
        <v>0</v>
      </c>
      <c r="AJ430" s="192">
        <v>0</v>
      </c>
      <c r="AK430" s="192">
        <v>0</v>
      </c>
      <c r="AL430" s="192">
        <v>0</v>
      </c>
      <c r="AM430" s="192">
        <v>0</v>
      </c>
      <c r="AN430" s="192">
        <v>0</v>
      </c>
      <c r="AO430" s="192">
        <v>0</v>
      </c>
      <c r="AP430" s="192">
        <v>0</v>
      </c>
      <c r="AQ430" s="192">
        <v>0</v>
      </c>
      <c r="AR430" s="192">
        <v>0</v>
      </c>
      <c r="AS430" s="192">
        <v>0</v>
      </c>
      <c r="AT430" s="192">
        <v>0</v>
      </c>
      <c r="AU430" s="192">
        <v>0</v>
      </c>
      <c r="AV430" s="192">
        <v>0</v>
      </c>
      <c r="AW430" s="192">
        <v>0</v>
      </c>
      <c r="AX430" s="192">
        <v>0</v>
      </c>
      <c r="AY430" s="192">
        <v>0</v>
      </c>
      <c r="AZ430" s="192">
        <v>0</v>
      </c>
      <c r="BA430" s="192">
        <v>0</v>
      </c>
      <c r="BB430" s="192">
        <v>0</v>
      </c>
      <c r="BC430" s="192">
        <v>0</v>
      </c>
      <c r="BD430" s="192">
        <v>0</v>
      </c>
      <c r="BE430" s="192">
        <v>0</v>
      </c>
      <c r="BF430" s="192">
        <v>0</v>
      </c>
      <c r="BG430" s="192">
        <v>0</v>
      </c>
      <c r="BH430" s="192">
        <v>0</v>
      </c>
      <c r="BI430" s="192">
        <v>0</v>
      </c>
      <c r="BJ430" s="192">
        <v>0</v>
      </c>
      <c r="BK430" s="192">
        <v>0</v>
      </c>
      <c r="BL430" s="192">
        <v>0</v>
      </c>
      <c r="BM430" s="192">
        <v>0</v>
      </c>
      <c r="BN430" s="192">
        <v>0</v>
      </c>
      <c r="BO430" s="192">
        <v>0</v>
      </c>
      <c r="BP430" s="192">
        <v>0</v>
      </c>
      <c r="BQ430" s="192">
        <v>0</v>
      </c>
      <c r="BR430" s="192">
        <v>0</v>
      </c>
      <c r="BS430" s="192">
        <v>0</v>
      </c>
      <c r="BT430" s="192">
        <v>0</v>
      </c>
      <c r="BU430" s="192">
        <v>0</v>
      </c>
      <c r="BV430" s="192">
        <v>0</v>
      </c>
      <c r="BW430" s="192">
        <v>0</v>
      </c>
      <c r="BX430" s="192">
        <v>0</v>
      </c>
      <c r="BY430" s="192">
        <v>0</v>
      </c>
      <c r="BZ430" s="192">
        <v>0</v>
      </c>
      <c r="CA430" s="192">
        <v>0</v>
      </c>
      <c r="CB430" s="192">
        <v>0</v>
      </c>
      <c r="CC430" s="201">
        <f t="shared" si="58"/>
        <v>0</v>
      </c>
    </row>
    <row r="431" spans="1:81" s="109" customFormat="1" ht="25.5" customHeight="1">
      <c r="A431" s="136" t="s">
        <v>1460</v>
      </c>
      <c r="B431" s="280" t="s">
        <v>57</v>
      </c>
      <c r="C431" s="281" t="s">
        <v>58</v>
      </c>
      <c r="D431" s="282">
        <v>53050</v>
      </c>
      <c r="E431" s="281" t="s">
        <v>1056</v>
      </c>
      <c r="F431" s="283" t="s">
        <v>1073</v>
      </c>
      <c r="G431" s="284" t="s">
        <v>1074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2">
        <v>0</v>
      </c>
      <c r="N431" s="192">
        <v>0</v>
      </c>
      <c r="O431" s="192">
        <v>0</v>
      </c>
      <c r="P431" s="192">
        <v>0</v>
      </c>
      <c r="Q431" s="192">
        <v>0</v>
      </c>
      <c r="R431" s="192">
        <v>0</v>
      </c>
      <c r="S431" s="192">
        <v>0</v>
      </c>
      <c r="T431" s="192">
        <v>0</v>
      </c>
      <c r="U431" s="192">
        <v>0</v>
      </c>
      <c r="V431" s="192">
        <v>0</v>
      </c>
      <c r="W431" s="192">
        <v>0</v>
      </c>
      <c r="X431" s="192">
        <v>0</v>
      </c>
      <c r="Y431" s="192">
        <v>0</v>
      </c>
      <c r="Z431" s="192">
        <v>0</v>
      </c>
      <c r="AA431" s="192">
        <v>0</v>
      </c>
      <c r="AB431" s="192">
        <v>0</v>
      </c>
      <c r="AC431" s="192">
        <v>0</v>
      </c>
      <c r="AD431" s="192">
        <v>0</v>
      </c>
      <c r="AE431" s="192">
        <v>0</v>
      </c>
      <c r="AF431" s="192">
        <v>0</v>
      </c>
      <c r="AG431" s="192">
        <v>0</v>
      </c>
      <c r="AH431" s="192">
        <v>0</v>
      </c>
      <c r="AI431" s="192">
        <v>0</v>
      </c>
      <c r="AJ431" s="192">
        <v>0</v>
      </c>
      <c r="AK431" s="192">
        <v>0</v>
      </c>
      <c r="AL431" s="192">
        <v>0</v>
      </c>
      <c r="AM431" s="192">
        <v>0</v>
      </c>
      <c r="AN431" s="192">
        <v>0</v>
      </c>
      <c r="AO431" s="192">
        <v>0</v>
      </c>
      <c r="AP431" s="192">
        <v>0</v>
      </c>
      <c r="AQ431" s="192">
        <v>0</v>
      </c>
      <c r="AR431" s="192">
        <v>0</v>
      </c>
      <c r="AS431" s="192">
        <v>0</v>
      </c>
      <c r="AT431" s="192">
        <v>0</v>
      </c>
      <c r="AU431" s="192">
        <v>0</v>
      </c>
      <c r="AV431" s="192">
        <v>0</v>
      </c>
      <c r="AW431" s="192">
        <v>0</v>
      </c>
      <c r="AX431" s="192">
        <v>0</v>
      </c>
      <c r="AY431" s="192">
        <v>0</v>
      </c>
      <c r="AZ431" s="192">
        <v>0</v>
      </c>
      <c r="BA431" s="192">
        <v>0</v>
      </c>
      <c r="BB431" s="192">
        <v>0</v>
      </c>
      <c r="BC431" s="192">
        <v>0</v>
      </c>
      <c r="BD431" s="192">
        <v>0</v>
      </c>
      <c r="BE431" s="192">
        <v>0</v>
      </c>
      <c r="BF431" s="192">
        <v>0</v>
      </c>
      <c r="BG431" s="192">
        <v>0</v>
      </c>
      <c r="BH431" s="192">
        <v>0</v>
      </c>
      <c r="BI431" s="192">
        <v>0</v>
      </c>
      <c r="BJ431" s="192">
        <v>0</v>
      </c>
      <c r="BK431" s="192">
        <v>0</v>
      </c>
      <c r="BL431" s="192">
        <v>0</v>
      </c>
      <c r="BM431" s="192">
        <v>0</v>
      </c>
      <c r="BN431" s="192">
        <v>0</v>
      </c>
      <c r="BO431" s="192">
        <v>0</v>
      </c>
      <c r="BP431" s="192">
        <v>0</v>
      </c>
      <c r="BQ431" s="192">
        <v>0</v>
      </c>
      <c r="BR431" s="192">
        <v>0</v>
      </c>
      <c r="BS431" s="192">
        <v>0</v>
      </c>
      <c r="BT431" s="192">
        <v>0</v>
      </c>
      <c r="BU431" s="192">
        <v>0</v>
      </c>
      <c r="BV431" s="192">
        <v>0</v>
      </c>
      <c r="BW431" s="192">
        <v>0</v>
      </c>
      <c r="BX431" s="192">
        <v>0</v>
      </c>
      <c r="BY431" s="192">
        <v>0</v>
      </c>
      <c r="BZ431" s="192">
        <v>0</v>
      </c>
      <c r="CA431" s="192">
        <v>0</v>
      </c>
      <c r="CB431" s="192">
        <v>0</v>
      </c>
      <c r="CC431" s="201">
        <f t="shared" si="58"/>
        <v>0</v>
      </c>
    </row>
    <row r="432" spans="1:81" s="109" customFormat="1" ht="25.5" customHeight="1">
      <c r="A432" s="136" t="s">
        <v>1460</v>
      </c>
      <c r="B432" s="280" t="s">
        <v>57</v>
      </c>
      <c r="C432" s="281" t="s">
        <v>58</v>
      </c>
      <c r="D432" s="282">
        <v>53050</v>
      </c>
      <c r="E432" s="281" t="s">
        <v>1056</v>
      </c>
      <c r="F432" s="283" t="s">
        <v>1075</v>
      </c>
      <c r="G432" s="284" t="s">
        <v>1076</v>
      </c>
      <c r="H432" s="192">
        <v>0</v>
      </c>
      <c r="I432" s="192">
        <v>0</v>
      </c>
      <c r="J432" s="192">
        <v>0</v>
      </c>
      <c r="K432" s="192">
        <v>0</v>
      </c>
      <c r="L432" s="192">
        <v>0</v>
      </c>
      <c r="M432" s="192">
        <v>0</v>
      </c>
      <c r="N432" s="192">
        <v>0</v>
      </c>
      <c r="O432" s="192">
        <v>0</v>
      </c>
      <c r="P432" s="192">
        <v>0</v>
      </c>
      <c r="Q432" s="192">
        <v>0</v>
      </c>
      <c r="R432" s="192">
        <v>0</v>
      </c>
      <c r="S432" s="192">
        <v>0</v>
      </c>
      <c r="T432" s="192">
        <v>0</v>
      </c>
      <c r="U432" s="192">
        <v>0</v>
      </c>
      <c r="V432" s="192">
        <v>0</v>
      </c>
      <c r="W432" s="192">
        <v>0</v>
      </c>
      <c r="X432" s="192">
        <v>0</v>
      </c>
      <c r="Y432" s="192">
        <v>0</v>
      </c>
      <c r="Z432" s="192">
        <v>0</v>
      </c>
      <c r="AA432" s="192">
        <v>0</v>
      </c>
      <c r="AB432" s="192">
        <v>0</v>
      </c>
      <c r="AC432" s="192">
        <v>0</v>
      </c>
      <c r="AD432" s="192">
        <v>0</v>
      </c>
      <c r="AE432" s="192">
        <v>0</v>
      </c>
      <c r="AF432" s="192">
        <v>0</v>
      </c>
      <c r="AG432" s="192">
        <v>0</v>
      </c>
      <c r="AH432" s="192">
        <v>0</v>
      </c>
      <c r="AI432" s="192">
        <v>0</v>
      </c>
      <c r="AJ432" s="192">
        <v>0</v>
      </c>
      <c r="AK432" s="192">
        <v>0</v>
      </c>
      <c r="AL432" s="192">
        <v>0</v>
      </c>
      <c r="AM432" s="192">
        <v>0</v>
      </c>
      <c r="AN432" s="192">
        <v>0</v>
      </c>
      <c r="AO432" s="192">
        <v>0</v>
      </c>
      <c r="AP432" s="192">
        <v>0</v>
      </c>
      <c r="AQ432" s="192">
        <v>0</v>
      </c>
      <c r="AR432" s="192">
        <v>0</v>
      </c>
      <c r="AS432" s="192">
        <v>0</v>
      </c>
      <c r="AT432" s="192">
        <v>0</v>
      </c>
      <c r="AU432" s="192">
        <v>0</v>
      </c>
      <c r="AV432" s="192">
        <v>0</v>
      </c>
      <c r="AW432" s="192">
        <v>0</v>
      </c>
      <c r="AX432" s="192">
        <v>0</v>
      </c>
      <c r="AY432" s="192">
        <v>0</v>
      </c>
      <c r="AZ432" s="192">
        <v>0</v>
      </c>
      <c r="BA432" s="192">
        <v>0</v>
      </c>
      <c r="BB432" s="192">
        <v>0</v>
      </c>
      <c r="BC432" s="192">
        <v>0</v>
      </c>
      <c r="BD432" s="192">
        <v>0</v>
      </c>
      <c r="BE432" s="192">
        <v>0</v>
      </c>
      <c r="BF432" s="192">
        <v>0</v>
      </c>
      <c r="BG432" s="192">
        <v>0</v>
      </c>
      <c r="BH432" s="192">
        <v>0</v>
      </c>
      <c r="BI432" s="192">
        <v>0</v>
      </c>
      <c r="BJ432" s="192">
        <v>0</v>
      </c>
      <c r="BK432" s="192">
        <v>0</v>
      </c>
      <c r="BL432" s="192">
        <v>0</v>
      </c>
      <c r="BM432" s="192">
        <v>0</v>
      </c>
      <c r="BN432" s="192">
        <v>0</v>
      </c>
      <c r="BO432" s="192">
        <v>0</v>
      </c>
      <c r="BP432" s="192">
        <v>0</v>
      </c>
      <c r="BQ432" s="192">
        <v>0</v>
      </c>
      <c r="BR432" s="192">
        <v>0</v>
      </c>
      <c r="BS432" s="192">
        <v>0</v>
      </c>
      <c r="BT432" s="192">
        <v>0</v>
      </c>
      <c r="BU432" s="192">
        <v>0</v>
      </c>
      <c r="BV432" s="192">
        <v>0</v>
      </c>
      <c r="BW432" s="192">
        <v>0</v>
      </c>
      <c r="BX432" s="192">
        <v>0</v>
      </c>
      <c r="BY432" s="192">
        <v>0</v>
      </c>
      <c r="BZ432" s="192">
        <v>5</v>
      </c>
      <c r="CA432" s="192">
        <v>0</v>
      </c>
      <c r="CB432" s="192">
        <v>0</v>
      </c>
      <c r="CC432" s="201">
        <f t="shared" si="58"/>
        <v>5</v>
      </c>
    </row>
    <row r="433" spans="1:81" s="109" customFormat="1" ht="25.5" customHeight="1">
      <c r="A433" s="136" t="s">
        <v>1460</v>
      </c>
      <c r="B433" s="280" t="s">
        <v>57</v>
      </c>
      <c r="C433" s="281" t="s">
        <v>58</v>
      </c>
      <c r="D433" s="282">
        <v>53050</v>
      </c>
      <c r="E433" s="281" t="s">
        <v>1056</v>
      </c>
      <c r="F433" s="283" t="s">
        <v>1077</v>
      </c>
      <c r="G433" s="284" t="s">
        <v>1078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2">
        <v>0</v>
      </c>
      <c r="N433" s="192">
        <v>0</v>
      </c>
      <c r="O433" s="192">
        <v>0</v>
      </c>
      <c r="P433" s="192">
        <v>0</v>
      </c>
      <c r="Q433" s="192">
        <v>0</v>
      </c>
      <c r="R433" s="192">
        <v>0</v>
      </c>
      <c r="S433" s="192">
        <v>0</v>
      </c>
      <c r="T433" s="192">
        <v>0</v>
      </c>
      <c r="U433" s="192">
        <v>0</v>
      </c>
      <c r="V433" s="192">
        <v>0</v>
      </c>
      <c r="W433" s="192">
        <v>0</v>
      </c>
      <c r="X433" s="192">
        <v>0</v>
      </c>
      <c r="Y433" s="192">
        <v>0</v>
      </c>
      <c r="Z433" s="192">
        <v>0</v>
      </c>
      <c r="AA433" s="192">
        <v>0</v>
      </c>
      <c r="AB433" s="192">
        <v>0</v>
      </c>
      <c r="AC433" s="192">
        <v>0</v>
      </c>
      <c r="AD433" s="192">
        <v>0</v>
      </c>
      <c r="AE433" s="192">
        <v>0</v>
      </c>
      <c r="AF433" s="192">
        <v>0</v>
      </c>
      <c r="AG433" s="192">
        <v>0</v>
      </c>
      <c r="AH433" s="192">
        <v>0</v>
      </c>
      <c r="AI433" s="192">
        <v>0</v>
      </c>
      <c r="AJ433" s="192">
        <v>0</v>
      </c>
      <c r="AK433" s="192">
        <v>0</v>
      </c>
      <c r="AL433" s="192">
        <v>0</v>
      </c>
      <c r="AM433" s="192">
        <v>0</v>
      </c>
      <c r="AN433" s="192">
        <v>0</v>
      </c>
      <c r="AO433" s="192">
        <v>0</v>
      </c>
      <c r="AP433" s="192">
        <v>0</v>
      </c>
      <c r="AQ433" s="192">
        <v>0</v>
      </c>
      <c r="AR433" s="192">
        <v>0</v>
      </c>
      <c r="AS433" s="192">
        <v>0</v>
      </c>
      <c r="AT433" s="192">
        <v>0</v>
      </c>
      <c r="AU433" s="192">
        <v>0</v>
      </c>
      <c r="AV433" s="192">
        <v>0</v>
      </c>
      <c r="AW433" s="192">
        <v>0</v>
      </c>
      <c r="AX433" s="192">
        <v>0</v>
      </c>
      <c r="AY433" s="192">
        <v>0</v>
      </c>
      <c r="AZ433" s="192">
        <v>0</v>
      </c>
      <c r="BA433" s="192">
        <v>0</v>
      </c>
      <c r="BB433" s="192">
        <v>0</v>
      </c>
      <c r="BC433" s="192">
        <v>0</v>
      </c>
      <c r="BD433" s="192">
        <v>0</v>
      </c>
      <c r="BE433" s="192">
        <v>0</v>
      </c>
      <c r="BF433" s="192">
        <v>0</v>
      </c>
      <c r="BG433" s="192">
        <v>0</v>
      </c>
      <c r="BH433" s="192">
        <v>0</v>
      </c>
      <c r="BI433" s="192">
        <v>0</v>
      </c>
      <c r="BJ433" s="192">
        <v>0</v>
      </c>
      <c r="BK433" s="192">
        <v>0</v>
      </c>
      <c r="BL433" s="192">
        <v>0</v>
      </c>
      <c r="BM433" s="192">
        <v>0</v>
      </c>
      <c r="BN433" s="192">
        <v>0</v>
      </c>
      <c r="BO433" s="192">
        <v>0</v>
      </c>
      <c r="BP433" s="192">
        <v>0</v>
      </c>
      <c r="BQ433" s="192">
        <v>0</v>
      </c>
      <c r="BR433" s="192">
        <v>0</v>
      </c>
      <c r="BS433" s="192">
        <v>0</v>
      </c>
      <c r="BT433" s="192">
        <v>0</v>
      </c>
      <c r="BU433" s="192">
        <v>0</v>
      </c>
      <c r="BV433" s="192">
        <v>0</v>
      </c>
      <c r="BW433" s="192">
        <v>0</v>
      </c>
      <c r="BX433" s="192">
        <v>0</v>
      </c>
      <c r="BY433" s="192">
        <v>0</v>
      </c>
      <c r="BZ433" s="192">
        <v>0</v>
      </c>
      <c r="CA433" s="192">
        <v>0</v>
      </c>
      <c r="CB433" s="192">
        <v>0</v>
      </c>
      <c r="CC433" s="201">
        <f t="shared" si="58"/>
        <v>0</v>
      </c>
    </row>
    <row r="434" spans="1:81" s="109" customFormat="1" ht="25.5" customHeight="1">
      <c r="A434" s="136" t="s">
        <v>1460</v>
      </c>
      <c r="B434" s="280" t="s">
        <v>57</v>
      </c>
      <c r="C434" s="281" t="s">
        <v>58</v>
      </c>
      <c r="D434" s="282">
        <v>53050</v>
      </c>
      <c r="E434" s="281" t="s">
        <v>1056</v>
      </c>
      <c r="F434" s="283" t="s">
        <v>1079</v>
      </c>
      <c r="G434" s="284" t="s">
        <v>1080</v>
      </c>
      <c r="H434" s="192">
        <v>0</v>
      </c>
      <c r="I434" s="192">
        <v>0</v>
      </c>
      <c r="J434" s="192">
        <v>0</v>
      </c>
      <c r="K434" s="192">
        <v>0</v>
      </c>
      <c r="L434" s="192">
        <v>0</v>
      </c>
      <c r="M434" s="192">
        <v>0</v>
      </c>
      <c r="N434" s="192">
        <v>0</v>
      </c>
      <c r="O434" s="192">
        <v>0</v>
      </c>
      <c r="P434" s="192">
        <v>0</v>
      </c>
      <c r="Q434" s="192">
        <v>0</v>
      </c>
      <c r="R434" s="192">
        <v>0</v>
      </c>
      <c r="S434" s="192">
        <v>0</v>
      </c>
      <c r="T434" s="192">
        <v>0</v>
      </c>
      <c r="U434" s="192">
        <v>0</v>
      </c>
      <c r="V434" s="192">
        <v>0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92">
        <v>0</v>
      </c>
      <c r="AC434" s="192">
        <v>0</v>
      </c>
      <c r="AD434" s="192">
        <v>0</v>
      </c>
      <c r="AE434" s="192">
        <v>0</v>
      </c>
      <c r="AF434" s="192">
        <v>0</v>
      </c>
      <c r="AG434" s="192">
        <v>0</v>
      </c>
      <c r="AH434" s="192">
        <v>0</v>
      </c>
      <c r="AI434" s="192">
        <v>0</v>
      </c>
      <c r="AJ434" s="192">
        <v>0</v>
      </c>
      <c r="AK434" s="192">
        <v>0</v>
      </c>
      <c r="AL434" s="192">
        <v>0</v>
      </c>
      <c r="AM434" s="192">
        <v>0</v>
      </c>
      <c r="AN434" s="192">
        <v>0</v>
      </c>
      <c r="AO434" s="192">
        <v>0</v>
      </c>
      <c r="AP434" s="192">
        <v>0</v>
      </c>
      <c r="AQ434" s="192">
        <v>0</v>
      </c>
      <c r="AR434" s="192">
        <v>0</v>
      </c>
      <c r="AS434" s="192">
        <v>0</v>
      </c>
      <c r="AT434" s="192">
        <v>0</v>
      </c>
      <c r="AU434" s="192">
        <v>0</v>
      </c>
      <c r="AV434" s="192">
        <v>0</v>
      </c>
      <c r="AW434" s="192">
        <v>0</v>
      </c>
      <c r="AX434" s="192">
        <v>0</v>
      </c>
      <c r="AY434" s="192">
        <v>0</v>
      </c>
      <c r="AZ434" s="192">
        <v>0</v>
      </c>
      <c r="BA434" s="192">
        <v>0</v>
      </c>
      <c r="BB434" s="192">
        <v>0</v>
      </c>
      <c r="BC434" s="192">
        <v>0</v>
      </c>
      <c r="BD434" s="192">
        <v>0</v>
      </c>
      <c r="BE434" s="192">
        <v>0</v>
      </c>
      <c r="BF434" s="192">
        <v>0</v>
      </c>
      <c r="BG434" s="192">
        <v>0</v>
      </c>
      <c r="BH434" s="192">
        <v>0</v>
      </c>
      <c r="BI434" s="192">
        <v>0</v>
      </c>
      <c r="BJ434" s="192">
        <v>0</v>
      </c>
      <c r="BK434" s="192">
        <v>0</v>
      </c>
      <c r="BL434" s="192">
        <v>0</v>
      </c>
      <c r="BM434" s="192">
        <v>0</v>
      </c>
      <c r="BN434" s="192">
        <v>0</v>
      </c>
      <c r="BO434" s="192">
        <v>0</v>
      </c>
      <c r="BP434" s="192">
        <v>0</v>
      </c>
      <c r="BQ434" s="192">
        <v>0</v>
      </c>
      <c r="BR434" s="192">
        <v>0</v>
      </c>
      <c r="BS434" s="192">
        <v>0</v>
      </c>
      <c r="BT434" s="192">
        <v>0</v>
      </c>
      <c r="BU434" s="192">
        <v>0</v>
      </c>
      <c r="BV434" s="192">
        <v>0</v>
      </c>
      <c r="BW434" s="192">
        <v>0</v>
      </c>
      <c r="BX434" s="192">
        <v>0</v>
      </c>
      <c r="BY434" s="192">
        <v>0</v>
      </c>
      <c r="BZ434" s="192">
        <v>0</v>
      </c>
      <c r="CA434" s="192">
        <v>0</v>
      </c>
      <c r="CB434" s="192">
        <v>0</v>
      </c>
      <c r="CC434" s="201">
        <f t="shared" si="58"/>
        <v>0</v>
      </c>
    </row>
    <row r="435" spans="1:81" s="109" customFormat="1" ht="25.5" customHeight="1">
      <c r="A435" s="136" t="s">
        <v>1460</v>
      </c>
      <c r="B435" s="280" t="s">
        <v>57</v>
      </c>
      <c r="C435" s="281" t="s">
        <v>58</v>
      </c>
      <c r="D435" s="282">
        <v>53050</v>
      </c>
      <c r="E435" s="281" t="s">
        <v>1056</v>
      </c>
      <c r="F435" s="283" t="s">
        <v>1081</v>
      </c>
      <c r="G435" s="284" t="s">
        <v>1082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2">
        <v>0</v>
      </c>
      <c r="N435" s="192">
        <v>0</v>
      </c>
      <c r="O435" s="192">
        <v>0</v>
      </c>
      <c r="P435" s="192">
        <v>0</v>
      </c>
      <c r="Q435" s="192">
        <v>0</v>
      </c>
      <c r="R435" s="192">
        <v>0</v>
      </c>
      <c r="S435" s="192">
        <v>0</v>
      </c>
      <c r="T435" s="192">
        <v>0</v>
      </c>
      <c r="U435" s="192">
        <v>0</v>
      </c>
      <c r="V435" s="192">
        <v>0</v>
      </c>
      <c r="W435" s="192">
        <v>0</v>
      </c>
      <c r="X435" s="192">
        <v>0</v>
      </c>
      <c r="Y435" s="192">
        <v>0</v>
      </c>
      <c r="Z435" s="192">
        <v>0</v>
      </c>
      <c r="AA435" s="192">
        <v>0</v>
      </c>
      <c r="AB435" s="192">
        <v>0</v>
      </c>
      <c r="AC435" s="192">
        <v>0</v>
      </c>
      <c r="AD435" s="192">
        <v>0</v>
      </c>
      <c r="AE435" s="192">
        <v>0</v>
      </c>
      <c r="AF435" s="192">
        <v>0</v>
      </c>
      <c r="AG435" s="192">
        <v>0</v>
      </c>
      <c r="AH435" s="192">
        <v>0</v>
      </c>
      <c r="AI435" s="192">
        <v>0</v>
      </c>
      <c r="AJ435" s="192">
        <v>0</v>
      </c>
      <c r="AK435" s="192">
        <v>0</v>
      </c>
      <c r="AL435" s="192">
        <v>0</v>
      </c>
      <c r="AM435" s="192">
        <v>0</v>
      </c>
      <c r="AN435" s="192">
        <v>0</v>
      </c>
      <c r="AO435" s="192">
        <v>0</v>
      </c>
      <c r="AP435" s="192">
        <v>0</v>
      </c>
      <c r="AQ435" s="192">
        <v>0</v>
      </c>
      <c r="AR435" s="192">
        <v>0</v>
      </c>
      <c r="AS435" s="192">
        <v>0</v>
      </c>
      <c r="AT435" s="192">
        <v>0</v>
      </c>
      <c r="AU435" s="192">
        <v>0</v>
      </c>
      <c r="AV435" s="192">
        <v>0</v>
      </c>
      <c r="AW435" s="192">
        <v>0</v>
      </c>
      <c r="AX435" s="192">
        <v>0</v>
      </c>
      <c r="AY435" s="192">
        <v>0</v>
      </c>
      <c r="AZ435" s="192">
        <v>0</v>
      </c>
      <c r="BA435" s="192">
        <v>0</v>
      </c>
      <c r="BB435" s="192">
        <v>0</v>
      </c>
      <c r="BC435" s="192">
        <v>0</v>
      </c>
      <c r="BD435" s="192">
        <v>0</v>
      </c>
      <c r="BE435" s="192">
        <v>0</v>
      </c>
      <c r="BF435" s="192">
        <v>0</v>
      </c>
      <c r="BG435" s="192">
        <v>0</v>
      </c>
      <c r="BH435" s="192">
        <v>0</v>
      </c>
      <c r="BI435" s="192">
        <v>0</v>
      </c>
      <c r="BJ435" s="192">
        <v>0</v>
      </c>
      <c r="BK435" s="192">
        <v>0</v>
      </c>
      <c r="BL435" s="192">
        <v>0</v>
      </c>
      <c r="BM435" s="192">
        <v>0</v>
      </c>
      <c r="BN435" s="192">
        <v>0</v>
      </c>
      <c r="BO435" s="192">
        <v>0</v>
      </c>
      <c r="BP435" s="192">
        <v>0</v>
      </c>
      <c r="BQ435" s="192">
        <v>0</v>
      </c>
      <c r="BR435" s="192">
        <v>0</v>
      </c>
      <c r="BS435" s="192">
        <v>0</v>
      </c>
      <c r="BT435" s="192">
        <v>0</v>
      </c>
      <c r="BU435" s="192">
        <v>0</v>
      </c>
      <c r="BV435" s="192">
        <v>0</v>
      </c>
      <c r="BW435" s="192">
        <v>0</v>
      </c>
      <c r="BX435" s="192">
        <v>0</v>
      </c>
      <c r="BY435" s="192">
        <v>0</v>
      </c>
      <c r="BZ435" s="192">
        <v>0</v>
      </c>
      <c r="CA435" s="192">
        <v>0</v>
      </c>
      <c r="CB435" s="192">
        <v>0</v>
      </c>
      <c r="CC435" s="201">
        <f t="shared" si="58"/>
        <v>0</v>
      </c>
    </row>
    <row r="436" spans="1:81" s="109" customFormat="1" ht="25.5" customHeight="1">
      <c r="A436" s="136" t="s">
        <v>1460</v>
      </c>
      <c r="B436" s="280" t="s">
        <v>57</v>
      </c>
      <c r="C436" s="281" t="s">
        <v>58</v>
      </c>
      <c r="D436" s="282">
        <v>53050</v>
      </c>
      <c r="E436" s="281" t="s">
        <v>1056</v>
      </c>
      <c r="F436" s="283" t="s">
        <v>1083</v>
      </c>
      <c r="G436" s="284" t="s">
        <v>1084</v>
      </c>
      <c r="H436" s="192">
        <v>0</v>
      </c>
      <c r="I436" s="192">
        <v>0</v>
      </c>
      <c r="J436" s="192">
        <v>0</v>
      </c>
      <c r="K436" s="192">
        <v>0</v>
      </c>
      <c r="L436" s="192">
        <v>0</v>
      </c>
      <c r="M436" s="192">
        <v>0</v>
      </c>
      <c r="N436" s="192">
        <v>0</v>
      </c>
      <c r="O436" s="192">
        <v>0</v>
      </c>
      <c r="P436" s="192">
        <v>0</v>
      </c>
      <c r="Q436" s="192">
        <v>0</v>
      </c>
      <c r="R436" s="192">
        <v>0</v>
      </c>
      <c r="S436" s="192">
        <v>0</v>
      </c>
      <c r="T436" s="192">
        <v>0</v>
      </c>
      <c r="U436" s="192">
        <v>0</v>
      </c>
      <c r="V436" s="192">
        <v>0</v>
      </c>
      <c r="W436" s="192">
        <v>0</v>
      </c>
      <c r="X436" s="192">
        <v>0</v>
      </c>
      <c r="Y436" s="192">
        <v>0</v>
      </c>
      <c r="Z436" s="192">
        <v>0</v>
      </c>
      <c r="AA436" s="192">
        <v>0</v>
      </c>
      <c r="AB436" s="192">
        <v>0</v>
      </c>
      <c r="AC436" s="192">
        <v>0</v>
      </c>
      <c r="AD436" s="192">
        <v>0</v>
      </c>
      <c r="AE436" s="192">
        <v>0</v>
      </c>
      <c r="AF436" s="192">
        <v>0</v>
      </c>
      <c r="AG436" s="192">
        <v>0</v>
      </c>
      <c r="AH436" s="192">
        <v>0</v>
      </c>
      <c r="AI436" s="192">
        <v>0</v>
      </c>
      <c r="AJ436" s="192">
        <v>0</v>
      </c>
      <c r="AK436" s="192">
        <v>0</v>
      </c>
      <c r="AL436" s="192">
        <v>0</v>
      </c>
      <c r="AM436" s="192">
        <v>0</v>
      </c>
      <c r="AN436" s="192">
        <v>0</v>
      </c>
      <c r="AO436" s="192">
        <v>0</v>
      </c>
      <c r="AP436" s="192">
        <v>0</v>
      </c>
      <c r="AQ436" s="192">
        <v>0</v>
      </c>
      <c r="AR436" s="192">
        <v>0</v>
      </c>
      <c r="AS436" s="192">
        <v>0</v>
      </c>
      <c r="AT436" s="192">
        <v>0</v>
      </c>
      <c r="AU436" s="192">
        <v>0</v>
      </c>
      <c r="AV436" s="192">
        <v>0</v>
      </c>
      <c r="AW436" s="192">
        <v>0</v>
      </c>
      <c r="AX436" s="192">
        <v>0</v>
      </c>
      <c r="AY436" s="192">
        <v>0</v>
      </c>
      <c r="AZ436" s="192">
        <v>0</v>
      </c>
      <c r="BA436" s="192">
        <v>0</v>
      </c>
      <c r="BB436" s="192">
        <v>0</v>
      </c>
      <c r="BC436" s="192">
        <v>0</v>
      </c>
      <c r="BD436" s="192">
        <v>0</v>
      </c>
      <c r="BE436" s="192">
        <v>0</v>
      </c>
      <c r="BF436" s="192">
        <v>0</v>
      </c>
      <c r="BG436" s="192">
        <v>0</v>
      </c>
      <c r="BH436" s="192">
        <v>0</v>
      </c>
      <c r="BI436" s="192">
        <v>0</v>
      </c>
      <c r="BJ436" s="192">
        <v>0</v>
      </c>
      <c r="BK436" s="192">
        <v>0</v>
      </c>
      <c r="BL436" s="192">
        <v>0</v>
      </c>
      <c r="BM436" s="192">
        <v>0</v>
      </c>
      <c r="BN436" s="192">
        <v>0</v>
      </c>
      <c r="BO436" s="192">
        <v>0</v>
      </c>
      <c r="BP436" s="192">
        <v>0</v>
      </c>
      <c r="BQ436" s="192">
        <v>0</v>
      </c>
      <c r="BR436" s="192">
        <v>0</v>
      </c>
      <c r="BS436" s="192">
        <v>0</v>
      </c>
      <c r="BT436" s="192">
        <v>0</v>
      </c>
      <c r="BU436" s="192">
        <v>0</v>
      </c>
      <c r="BV436" s="192">
        <v>0</v>
      </c>
      <c r="BW436" s="192">
        <v>0</v>
      </c>
      <c r="BX436" s="192">
        <v>0</v>
      </c>
      <c r="BY436" s="192">
        <v>0</v>
      </c>
      <c r="BZ436" s="192">
        <v>0</v>
      </c>
      <c r="CA436" s="192">
        <v>0</v>
      </c>
      <c r="CB436" s="192">
        <v>0</v>
      </c>
      <c r="CC436" s="201">
        <f t="shared" si="58"/>
        <v>0</v>
      </c>
    </row>
    <row r="437" spans="1:81" s="109" customFormat="1" ht="25.5" customHeight="1">
      <c r="A437" s="136" t="s">
        <v>1460</v>
      </c>
      <c r="B437" s="280" t="s">
        <v>57</v>
      </c>
      <c r="C437" s="281" t="s">
        <v>58</v>
      </c>
      <c r="D437" s="282">
        <v>53050</v>
      </c>
      <c r="E437" s="281" t="s">
        <v>1056</v>
      </c>
      <c r="F437" s="283" t="s">
        <v>1085</v>
      </c>
      <c r="G437" s="284" t="s">
        <v>1086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2">
        <v>0</v>
      </c>
      <c r="N437" s="192">
        <v>0</v>
      </c>
      <c r="O437" s="192">
        <v>0</v>
      </c>
      <c r="P437" s="192">
        <v>0</v>
      </c>
      <c r="Q437" s="192">
        <v>0</v>
      </c>
      <c r="R437" s="192">
        <v>1</v>
      </c>
      <c r="S437" s="192">
        <v>0</v>
      </c>
      <c r="T437" s="192">
        <v>0</v>
      </c>
      <c r="U437" s="192">
        <v>0</v>
      </c>
      <c r="V437" s="192">
        <v>0</v>
      </c>
      <c r="W437" s="192">
        <v>0</v>
      </c>
      <c r="X437" s="192">
        <v>0</v>
      </c>
      <c r="Y437" s="192">
        <v>0</v>
      </c>
      <c r="Z437" s="192">
        <v>0</v>
      </c>
      <c r="AA437" s="192">
        <v>0</v>
      </c>
      <c r="AB437" s="192">
        <v>0</v>
      </c>
      <c r="AC437" s="192">
        <v>0</v>
      </c>
      <c r="AD437" s="192">
        <v>0</v>
      </c>
      <c r="AE437" s="192">
        <v>0</v>
      </c>
      <c r="AF437" s="192">
        <v>0</v>
      </c>
      <c r="AG437" s="192">
        <v>0</v>
      </c>
      <c r="AH437" s="192">
        <v>0</v>
      </c>
      <c r="AI437" s="192">
        <v>0</v>
      </c>
      <c r="AJ437" s="192">
        <v>0</v>
      </c>
      <c r="AK437" s="192">
        <v>0</v>
      </c>
      <c r="AL437" s="192">
        <v>0</v>
      </c>
      <c r="AM437" s="192">
        <v>0</v>
      </c>
      <c r="AN437" s="192">
        <v>0</v>
      </c>
      <c r="AO437" s="192">
        <v>0</v>
      </c>
      <c r="AP437" s="192">
        <v>0</v>
      </c>
      <c r="AQ437" s="192">
        <v>0</v>
      </c>
      <c r="AR437" s="192">
        <v>0</v>
      </c>
      <c r="AS437" s="192">
        <v>0</v>
      </c>
      <c r="AT437" s="192">
        <v>0</v>
      </c>
      <c r="AU437" s="192">
        <v>1</v>
      </c>
      <c r="AV437" s="192">
        <v>0</v>
      </c>
      <c r="AW437" s="192">
        <v>0</v>
      </c>
      <c r="AX437" s="192">
        <v>0</v>
      </c>
      <c r="AY437" s="192">
        <v>0</v>
      </c>
      <c r="AZ437" s="192">
        <v>0</v>
      </c>
      <c r="BA437" s="192">
        <v>0</v>
      </c>
      <c r="BB437" s="192">
        <v>0</v>
      </c>
      <c r="BC437" s="192">
        <v>0</v>
      </c>
      <c r="BD437" s="192">
        <v>0</v>
      </c>
      <c r="BE437" s="192">
        <v>0</v>
      </c>
      <c r="BF437" s="192">
        <v>0</v>
      </c>
      <c r="BG437" s="192">
        <v>0</v>
      </c>
      <c r="BH437" s="192">
        <v>0</v>
      </c>
      <c r="BI437" s="192">
        <v>0</v>
      </c>
      <c r="BJ437" s="192">
        <v>0</v>
      </c>
      <c r="BK437" s="192">
        <v>0</v>
      </c>
      <c r="BL437" s="192">
        <v>0</v>
      </c>
      <c r="BM437" s="192">
        <v>0</v>
      </c>
      <c r="BN437" s="192">
        <v>0</v>
      </c>
      <c r="BO437" s="192">
        <v>0</v>
      </c>
      <c r="BP437" s="192">
        <v>0</v>
      </c>
      <c r="BQ437" s="192">
        <v>0</v>
      </c>
      <c r="BR437" s="192">
        <v>0</v>
      </c>
      <c r="BS437" s="192">
        <v>0</v>
      </c>
      <c r="BT437" s="192">
        <v>0</v>
      </c>
      <c r="BU437" s="192">
        <v>0</v>
      </c>
      <c r="BV437" s="192">
        <v>0</v>
      </c>
      <c r="BW437" s="192">
        <v>0</v>
      </c>
      <c r="BX437" s="192">
        <v>0</v>
      </c>
      <c r="BY437" s="192">
        <v>0</v>
      </c>
      <c r="BZ437" s="192">
        <v>0</v>
      </c>
      <c r="CA437" s="192">
        <v>0</v>
      </c>
      <c r="CB437" s="192">
        <v>1</v>
      </c>
      <c r="CC437" s="201">
        <f t="shared" si="58"/>
        <v>3</v>
      </c>
    </row>
    <row r="438" spans="1:81" s="109" customFormat="1" ht="25.5" customHeight="1">
      <c r="A438" s="136" t="s">
        <v>1460</v>
      </c>
      <c r="B438" s="280" t="s">
        <v>57</v>
      </c>
      <c r="C438" s="281" t="s">
        <v>58</v>
      </c>
      <c r="D438" s="282">
        <v>53050</v>
      </c>
      <c r="E438" s="281" t="s">
        <v>1056</v>
      </c>
      <c r="F438" s="283" t="s">
        <v>1087</v>
      </c>
      <c r="G438" s="284" t="s">
        <v>1088</v>
      </c>
      <c r="H438" s="192">
        <v>0</v>
      </c>
      <c r="I438" s="192">
        <v>0</v>
      </c>
      <c r="J438" s="192">
        <v>0</v>
      </c>
      <c r="K438" s="192">
        <v>0</v>
      </c>
      <c r="L438" s="192">
        <v>0</v>
      </c>
      <c r="M438" s="192">
        <v>0</v>
      </c>
      <c r="N438" s="192">
        <v>0</v>
      </c>
      <c r="O438" s="192">
        <v>0</v>
      </c>
      <c r="P438" s="192">
        <v>0</v>
      </c>
      <c r="Q438" s="192">
        <v>0</v>
      </c>
      <c r="R438" s="192">
        <v>0</v>
      </c>
      <c r="S438" s="192">
        <v>0</v>
      </c>
      <c r="T438" s="192">
        <v>0</v>
      </c>
      <c r="U438" s="192">
        <v>0</v>
      </c>
      <c r="V438" s="192">
        <v>0</v>
      </c>
      <c r="W438" s="192">
        <v>0</v>
      </c>
      <c r="X438" s="192">
        <v>0</v>
      </c>
      <c r="Y438" s="192">
        <v>0</v>
      </c>
      <c r="Z438" s="192">
        <v>0</v>
      </c>
      <c r="AA438" s="192">
        <v>0</v>
      </c>
      <c r="AB438" s="192">
        <v>0</v>
      </c>
      <c r="AC438" s="192">
        <v>0</v>
      </c>
      <c r="AD438" s="192">
        <v>0</v>
      </c>
      <c r="AE438" s="192">
        <v>0</v>
      </c>
      <c r="AF438" s="192">
        <v>0</v>
      </c>
      <c r="AG438" s="192">
        <v>0</v>
      </c>
      <c r="AH438" s="192">
        <v>0</v>
      </c>
      <c r="AI438" s="192">
        <v>0</v>
      </c>
      <c r="AJ438" s="192">
        <v>0</v>
      </c>
      <c r="AK438" s="192">
        <v>0</v>
      </c>
      <c r="AL438" s="192">
        <v>0</v>
      </c>
      <c r="AM438" s="192">
        <v>0</v>
      </c>
      <c r="AN438" s="192">
        <v>0</v>
      </c>
      <c r="AO438" s="192">
        <v>0</v>
      </c>
      <c r="AP438" s="192">
        <v>0</v>
      </c>
      <c r="AQ438" s="192">
        <v>0</v>
      </c>
      <c r="AR438" s="192">
        <v>0</v>
      </c>
      <c r="AS438" s="192">
        <v>0</v>
      </c>
      <c r="AT438" s="192">
        <v>0</v>
      </c>
      <c r="AU438" s="192">
        <v>0</v>
      </c>
      <c r="AV438" s="192">
        <v>0</v>
      </c>
      <c r="AW438" s="192">
        <v>0</v>
      </c>
      <c r="AX438" s="192">
        <v>0</v>
      </c>
      <c r="AY438" s="192">
        <v>0</v>
      </c>
      <c r="AZ438" s="192">
        <v>0</v>
      </c>
      <c r="BA438" s="192">
        <v>0</v>
      </c>
      <c r="BB438" s="192">
        <v>0</v>
      </c>
      <c r="BC438" s="192">
        <v>0</v>
      </c>
      <c r="BD438" s="192">
        <v>0</v>
      </c>
      <c r="BE438" s="192">
        <v>0</v>
      </c>
      <c r="BF438" s="192">
        <v>0</v>
      </c>
      <c r="BG438" s="192">
        <v>0</v>
      </c>
      <c r="BH438" s="192">
        <v>0</v>
      </c>
      <c r="BI438" s="192">
        <v>0</v>
      </c>
      <c r="BJ438" s="192">
        <v>0</v>
      </c>
      <c r="BK438" s="192">
        <v>0</v>
      </c>
      <c r="BL438" s="192">
        <v>0</v>
      </c>
      <c r="BM438" s="192">
        <v>0</v>
      </c>
      <c r="BN438" s="192">
        <v>0</v>
      </c>
      <c r="BO438" s="192">
        <v>0</v>
      </c>
      <c r="BP438" s="192">
        <v>0</v>
      </c>
      <c r="BQ438" s="192">
        <v>0</v>
      </c>
      <c r="BR438" s="192">
        <v>0</v>
      </c>
      <c r="BS438" s="192">
        <v>0</v>
      </c>
      <c r="BT438" s="192">
        <v>0</v>
      </c>
      <c r="BU438" s="192">
        <v>0</v>
      </c>
      <c r="BV438" s="192">
        <v>0</v>
      </c>
      <c r="BW438" s="192">
        <v>0</v>
      </c>
      <c r="BX438" s="192">
        <v>0</v>
      </c>
      <c r="BY438" s="192">
        <v>0</v>
      </c>
      <c r="BZ438" s="192">
        <v>0</v>
      </c>
      <c r="CA438" s="192">
        <v>0</v>
      </c>
      <c r="CB438" s="192">
        <v>0</v>
      </c>
      <c r="CC438" s="201">
        <f t="shared" si="58"/>
        <v>0</v>
      </c>
    </row>
    <row r="439" spans="1:81" s="109" customFormat="1" ht="25.5" customHeight="1">
      <c r="A439" s="136" t="s">
        <v>1460</v>
      </c>
      <c r="B439" s="280" t="s">
        <v>57</v>
      </c>
      <c r="C439" s="281" t="s">
        <v>58</v>
      </c>
      <c r="D439" s="282">
        <v>53050</v>
      </c>
      <c r="E439" s="281" t="s">
        <v>1056</v>
      </c>
      <c r="F439" s="283" t="s">
        <v>1089</v>
      </c>
      <c r="G439" s="284" t="s">
        <v>1090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2">
        <v>0</v>
      </c>
      <c r="N439" s="192">
        <v>0</v>
      </c>
      <c r="O439" s="192">
        <v>0</v>
      </c>
      <c r="P439" s="192">
        <v>0</v>
      </c>
      <c r="Q439" s="192">
        <v>0</v>
      </c>
      <c r="R439" s="192">
        <v>0</v>
      </c>
      <c r="S439" s="192">
        <v>0</v>
      </c>
      <c r="T439" s="192">
        <v>0</v>
      </c>
      <c r="U439" s="192">
        <v>0</v>
      </c>
      <c r="V439" s="192">
        <v>0</v>
      </c>
      <c r="W439" s="192">
        <v>0</v>
      </c>
      <c r="X439" s="192">
        <v>0</v>
      </c>
      <c r="Y439" s="192">
        <v>0</v>
      </c>
      <c r="Z439" s="192">
        <v>0</v>
      </c>
      <c r="AA439" s="192">
        <v>0</v>
      </c>
      <c r="AB439" s="192">
        <v>0</v>
      </c>
      <c r="AC439" s="192">
        <v>0</v>
      </c>
      <c r="AD439" s="192">
        <v>0</v>
      </c>
      <c r="AE439" s="192">
        <v>0</v>
      </c>
      <c r="AF439" s="192">
        <v>0</v>
      </c>
      <c r="AG439" s="192">
        <v>0</v>
      </c>
      <c r="AH439" s="192">
        <v>0</v>
      </c>
      <c r="AI439" s="192">
        <v>0</v>
      </c>
      <c r="AJ439" s="192">
        <v>0</v>
      </c>
      <c r="AK439" s="192">
        <v>0</v>
      </c>
      <c r="AL439" s="192">
        <v>0</v>
      </c>
      <c r="AM439" s="192">
        <v>0</v>
      </c>
      <c r="AN439" s="192">
        <v>0</v>
      </c>
      <c r="AO439" s="192">
        <v>0</v>
      </c>
      <c r="AP439" s="192">
        <v>0</v>
      </c>
      <c r="AQ439" s="192">
        <v>0</v>
      </c>
      <c r="AR439" s="192">
        <v>0</v>
      </c>
      <c r="AS439" s="192">
        <v>0</v>
      </c>
      <c r="AT439" s="192">
        <v>0</v>
      </c>
      <c r="AU439" s="192">
        <v>0</v>
      </c>
      <c r="AV439" s="192">
        <v>0</v>
      </c>
      <c r="AW439" s="192">
        <v>0</v>
      </c>
      <c r="AX439" s="192">
        <v>0</v>
      </c>
      <c r="AY439" s="192">
        <v>0</v>
      </c>
      <c r="AZ439" s="192">
        <v>0</v>
      </c>
      <c r="BA439" s="192">
        <v>0</v>
      </c>
      <c r="BB439" s="192">
        <v>0</v>
      </c>
      <c r="BC439" s="192">
        <v>0</v>
      </c>
      <c r="BD439" s="192">
        <v>0</v>
      </c>
      <c r="BE439" s="192">
        <v>0</v>
      </c>
      <c r="BF439" s="192">
        <v>0</v>
      </c>
      <c r="BG439" s="192">
        <v>0</v>
      </c>
      <c r="BH439" s="192">
        <v>0</v>
      </c>
      <c r="BI439" s="192">
        <v>0</v>
      </c>
      <c r="BJ439" s="192">
        <v>0</v>
      </c>
      <c r="BK439" s="192">
        <v>0</v>
      </c>
      <c r="BL439" s="192">
        <v>0</v>
      </c>
      <c r="BM439" s="192">
        <v>0</v>
      </c>
      <c r="BN439" s="192">
        <v>0</v>
      </c>
      <c r="BO439" s="192">
        <v>0</v>
      </c>
      <c r="BP439" s="192">
        <v>0</v>
      </c>
      <c r="BQ439" s="192">
        <v>0</v>
      </c>
      <c r="BR439" s="192">
        <v>0</v>
      </c>
      <c r="BS439" s="192">
        <v>0</v>
      </c>
      <c r="BT439" s="192">
        <v>0</v>
      </c>
      <c r="BU439" s="192">
        <v>0</v>
      </c>
      <c r="BV439" s="192">
        <v>0</v>
      </c>
      <c r="BW439" s="192">
        <v>0</v>
      </c>
      <c r="BX439" s="192">
        <v>0</v>
      </c>
      <c r="BY439" s="192">
        <v>0</v>
      </c>
      <c r="BZ439" s="192">
        <v>0</v>
      </c>
      <c r="CA439" s="192">
        <v>0</v>
      </c>
      <c r="CB439" s="192">
        <v>0</v>
      </c>
      <c r="CC439" s="201">
        <f t="shared" si="58"/>
        <v>0</v>
      </c>
    </row>
    <row r="440" spans="1:81" s="109" customFormat="1" ht="25.5" customHeight="1">
      <c r="A440" s="136" t="s">
        <v>1460</v>
      </c>
      <c r="B440" s="280" t="s">
        <v>57</v>
      </c>
      <c r="C440" s="281" t="s">
        <v>58</v>
      </c>
      <c r="D440" s="282">
        <v>53050</v>
      </c>
      <c r="E440" s="281" t="s">
        <v>1056</v>
      </c>
      <c r="F440" s="283" t="s">
        <v>1091</v>
      </c>
      <c r="G440" s="284" t="s">
        <v>1092</v>
      </c>
      <c r="H440" s="192">
        <v>0</v>
      </c>
      <c r="I440" s="192">
        <v>0</v>
      </c>
      <c r="J440" s="192">
        <v>0</v>
      </c>
      <c r="K440" s="192">
        <v>0</v>
      </c>
      <c r="L440" s="192">
        <v>0</v>
      </c>
      <c r="M440" s="192">
        <v>0</v>
      </c>
      <c r="N440" s="192">
        <v>0</v>
      </c>
      <c r="O440" s="192">
        <v>0</v>
      </c>
      <c r="P440" s="192">
        <v>0</v>
      </c>
      <c r="Q440" s="192">
        <v>0</v>
      </c>
      <c r="R440" s="192">
        <v>0</v>
      </c>
      <c r="S440" s="192">
        <v>0</v>
      </c>
      <c r="T440" s="192">
        <v>0</v>
      </c>
      <c r="U440" s="192">
        <v>0</v>
      </c>
      <c r="V440" s="192">
        <v>0</v>
      </c>
      <c r="W440" s="192">
        <v>0</v>
      </c>
      <c r="X440" s="192">
        <v>0</v>
      </c>
      <c r="Y440" s="192">
        <v>0</v>
      </c>
      <c r="Z440" s="192">
        <v>0</v>
      </c>
      <c r="AA440" s="192">
        <v>0</v>
      </c>
      <c r="AB440" s="192">
        <v>0</v>
      </c>
      <c r="AC440" s="192">
        <v>0</v>
      </c>
      <c r="AD440" s="192">
        <v>0</v>
      </c>
      <c r="AE440" s="192">
        <v>0</v>
      </c>
      <c r="AF440" s="192">
        <v>0</v>
      </c>
      <c r="AG440" s="192">
        <v>0</v>
      </c>
      <c r="AH440" s="192">
        <v>0</v>
      </c>
      <c r="AI440" s="192">
        <v>0</v>
      </c>
      <c r="AJ440" s="192">
        <v>0</v>
      </c>
      <c r="AK440" s="192">
        <v>0</v>
      </c>
      <c r="AL440" s="192">
        <v>0</v>
      </c>
      <c r="AM440" s="192">
        <v>0</v>
      </c>
      <c r="AN440" s="192">
        <v>0</v>
      </c>
      <c r="AO440" s="192">
        <v>0</v>
      </c>
      <c r="AP440" s="192">
        <v>0</v>
      </c>
      <c r="AQ440" s="192">
        <v>0</v>
      </c>
      <c r="AR440" s="192">
        <v>0</v>
      </c>
      <c r="AS440" s="192">
        <v>0</v>
      </c>
      <c r="AT440" s="192">
        <v>0</v>
      </c>
      <c r="AU440" s="192">
        <v>0</v>
      </c>
      <c r="AV440" s="192">
        <v>0</v>
      </c>
      <c r="AW440" s="192">
        <v>0</v>
      </c>
      <c r="AX440" s="192">
        <v>0</v>
      </c>
      <c r="AY440" s="192">
        <v>0</v>
      </c>
      <c r="AZ440" s="192">
        <v>0</v>
      </c>
      <c r="BA440" s="192">
        <v>0</v>
      </c>
      <c r="BB440" s="192">
        <v>0</v>
      </c>
      <c r="BC440" s="192">
        <v>0</v>
      </c>
      <c r="BD440" s="192">
        <v>0</v>
      </c>
      <c r="BE440" s="192">
        <v>0</v>
      </c>
      <c r="BF440" s="192">
        <v>0</v>
      </c>
      <c r="BG440" s="192">
        <v>0</v>
      </c>
      <c r="BH440" s="192">
        <v>0</v>
      </c>
      <c r="BI440" s="192">
        <v>0</v>
      </c>
      <c r="BJ440" s="192">
        <v>0</v>
      </c>
      <c r="BK440" s="192">
        <v>0</v>
      </c>
      <c r="BL440" s="192">
        <v>0</v>
      </c>
      <c r="BM440" s="192">
        <v>0</v>
      </c>
      <c r="BN440" s="192">
        <v>0</v>
      </c>
      <c r="BO440" s="192">
        <v>0</v>
      </c>
      <c r="BP440" s="192">
        <v>0</v>
      </c>
      <c r="BQ440" s="192">
        <v>0</v>
      </c>
      <c r="BR440" s="192">
        <v>0</v>
      </c>
      <c r="BS440" s="192">
        <v>0</v>
      </c>
      <c r="BT440" s="192">
        <v>0</v>
      </c>
      <c r="BU440" s="192">
        <v>0</v>
      </c>
      <c r="BV440" s="192">
        <v>0</v>
      </c>
      <c r="BW440" s="192">
        <v>0</v>
      </c>
      <c r="BX440" s="192">
        <v>0</v>
      </c>
      <c r="BY440" s="192">
        <v>0</v>
      </c>
      <c r="BZ440" s="192">
        <v>0</v>
      </c>
      <c r="CA440" s="192">
        <v>0</v>
      </c>
      <c r="CB440" s="192">
        <v>0</v>
      </c>
      <c r="CC440" s="201">
        <f t="shared" si="58"/>
        <v>0</v>
      </c>
    </row>
    <row r="441" spans="1:81" s="109" customFormat="1" ht="25.5" customHeight="1">
      <c r="A441" s="136" t="s">
        <v>1460</v>
      </c>
      <c r="B441" s="280" t="s">
        <v>57</v>
      </c>
      <c r="C441" s="281" t="s">
        <v>58</v>
      </c>
      <c r="D441" s="282">
        <v>53050</v>
      </c>
      <c r="E441" s="281" t="s">
        <v>1056</v>
      </c>
      <c r="F441" s="283" t="s">
        <v>1093</v>
      </c>
      <c r="G441" s="284" t="s">
        <v>1094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2">
        <v>0</v>
      </c>
      <c r="N441" s="192">
        <v>7</v>
      </c>
      <c r="O441" s="192">
        <v>0</v>
      </c>
      <c r="P441" s="192">
        <v>0</v>
      </c>
      <c r="Q441" s="192">
        <v>0</v>
      </c>
      <c r="R441" s="192">
        <v>17</v>
      </c>
      <c r="S441" s="192">
        <v>0</v>
      </c>
      <c r="T441" s="192">
        <v>0</v>
      </c>
      <c r="U441" s="192">
        <v>0</v>
      </c>
      <c r="V441" s="192">
        <v>0</v>
      </c>
      <c r="W441" s="192">
        <v>0</v>
      </c>
      <c r="X441" s="192">
        <v>21</v>
      </c>
      <c r="Y441" s="192">
        <v>0</v>
      </c>
      <c r="Z441" s="192">
        <v>0</v>
      </c>
      <c r="AA441" s="192">
        <v>0</v>
      </c>
      <c r="AB441" s="192">
        <v>0</v>
      </c>
      <c r="AC441" s="192">
        <v>0</v>
      </c>
      <c r="AD441" s="192">
        <v>0</v>
      </c>
      <c r="AE441" s="192">
        <v>0</v>
      </c>
      <c r="AF441" s="192">
        <v>0</v>
      </c>
      <c r="AG441" s="192">
        <v>0</v>
      </c>
      <c r="AH441" s="192">
        <v>0</v>
      </c>
      <c r="AI441" s="192">
        <v>0</v>
      </c>
      <c r="AJ441" s="192">
        <v>0</v>
      </c>
      <c r="AK441" s="192">
        <v>0</v>
      </c>
      <c r="AL441" s="192">
        <v>0</v>
      </c>
      <c r="AM441" s="192">
        <v>0</v>
      </c>
      <c r="AN441" s="192">
        <v>0</v>
      </c>
      <c r="AO441" s="192">
        <v>402949.96</v>
      </c>
      <c r="AP441" s="192">
        <v>0</v>
      </c>
      <c r="AQ441" s="192">
        <v>0</v>
      </c>
      <c r="AR441" s="192">
        <v>0</v>
      </c>
      <c r="AS441" s="192">
        <v>0</v>
      </c>
      <c r="AT441" s="192">
        <v>0</v>
      </c>
      <c r="AU441" s="192">
        <v>0</v>
      </c>
      <c r="AV441" s="192">
        <v>0</v>
      </c>
      <c r="AW441" s="192">
        <v>0</v>
      </c>
      <c r="AX441" s="192">
        <v>0</v>
      </c>
      <c r="AY441" s="192">
        <v>0</v>
      </c>
      <c r="AZ441" s="192">
        <v>0</v>
      </c>
      <c r="BA441" s="192">
        <v>0</v>
      </c>
      <c r="BB441" s="192">
        <v>0</v>
      </c>
      <c r="BC441" s="192">
        <v>0</v>
      </c>
      <c r="BD441" s="192">
        <v>7232.98</v>
      </c>
      <c r="BE441" s="192">
        <v>0</v>
      </c>
      <c r="BF441" s="192">
        <v>0</v>
      </c>
      <c r="BG441" s="192">
        <v>0</v>
      </c>
      <c r="BH441" s="192">
        <v>0</v>
      </c>
      <c r="BI441" s="192">
        <v>0</v>
      </c>
      <c r="BJ441" s="192">
        <v>0</v>
      </c>
      <c r="BK441" s="192">
        <v>0</v>
      </c>
      <c r="BL441" s="192">
        <v>0</v>
      </c>
      <c r="BM441" s="192">
        <v>0</v>
      </c>
      <c r="BN441" s="192">
        <v>0</v>
      </c>
      <c r="BO441" s="192">
        <v>0</v>
      </c>
      <c r="BP441" s="192">
        <v>0</v>
      </c>
      <c r="BQ441" s="192">
        <v>0</v>
      </c>
      <c r="BR441" s="192">
        <v>0</v>
      </c>
      <c r="BS441" s="192">
        <v>0</v>
      </c>
      <c r="BT441" s="192">
        <v>0</v>
      </c>
      <c r="BU441" s="192">
        <v>0</v>
      </c>
      <c r="BV441" s="192">
        <v>0</v>
      </c>
      <c r="BW441" s="192">
        <v>0</v>
      </c>
      <c r="BX441" s="192">
        <v>0</v>
      </c>
      <c r="BY441" s="192">
        <v>0</v>
      </c>
      <c r="BZ441" s="192">
        <v>0</v>
      </c>
      <c r="CA441" s="192">
        <v>0</v>
      </c>
      <c r="CB441" s="192">
        <v>23</v>
      </c>
      <c r="CC441" s="201">
        <f t="shared" si="58"/>
        <v>410250.94</v>
      </c>
    </row>
    <row r="442" spans="1:81" s="109" customFormat="1" ht="25.5" customHeight="1">
      <c r="A442" s="136" t="s">
        <v>1460</v>
      </c>
      <c r="B442" s="280" t="s">
        <v>57</v>
      </c>
      <c r="C442" s="281" t="s">
        <v>58</v>
      </c>
      <c r="D442" s="282">
        <v>53050</v>
      </c>
      <c r="E442" s="281" t="s">
        <v>1056</v>
      </c>
      <c r="F442" s="283" t="s">
        <v>1095</v>
      </c>
      <c r="G442" s="284" t="s">
        <v>1096</v>
      </c>
      <c r="H442" s="192">
        <v>0</v>
      </c>
      <c r="I442" s="192">
        <v>0</v>
      </c>
      <c r="J442" s="192">
        <v>0</v>
      </c>
      <c r="K442" s="192">
        <v>0</v>
      </c>
      <c r="L442" s="192">
        <v>0</v>
      </c>
      <c r="M442" s="192">
        <v>0</v>
      </c>
      <c r="N442" s="192">
        <v>0</v>
      </c>
      <c r="O442" s="192">
        <v>0</v>
      </c>
      <c r="P442" s="192">
        <v>0</v>
      </c>
      <c r="Q442" s="192">
        <v>0</v>
      </c>
      <c r="R442" s="192">
        <v>0</v>
      </c>
      <c r="S442" s="192">
        <v>0</v>
      </c>
      <c r="T442" s="192">
        <v>0</v>
      </c>
      <c r="U442" s="192">
        <v>0</v>
      </c>
      <c r="V442" s="192">
        <v>0</v>
      </c>
      <c r="W442" s="192">
        <v>0</v>
      </c>
      <c r="X442" s="192">
        <v>0</v>
      </c>
      <c r="Y442" s="192">
        <v>0</v>
      </c>
      <c r="Z442" s="192">
        <v>0</v>
      </c>
      <c r="AA442" s="192">
        <v>0</v>
      </c>
      <c r="AB442" s="192">
        <v>0</v>
      </c>
      <c r="AC442" s="192">
        <v>0</v>
      </c>
      <c r="AD442" s="192">
        <v>0</v>
      </c>
      <c r="AE442" s="192">
        <v>0</v>
      </c>
      <c r="AF442" s="192">
        <v>0</v>
      </c>
      <c r="AG442" s="192">
        <v>0</v>
      </c>
      <c r="AH442" s="192">
        <v>0</v>
      </c>
      <c r="AI442" s="192">
        <v>0</v>
      </c>
      <c r="AJ442" s="192">
        <v>0</v>
      </c>
      <c r="AK442" s="192">
        <v>0</v>
      </c>
      <c r="AL442" s="192">
        <v>0</v>
      </c>
      <c r="AM442" s="192">
        <v>0</v>
      </c>
      <c r="AN442" s="192">
        <v>0</v>
      </c>
      <c r="AO442" s="192">
        <v>0</v>
      </c>
      <c r="AP442" s="192">
        <v>0</v>
      </c>
      <c r="AQ442" s="192">
        <v>0</v>
      </c>
      <c r="AR442" s="192">
        <v>0</v>
      </c>
      <c r="AS442" s="192">
        <v>0</v>
      </c>
      <c r="AT442" s="192">
        <v>0</v>
      </c>
      <c r="AU442" s="192">
        <v>0</v>
      </c>
      <c r="AV442" s="192">
        <v>0</v>
      </c>
      <c r="AW442" s="192">
        <v>0</v>
      </c>
      <c r="AX442" s="192">
        <v>0</v>
      </c>
      <c r="AY442" s="192">
        <v>0</v>
      </c>
      <c r="AZ442" s="192">
        <v>0</v>
      </c>
      <c r="BA442" s="192">
        <v>0</v>
      </c>
      <c r="BB442" s="192">
        <v>0</v>
      </c>
      <c r="BC442" s="192">
        <v>0</v>
      </c>
      <c r="BD442" s="192">
        <v>0</v>
      </c>
      <c r="BE442" s="192">
        <v>0</v>
      </c>
      <c r="BF442" s="192">
        <v>0</v>
      </c>
      <c r="BG442" s="192">
        <v>0</v>
      </c>
      <c r="BH442" s="192">
        <v>0</v>
      </c>
      <c r="BI442" s="192">
        <v>0</v>
      </c>
      <c r="BJ442" s="192">
        <v>0</v>
      </c>
      <c r="BK442" s="192">
        <v>0</v>
      </c>
      <c r="BL442" s="192">
        <v>0</v>
      </c>
      <c r="BM442" s="192">
        <v>0</v>
      </c>
      <c r="BN442" s="192">
        <v>0</v>
      </c>
      <c r="BO442" s="192">
        <v>0</v>
      </c>
      <c r="BP442" s="192">
        <v>0</v>
      </c>
      <c r="BQ442" s="192">
        <v>0</v>
      </c>
      <c r="BR442" s="192">
        <v>0</v>
      </c>
      <c r="BS442" s="192">
        <v>0</v>
      </c>
      <c r="BT442" s="192">
        <v>0</v>
      </c>
      <c r="BU442" s="192">
        <v>0</v>
      </c>
      <c r="BV442" s="192">
        <v>0</v>
      </c>
      <c r="BW442" s="192">
        <v>0</v>
      </c>
      <c r="BX442" s="192">
        <v>0</v>
      </c>
      <c r="BY442" s="192">
        <v>0</v>
      </c>
      <c r="BZ442" s="192">
        <v>0</v>
      </c>
      <c r="CA442" s="192">
        <v>0</v>
      </c>
      <c r="CB442" s="192">
        <v>0</v>
      </c>
      <c r="CC442" s="201">
        <f t="shared" si="58"/>
        <v>0</v>
      </c>
    </row>
    <row r="443" spans="1:81" s="109" customFormat="1" ht="25.5" customHeight="1">
      <c r="A443" s="136" t="s">
        <v>1460</v>
      </c>
      <c r="B443" s="280" t="s">
        <v>57</v>
      </c>
      <c r="C443" s="281" t="s">
        <v>58</v>
      </c>
      <c r="D443" s="282"/>
      <c r="E443" s="281"/>
      <c r="F443" s="283" t="s">
        <v>1097</v>
      </c>
      <c r="G443" s="284" t="s">
        <v>1098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2">
        <v>0</v>
      </c>
      <c r="N443" s="192">
        <v>0</v>
      </c>
      <c r="O443" s="192">
        <v>0</v>
      </c>
      <c r="P443" s="192">
        <v>0</v>
      </c>
      <c r="Q443" s="192">
        <v>0</v>
      </c>
      <c r="R443" s="192">
        <v>0</v>
      </c>
      <c r="S443" s="192">
        <v>0</v>
      </c>
      <c r="T443" s="192">
        <v>0</v>
      </c>
      <c r="U443" s="192">
        <v>0</v>
      </c>
      <c r="V443" s="192">
        <v>0</v>
      </c>
      <c r="W443" s="192">
        <v>0</v>
      </c>
      <c r="X443" s="192">
        <v>0</v>
      </c>
      <c r="Y443" s="192">
        <v>0</v>
      </c>
      <c r="Z443" s="192">
        <v>0</v>
      </c>
      <c r="AA443" s="192">
        <v>0</v>
      </c>
      <c r="AB443" s="192">
        <v>0</v>
      </c>
      <c r="AC443" s="192">
        <v>0</v>
      </c>
      <c r="AD443" s="192">
        <v>0</v>
      </c>
      <c r="AE443" s="192">
        <v>0</v>
      </c>
      <c r="AF443" s="192">
        <v>0</v>
      </c>
      <c r="AG443" s="192">
        <v>0</v>
      </c>
      <c r="AH443" s="192">
        <v>0</v>
      </c>
      <c r="AI443" s="192">
        <v>0</v>
      </c>
      <c r="AJ443" s="192">
        <v>0</v>
      </c>
      <c r="AK443" s="192">
        <v>0</v>
      </c>
      <c r="AL443" s="192">
        <v>0</v>
      </c>
      <c r="AM443" s="192">
        <v>0</v>
      </c>
      <c r="AN443" s="192">
        <v>0</v>
      </c>
      <c r="AO443" s="192">
        <v>0</v>
      </c>
      <c r="AP443" s="192">
        <v>0</v>
      </c>
      <c r="AQ443" s="192">
        <v>0</v>
      </c>
      <c r="AR443" s="192">
        <v>0</v>
      </c>
      <c r="AS443" s="192">
        <v>0</v>
      </c>
      <c r="AT443" s="192">
        <v>0</v>
      </c>
      <c r="AU443" s="192">
        <v>0</v>
      </c>
      <c r="AV443" s="192">
        <v>0</v>
      </c>
      <c r="AW443" s="192">
        <v>0</v>
      </c>
      <c r="AX443" s="192">
        <v>0</v>
      </c>
      <c r="AY443" s="192">
        <v>0</v>
      </c>
      <c r="AZ443" s="192">
        <v>0</v>
      </c>
      <c r="BA443" s="192">
        <v>0</v>
      </c>
      <c r="BB443" s="192">
        <v>0</v>
      </c>
      <c r="BC443" s="192">
        <v>0</v>
      </c>
      <c r="BD443" s="192">
        <v>0</v>
      </c>
      <c r="BE443" s="192">
        <v>0</v>
      </c>
      <c r="BF443" s="192">
        <v>0</v>
      </c>
      <c r="BG443" s="192">
        <v>0</v>
      </c>
      <c r="BH443" s="192">
        <v>0</v>
      </c>
      <c r="BI443" s="192">
        <v>0</v>
      </c>
      <c r="BJ443" s="192">
        <v>0</v>
      </c>
      <c r="BK443" s="192">
        <v>0</v>
      </c>
      <c r="BL443" s="192">
        <v>0</v>
      </c>
      <c r="BM443" s="192">
        <v>0</v>
      </c>
      <c r="BN443" s="192">
        <v>0</v>
      </c>
      <c r="BO443" s="192">
        <v>0</v>
      </c>
      <c r="BP443" s="192">
        <v>0</v>
      </c>
      <c r="BQ443" s="192">
        <v>0</v>
      </c>
      <c r="BR443" s="192">
        <v>0</v>
      </c>
      <c r="BS443" s="192">
        <v>0</v>
      </c>
      <c r="BT443" s="192">
        <v>0</v>
      </c>
      <c r="BU443" s="192">
        <v>0</v>
      </c>
      <c r="BV443" s="192">
        <v>0</v>
      </c>
      <c r="BW443" s="192">
        <v>0</v>
      </c>
      <c r="BX443" s="192">
        <v>0</v>
      </c>
      <c r="BY443" s="192">
        <v>0</v>
      </c>
      <c r="BZ443" s="192">
        <v>0</v>
      </c>
      <c r="CA443" s="192">
        <v>0</v>
      </c>
      <c r="CB443" s="192">
        <v>0</v>
      </c>
      <c r="CC443" s="201">
        <f t="shared" si="58"/>
        <v>0</v>
      </c>
    </row>
    <row r="444" spans="1:81" s="109" customFormat="1" ht="25.5" customHeight="1">
      <c r="A444" s="136" t="s">
        <v>1460</v>
      </c>
      <c r="B444" s="280" t="s">
        <v>57</v>
      </c>
      <c r="C444" s="281" t="s">
        <v>58</v>
      </c>
      <c r="D444" s="282"/>
      <c r="E444" s="281"/>
      <c r="F444" s="283" t="s">
        <v>1099</v>
      </c>
      <c r="G444" s="284" t="s">
        <v>1100</v>
      </c>
      <c r="H444" s="192">
        <v>0</v>
      </c>
      <c r="I444" s="192">
        <v>0</v>
      </c>
      <c r="J444" s="192">
        <v>0</v>
      </c>
      <c r="K444" s="192">
        <v>0</v>
      </c>
      <c r="L444" s="192">
        <v>0</v>
      </c>
      <c r="M444" s="192">
        <v>0</v>
      </c>
      <c r="N444" s="192">
        <v>0</v>
      </c>
      <c r="O444" s="192">
        <v>0</v>
      </c>
      <c r="P444" s="192">
        <v>0</v>
      </c>
      <c r="Q444" s="192">
        <v>0</v>
      </c>
      <c r="R444" s="192">
        <v>0</v>
      </c>
      <c r="S444" s="192">
        <v>0</v>
      </c>
      <c r="T444" s="192">
        <v>0</v>
      </c>
      <c r="U444" s="192">
        <v>0</v>
      </c>
      <c r="V444" s="192">
        <v>0</v>
      </c>
      <c r="W444" s="192">
        <v>0</v>
      </c>
      <c r="X444" s="192">
        <v>0</v>
      </c>
      <c r="Y444" s="192">
        <v>0</v>
      </c>
      <c r="Z444" s="192">
        <v>0</v>
      </c>
      <c r="AA444" s="192">
        <v>0</v>
      </c>
      <c r="AB444" s="192">
        <v>0</v>
      </c>
      <c r="AC444" s="192">
        <v>0</v>
      </c>
      <c r="AD444" s="192">
        <v>0</v>
      </c>
      <c r="AE444" s="192">
        <v>0</v>
      </c>
      <c r="AF444" s="192">
        <v>0</v>
      </c>
      <c r="AG444" s="192">
        <v>0</v>
      </c>
      <c r="AH444" s="192">
        <v>0</v>
      </c>
      <c r="AI444" s="192">
        <v>0</v>
      </c>
      <c r="AJ444" s="192">
        <v>0</v>
      </c>
      <c r="AK444" s="192">
        <v>0</v>
      </c>
      <c r="AL444" s="192">
        <v>0</v>
      </c>
      <c r="AM444" s="192">
        <v>0</v>
      </c>
      <c r="AN444" s="192">
        <v>0</v>
      </c>
      <c r="AO444" s="192">
        <v>0</v>
      </c>
      <c r="AP444" s="192">
        <v>0</v>
      </c>
      <c r="AQ444" s="192">
        <v>0</v>
      </c>
      <c r="AR444" s="192">
        <v>0</v>
      </c>
      <c r="AS444" s="192">
        <v>0</v>
      </c>
      <c r="AT444" s="192">
        <v>0</v>
      </c>
      <c r="AU444" s="192">
        <v>0</v>
      </c>
      <c r="AV444" s="192">
        <v>0</v>
      </c>
      <c r="AW444" s="192">
        <v>0</v>
      </c>
      <c r="AX444" s="192">
        <v>0</v>
      </c>
      <c r="AY444" s="192">
        <v>0</v>
      </c>
      <c r="AZ444" s="192">
        <v>0</v>
      </c>
      <c r="BA444" s="192">
        <v>0</v>
      </c>
      <c r="BB444" s="192">
        <v>0</v>
      </c>
      <c r="BC444" s="192">
        <v>0</v>
      </c>
      <c r="BD444" s="192">
        <v>0</v>
      </c>
      <c r="BE444" s="192">
        <v>0</v>
      </c>
      <c r="BF444" s="192">
        <v>0</v>
      </c>
      <c r="BG444" s="192">
        <v>0</v>
      </c>
      <c r="BH444" s="192">
        <v>0</v>
      </c>
      <c r="BI444" s="192">
        <v>0</v>
      </c>
      <c r="BJ444" s="192">
        <v>0</v>
      </c>
      <c r="BK444" s="192">
        <v>0</v>
      </c>
      <c r="BL444" s="192">
        <v>0</v>
      </c>
      <c r="BM444" s="192">
        <v>0</v>
      </c>
      <c r="BN444" s="192">
        <v>0</v>
      </c>
      <c r="BO444" s="192">
        <v>0</v>
      </c>
      <c r="BP444" s="192">
        <v>0</v>
      </c>
      <c r="BQ444" s="192">
        <v>0</v>
      </c>
      <c r="BR444" s="192">
        <v>0</v>
      </c>
      <c r="BS444" s="192">
        <v>0</v>
      </c>
      <c r="BT444" s="192">
        <v>0</v>
      </c>
      <c r="BU444" s="192">
        <v>0</v>
      </c>
      <c r="BV444" s="192">
        <v>0</v>
      </c>
      <c r="BW444" s="192">
        <v>0</v>
      </c>
      <c r="BX444" s="192">
        <v>0</v>
      </c>
      <c r="BY444" s="192">
        <v>0</v>
      </c>
      <c r="BZ444" s="192">
        <v>0</v>
      </c>
      <c r="CA444" s="192">
        <v>0</v>
      </c>
      <c r="CB444" s="192">
        <v>0</v>
      </c>
      <c r="CC444" s="201">
        <f t="shared" si="58"/>
        <v>0</v>
      </c>
    </row>
    <row r="445" spans="1:81" s="109" customFormat="1" ht="25.5" customHeight="1">
      <c r="A445" s="136" t="s">
        <v>1460</v>
      </c>
      <c r="B445" s="280" t="s">
        <v>57</v>
      </c>
      <c r="C445" s="281" t="s">
        <v>58</v>
      </c>
      <c r="D445" s="282"/>
      <c r="E445" s="281"/>
      <c r="F445" s="283" t="s">
        <v>1101</v>
      </c>
      <c r="G445" s="284" t="s">
        <v>1102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2">
        <v>0</v>
      </c>
      <c r="N445" s="192">
        <v>0</v>
      </c>
      <c r="O445" s="192">
        <v>0</v>
      </c>
      <c r="P445" s="192">
        <v>0</v>
      </c>
      <c r="Q445" s="192">
        <v>0</v>
      </c>
      <c r="R445" s="192">
        <v>0</v>
      </c>
      <c r="S445" s="192">
        <v>0</v>
      </c>
      <c r="T445" s="192">
        <v>0</v>
      </c>
      <c r="U445" s="192">
        <v>0</v>
      </c>
      <c r="V445" s="192">
        <v>0</v>
      </c>
      <c r="W445" s="192">
        <v>0</v>
      </c>
      <c r="X445" s="192">
        <v>0</v>
      </c>
      <c r="Y445" s="192">
        <v>0</v>
      </c>
      <c r="Z445" s="192">
        <v>0</v>
      </c>
      <c r="AA445" s="192">
        <v>0</v>
      </c>
      <c r="AB445" s="192">
        <v>0</v>
      </c>
      <c r="AC445" s="192">
        <v>0</v>
      </c>
      <c r="AD445" s="192">
        <v>0</v>
      </c>
      <c r="AE445" s="192">
        <v>0</v>
      </c>
      <c r="AF445" s="192">
        <v>0</v>
      </c>
      <c r="AG445" s="192">
        <v>0</v>
      </c>
      <c r="AH445" s="192">
        <v>0</v>
      </c>
      <c r="AI445" s="192">
        <v>0</v>
      </c>
      <c r="AJ445" s="192">
        <v>0</v>
      </c>
      <c r="AK445" s="192">
        <v>0</v>
      </c>
      <c r="AL445" s="192">
        <v>0</v>
      </c>
      <c r="AM445" s="192">
        <v>0</v>
      </c>
      <c r="AN445" s="192">
        <v>0</v>
      </c>
      <c r="AO445" s="192">
        <v>0</v>
      </c>
      <c r="AP445" s="192">
        <v>0</v>
      </c>
      <c r="AQ445" s="192">
        <v>0</v>
      </c>
      <c r="AR445" s="192">
        <v>0</v>
      </c>
      <c r="AS445" s="192">
        <v>0</v>
      </c>
      <c r="AT445" s="192">
        <v>0</v>
      </c>
      <c r="AU445" s="192">
        <v>0</v>
      </c>
      <c r="AV445" s="192">
        <v>0</v>
      </c>
      <c r="AW445" s="192">
        <v>0</v>
      </c>
      <c r="AX445" s="192">
        <v>0</v>
      </c>
      <c r="AY445" s="192">
        <v>0</v>
      </c>
      <c r="AZ445" s="192">
        <v>0</v>
      </c>
      <c r="BA445" s="192">
        <v>0</v>
      </c>
      <c r="BB445" s="192">
        <v>0</v>
      </c>
      <c r="BC445" s="192">
        <v>0</v>
      </c>
      <c r="BD445" s="192">
        <v>0</v>
      </c>
      <c r="BE445" s="192">
        <v>0</v>
      </c>
      <c r="BF445" s="192">
        <v>0</v>
      </c>
      <c r="BG445" s="192">
        <v>0</v>
      </c>
      <c r="BH445" s="192">
        <v>0</v>
      </c>
      <c r="BI445" s="192">
        <v>0</v>
      </c>
      <c r="BJ445" s="192">
        <v>0</v>
      </c>
      <c r="BK445" s="192">
        <v>0</v>
      </c>
      <c r="BL445" s="192">
        <v>0</v>
      </c>
      <c r="BM445" s="192">
        <v>0</v>
      </c>
      <c r="BN445" s="192">
        <v>0</v>
      </c>
      <c r="BO445" s="192">
        <v>0</v>
      </c>
      <c r="BP445" s="192">
        <v>0</v>
      </c>
      <c r="BQ445" s="192">
        <v>0</v>
      </c>
      <c r="BR445" s="192">
        <v>0</v>
      </c>
      <c r="BS445" s="192">
        <v>0</v>
      </c>
      <c r="BT445" s="192">
        <v>0</v>
      </c>
      <c r="BU445" s="192">
        <v>0</v>
      </c>
      <c r="BV445" s="192">
        <v>0</v>
      </c>
      <c r="BW445" s="192">
        <v>0</v>
      </c>
      <c r="BX445" s="192">
        <v>0</v>
      </c>
      <c r="BY445" s="192">
        <v>0</v>
      </c>
      <c r="BZ445" s="192">
        <v>0</v>
      </c>
      <c r="CA445" s="192">
        <v>0</v>
      </c>
      <c r="CB445" s="192">
        <v>0</v>
      </c>
      <c r="CC445" s="201">
        <f t="shared" si="58"/>
        <v>0</v>
      </c>
    </row>
    <row r="446" spans="1:81" s="109" customFormat="1" ht="25.5" customHeight="1">
      <c r="A446" s="136" t="s">
        <v>1460</v>
      </c>
      <c r="B446" s="280" t="s">
        <v>57</v>
      </c>
      <c r="C446" s="281" t="s">
        <v>58</v>
      </c>
      <c r="D446" s="282">
        <v>53050</v>
      </c>
      <c r="E446" s="281" t="s">
        <v>1056</v>
      </c>
      <c r="F446" s="283" t="s">
        <v>1114</v>
      </c>
      <c r="G446" s="284" t="s">
        <v>1115</v>
      </c>
      <c r="H446" s="192">
        <v>0</v>
      </c>
      <c r="I446" s="192">
        <v>0</v>
      </c>
      <c r="J446" s="192">
        <v>0</v>
      </c>
      <c r="K446" s="192">
        <v>0</v>
      </c>
      <c r="L446" s="192">
        <v>0</v>
      </c>
      <c r="M446" s="192">
        <v>0</v>
      </c>
      <c r="N446" s="192">
        <v>0</v>
      </c>
      <c r="O446" s="192">
        <v>0</v>
      </c>
      <c r="P446" s="192">
        <v>0</v>
      </c>
      <c r="Q446" s="192">
        <v>0</v>
      </c>
      <c r="R446" s="192">
        <v>0</v>
      </c>
      <c r="S446" s="192">
        <v>0</v>
      </c>
      <c r="T446" s="192">
        <v>0</v>
      </c>
      <c r="U446" s="192">
        <v>0</v>
      </c>
      <c r="V446" s="192">
        <v>0</v>
      </c>
      <c r="W446" s="192">
        <v>0</v>
      </c>
      <c r="X446" s="192">
        <v>0</v>
      </c>
      <c r="Y446" s="192">
        <v>0</v>
      </c>
      <c r="Z446" s="192">
        <v>0</v>
      </c>
      <c r="AA446" s="192">
        <v>0</v>
      </c>
      <c r="AB446" s="192">
        <v>0</v>
      </c>
      <c r="AC446" s="192">
        <v>0</v>
      </c>
      <c r="AD446" s="192">
        <v>0</v>
      </c>
      <c r="AE446" s="192">
        <v>0</v>
      </c>
      <c r="AF446" s="192">
        <v>0</v>
      </c>
      <c r="AG446" s="192">
        <v>0</v>
      </c>
      <c r="AH446" s="192">
        <v>0</v>
      </c>
      <c r="AI446" s="192">
        <v>0</v>
      </c>
      <c r="AJ446" s="192">
        <v>0</v>
      </c>
      <c r="AK446" s="192">
        <v>0</v>
      </c>
      <c r="AL446" s="192">
        <v>0</v>
      </c>
      <c r="AM446" s="192">
        <v>0</v>
      </c>
      <c r="AN446" s="192">
        <v>0</v>
      </c>
      <c r="AO446" s="192">
        <v>0</v>
      </c>
      <c r="AP446" s="192">
        <v>0</v>
      </c>
      <c r="AQ446" s="192">
        <v>0</v>
      </c>
      <c r="AR446" s="192">
        <v>0</v>
      </c>
      <c r="AS446" s="192">
        <v>0</v>
      </c>
      <c r="AT446" s="192">
        <v>0</v>
      </c>
      <c r="AU446" s="192">
        <v>0</v>
      </c>
      <c r="AV446" s="192">
        <v>0</v>
      </c>
      <c r="AW446" s="192">
        <v>0</v>
      </c>
      <c r="AX446" s="192">
        <v>0</v>
      </c>
      <c r="AY446" s="192">
        <v>0</v>
      </c>
      <c r="AZ446" s="192">
        <v>0</v>
      </c>
      <c r="BA446" s="192">
        <v>0</v>
      </c>
      <c r="BB446" s="192">
        <v>0</v>
      </c>
      <c r="BC446" s="192">
        <v>0</v>
      </c>
      <c r="BD446" s="192">
        <v>0</v>
      </c>
      <c r="BE446" s="192">
        <v>0</v>
      </c>
      <c r="BF446" s="192">
        <v>0</v>
      </c>
      <c r="BG446" s="192">
        <v>0</v>
      </c>
      <c r="BH446" s="192">
        <v>0</v>
      </c>
      <c r="BI446" s="192">
        <v>0</v>
      </c>
      <c r="BJ446" s="192">
        <v>0</v>
      </c>
      <c r="BK446" s="192">
        <v>0</v>
      </c>
      <c r="BL446" s="192">
        <v>0</v>
      </c>
      <c r="BM446" s="192">
        <v>0</v>
      </c>
      <c r="BN446" s="192">
        <v>0</v>
      </c>
      <c r="BO446" s="192">
        <v>0</v>
      </c>
      <c r="BP446" s="192">
        <v>0</v>
      </c>
      <c r="BQ446" s="192">
        <v>0</v>
      </c>
      <c r="BR446" s="192">
        <v>0</v>
      </c>
      <c r="BS446" s="192">
        <v>0</v>
      </c>
      <c r="BT446" s="192">
        <v>0</v>
      </c>
      <c r="BU446" s="192">
        <v>0</v>
      </c>
      <c r="BV446" s="192">
        <v>0</v>
      </c>
      <c r="BW446" s="192">
        <v>0</v>
      </c>
      <c r="BX446" s="192">
        <v>0</v>
      </c>
      <c r="BY446" s="192">
        <v>0</v>
      </c>
      <c r="BZ446" s="192">
        <v>0</v>
      </c>
      <c r="CA446" s="192">
        <v>0</v>
      </c>
      <c r="CB446" s="192">
        <v>0</v>
      </c>
      <c r="CC446" s="201">
        <f t="shared" si="58"/>
        <v>0</v>
      </c>
    </row>
    <row r="447" spans="1:81" s="109" customFormat="1" ht="25.5" customHeight="1">
      <c r="A447" s="136" t="s">
        <v>1460</v>
      </c>
      <c r="B447" s="280" t="s">
        <v>57</v>
      </c>
      <c r="C447" s="281" t="s">
        <v>58</v>
      </c>
      <c r="D447" s="282">
        <v>53050</v>
      </c>
      <c r="E447" s="281" t="s">
        <v>1056</v>
      </c>
      <c r="F447" s="283" t="s">
        <v>1116</v>
      </c>
      <c r="G447" s="284" t="s">
        <v>1117</v>
      </c>
      <c r="H447" s="192">
        <v>0</v>
      </c>
      <c r="I447" s="171">
        <v>0</v>
      </c>
      <c r="J447" s="171">
        <v>0</v>
      </c>
      <c r="K447" s="171">
        <v>0</v>
      </c>
      <c r="L447" s="171">
        <v>0</v>
      </c>
      <c r="M447" s="171">
        <v>0</v>
      </c>
      <c r="N447" s="171">
        <v>3831114.47</v>
      </c>
      <c r="O447" s="171">
        <v>0</v>
      </c>
      <c r="P447" s="171">
        <v>0</v>
      </c>
      <c r="Q447" s="171">
        <v>0</v>
      </c>
      <c r="R447" s="171">
        <v>0</v>
      </c>
      <c r="S447" s="171">
        <v>0</v>
      </c>
      <c r="T447" s="171">
        <v>0</v>
      </c>
      <c r="U447" s="171">
        <v>0</v>
      </c>
      <c r="V447" s="171">
        <v>0</v>
      </c>
      <c r="W447" s="171">
        <v>0</v>
      </c>
      <c r="X447" s="171">
        <v>0</v>
      </c>
      <c r="Y447" s="171">
        <v>0</v>
      </c>
      <c r="Z447" s="171">
        <v>0</v>
      </c>
      <c r="AA447" s="171">
        <v>0</v>
      </c>
      <c r="AB447" s="171">
        <v>0</v>
      </c>
      <c r="AC447" s="171">
        <v>0</v>
      </c>
      <c r="AD447" s="171">
        <v>0</v>
      </c>
      <c r="AE447" s="171">
        <v>0</v>
      </c>
      <c r="AF447" s="171">
        <v>0</v>
      </c>
      <c r="AG447" s="171">
        <v>0</v>
      </c>
      <c r="AH447" s="171">
        <v>0</v>
      </c>
      <c r="AI447" s="171">
        <v>4964490.5199999996</v>
      </c>
      <c r="AJ447" s="171">
        <v>0</v>
      </c>
      <c r="AK447" s="171">
        <v>0</v>
      </c>
      <c r="AL447" s="171">
        <v>0</v>
      </c>
      <c r="AM447" s="171">
        <v>0</v>
      </c>
      <c r="AN447" s="171">
        <v>0</v>
      </c>
      <c r="AO447" s="171">
        <v>0</v>
      </c>
      <c r="AP447" s="171">
        <v>0</v>
      </c>
      <c r="AQ447" s="171">
        <v>0</v>
      </c>
      <c r="AR447" s="171">
        <v>0</v>
      </c>
      <c r="AS447" s="171">
        <v>0</v>
      </c>
      <c r="AT447" s="171">
        <v>0</v>
      </c>
      <c r="AU447" s="171">
        <v>0</v>
      </c>
      <c r="AV447" s="171">
        <v>0</v>
      </c>
      <c r="AW447" s="171">
        <v>0</v>
      </c>
      <c r="AX447" s="171">
        <v>0</v>
      </c>
      <c r="AY447" s="171">
        <v>0</v>
      </c>
      <c r="AZ447" s="171">
        <v>0</v>
      </c>
      <c r="BA447" s="171">
        <v>0</v>
      </c>
      <c r="BB447" s="171">
        <v>0</v>
      </c>
      <c r="BC447" s="171">
        <v>0</v>
      </c>
      <c r="BD447" s="171">
        <v>0</v>
      </c>
      <c r="BE447" s="171">
        <v>0</v>
      </c>
      <c r="BF447" s="171">
        <v>0</v>
      </c>
      <c r="BG447" s="171">
        <v>0</v>
      </c>
      <c r="BH447" s="171">
        <v>0</v>
      </c>
      <c r="BI447" s="171">
        <v>0</v>
      </c>
      <c r="BJ447" s="171">
        <v>0</v>
      </c>
      <c r="BK447" s="171">
        <v>0</v>
      </c>
      <c r="BL447" s="171">
        <v>0</v>
      </c>
      <c r="BM447" s="171">
        <v>1479575.1</v>
      </c>
      <c r="BN447" s="171">
        <v>0</v>
      </c>
      <c r="BO447" s="171">
        <v>0</v>
      </c>
      <c r="BP447" s="171">
        <v>0</v>
      </c>
      <c r="BQ447" s="171">
        <v>0</v>
      </c>
      <c r="BR447" s="171">
        <v>0</v>
      </c>
      <c r="BS447" s="171">
        <v>0</v>
      </c>
      <c r="BT447" s="171">
        <v>0</v>
      </c>
      <c r="BU447" s="171">
        <v>0</v>
      </c>
      <c r="BV447" s="171">
        <v>0</v>
      </c>
      <c r="BW447" s="171">
        <v>0</v>
      </c>
      <c r="BX447" s="171">
        <v>0</v>
      </c>
      <c r="BY447" s="171">
        <v>0</v>
      </c>
      <c r="BZ447" s="171">
        <v>0</v>
      </c>
      <c r="CA447" s="171">
        <v>0</v>
      </c>
      <c r="CB447" s="171">
        <v>0</v>
      </c>
      <c r="CC447" s="201">
        <f t="shared" si="58"/>
        <v>10275180.09</v>
      </c>
    </row>
    <row r="448" spans="1:81" s="109" customFormat="1" ht="25.5" customHeight="1">
      <c r="A448" s="136" t="s">
        <v>1460</v>
      </c>
      <c r="B448" s="280" t="s">
        <v>57</v>
      </c>
      <c r="C448" s="281" t="s">
        <v>58</v>
      </c>
      <c r="D448" s="282">
        <v>53050</v>
      </c>
      <c r="E448" s="281" t="s">
        <v>1056</v>
      </c>
      <c r="F448" s="283" t="s">
        <v>1118</v>
      </c>
      <c r="G448" s="284" t="s">
        <v>1119</v>
      </c>
      <c r="H448" s="192">
        <v>2660000</v>
      </c>
      <c r="I448" s="192">
        <v>150000</v>
      </c>
      <c r="J448" s="192">
        <v>390000</v>
      </c>
      <c r="K448" s="192">
        <v>0</v>
      </c>
      <c r="L448" s="192">
        <v>0</v>
      </c>
      <c r="M448" s="192">
        <v>0</v>
      </c>
      <c r="N448" s="192">
        <v>4360000</v>
      </c>
      <c r="O448" s="192">
        <v>270000</v>
      </c>
      <c r="P448" s="192">
        <v>0</v>
      </c>
      <c r="Q448" s="192">
        <v>2150000</v>
      </c>
      <c r="R448" s="192">
        <v>0</v>
      </c>
      <c r="S448" s="192">
        <v>30000</v>
      </c>
      <c r="T448" s="192">
        <v>60000</v>
      </c>
      <c r="U448" s="192">
        <v>0</v>
      </c>
      <c r="V448" s="192">
        <v>0</v>
      </c>
      <c r="W448" s="192">
        <v>160000</v>
      </c>
      <c r="X448" s="192">
        <v>0</v>
      </c>
      <c r="Y448" s="192">
        <v>0</v>
      </c>
      <c r="Z448" s="192">
        <v>2240000</v>
      </c>
      <c r="AA448" s="192">
        <v>0</v>
      </c>
      <c r="AB448" s="192">
        <v>0</v>
      </c>
      <c r="AC448" s="192">
        <v>840000</v>
      </c>
      <c r="AD448" s="192">
        <v>0</v>
      </c>
      <c r="AE448" s="192">
        <v>0</v>
      </c>
      <c r="AF448" s="192">
        <v>0</v>
      </c>
      <c r="AG448" s="192">
        <v>40000</v>
      </c>
      <c r="AH448" s="192">
        <v>0</v>
      </c>
      <c r="AI448" s="192">
        <v>0</v>
      </c>
      <c r="AJ448" s="192">
        <v>0</v>
      </c>
      <c r="AK448" s="192">
        <v>80000</v>
      </c>
      <c r="AL448" s="192">
        <v>0</v>
      </c>
      <c r="AM448" s="192">
        <v>30000</v>
      </c>
      <c r="AN448" s="192">
        <v>0</v>
      </c>
      <c r="AO448" s="192">
        <v>160000</v>
      </c>
      <c r="AP448" s="192">
        <v>0</v>
      </c>
      <c r="AQ448" s="192">
        <v>0</v>
      </c>
      <c r="AR448" s="192">
        <v>80000</v>
      </c>
      <c r="AS448" s="192">
        <v>0</v>
      </c>
      <c r="AT448" s="192">
        <v>0</v>
      </c>
      <c r="AU448" s="192">
        <v>0</v>
      </c>
      <c r="AV448" s="192">
        <v>0</v>
      </c>
      <c r="AW448" s="192">
        <v>0</v>
      </c>
      <c r="AX448" s="192">
        <v>60000</v>
      </c>
      <c r="AY448" s="192">
        <v>0</v>
      </c>
      <c r="AZ448" s="192">
        <v>0</v>
      </c>
      <c r="BA448" s="192">
        <v>0</v>
      </c>
      <c r="BB448" s="192">
        <v>1840000</v>
      </c>
      <c r="BC448" s="192">
        <v>0</v>
      </c>
      <c r="BD448" s="192">
        <v>60000</v>
      </c>
      <c r="BE448" s="192">
        <v>0</v>
      </c>
      <c r="BF448" s="192">
        <v>0</v>
      </c>
      <c r="BG448" s="192">
        <v>0</v>
      </c>
      <c r="BH448" s="192">
        <v>340000</v>
      </c>
      <c r="BI448" s="192">
        <v>0</v>
      </c>
      <c r="BJ448" s="192">
        <v>0</v>
      </c>
      <c r="BK448" s="192">
        <v>280000</v>
      </c>
      <c r="BL448" s="192">
        <v>0</v>
      </c>
      <c r="BM448" s="192">
        <v>0</v>
      </c>
      <c r="BN448" s="192">
        <v>0</v>
      </c>
      <c r="BO448" s="192">
        <v>0</v>
      </c>
      <c r="BP448" s="192">
        <v>0</v>
      </c>
      <c r="BQ448" s="192">
        <v>0</v>
      </c>
      <c r="BR448" s="192">
        <v>0</v>
      </c>
      <c r="BS448" s="192">
        <v>0</v>
      </c>
      <c r="BT448" s="192">
        <v>2520000</v>
      </c>
      <c r="BU448" s="192">
        <v>0</v>
      </c>
      <c r="BV448" s="192">
        <v>0</v>
      </c>
      <c r="BW448" s="192">
        <v>0</v>
      </c>
      <c r="BX448" s="192">
        <v>0</v>
      </c>
      <c r="BY448" s="192">
        <v>800000</v>
      </c>
      <c r="BZ448" s="192">
        <v>0</v>
      </c>
      <c r="CA448" s="192">
        <v>0</v>
      </c>
      <c r="CB448" s="192">
        <v>0</v>
      </c>
      <c r="CC448" s="201">
        <f t="shared" si="58"/>
        <v>19600000</v>
      </c>
    </row>
    <row r="449" spans="1:81" s="109" customFormat="1" ht="25.5" customHeight="1">
      <c r="A449" s="136" t="s">
        <v>1460</v>
      </c>
      <c r="B449" s="280" t="s">
        <v>57</v>
      </c>
      <c r="C449" s="281" t="s">
        <v>58</v>
      </c>
      <c r="D449" s="282">
        <v>53050</v>
      </c>
      <c r="E449" s="281" t="s">
        <v>1056</v>
      </c>
      <c r="F449" s="283" t="s">
        <v>1120</v>
      </c>
      <c r="G449" s="284" t="s">
        <v>1121</v>
      </c>
      <c r="H449" s="192">
        <v>0</v>
      </c>
      <c r="I449" s="171">
        <v>0</v>
      </c>
      <c r="J449" s="171">
        <v>0</v>
      </c>
      <c r="K449" s="171">
        <v>0</v>
      </c>
      <c r="L449" s="171">
        <v>0</v>
      </c>
      <c r="M449" s="171">
        <v>0</v>
      </c>
      <c r="N449" s="171">
        <v>0</v>
      </c>
      <c r="O449" s="171">
        <v>0</v>
      </c>
      <c r="P449" s="171">
        <v>0</v>
      </c>
      <c r="Q449" s="171">
        <v>0</v>
      </c>
      <c r="R449" s="171">
        <v>0</v>
      </c>
      <c r="S449" s="171">
        <v>0</v>
      </c>
      <c r="T449" s="171">
        <v>0</v>
      </c>
      <c r="U449" s="171">
        <v>0</v>
      </c>
      <c r="V449" s="171">
        <v>0</v>
      </c>
      <c r="W449" s="171">
        <v>0</v>
      </c>
      <c r="X449" s="171">
        <v>0</v>
      </c>
      <c r="Y449" s="171">
        <v>0</v>
      </c>
      <c r="Z449" s="171">
        <v>0</v>
      </c>
      <c r="AA449" s="171">
        <v>0</v>
      </c>
      <c r="AB449" s="171">
        <v>0</v>
      </c>
      <c r="AC449" s="171">
        <v>0</v>
      </c>
      <c r="AD449" s="171">
        <v>0</v>
      </c>
      <c r="AE449" s="171">
        <v>0</v>
      </c>
      <c r="AF449" s="171">
        <v>0</v>
      </c>
      <c r="AG449" s="171">
        <v>0</v>
      </c>
      <c r="AH449" s="171">
        <v>0</v>
      </c>
      <c r="AI449" s="171">
        <v>0</v>
      </c>
      <c r="AJ449" s="171">
        <v>0</v>
      </c>
      <c r="AK449" s="171">
        <v>0</v>
      </c>
      <c r="AL449" s="171">
        <v>0</v>
      </c>
      <c r="AM449" s="171">
        <v>0</v>
      </c>
      <c r="AN449" s="171">
        <v>0</v>
      </c>
      <c r="AO449" s="171">
        <v>0</v>
      </c>
      <c r="AP449" s="171">
        <v>0</v>
      </c>
      <c r="AQ449" s="171">
        <v>0</v>
      </c>
      <c r="AR449" s="171">
        <v>0</v>
      </c>
      <c r="AS449" s="171">
        <v>0</v>
      </c>
      <c r="AT449" s="171">
        <v>0</v>
      </c>
      <c r="AU449" s="171">
        <v>0</v>
      </c>
      <c r="AV449" s="171">
        <v>0</v>
      </c>
      <c r="AW449" s="171">
        <v>0</v>
      </c>
      <c r="AX449" s="171">
        <v>0</v>
      </c>
      <c r="AY449" s="171">
        <v>0</v>
      </c>
      <c r="AZ449" s="171">
        <v>0</v>
      </c>
      <c r="BA449" s="171">
        <v>0</v>
      </c>
      <c r="BB449" s="171">
        <v>0</v>
      </c>
      <c r="BC449" s="171">
        <v>0</v>
      </c>
      <c r="BD449" s="171">
        <v>0</v>
      </c>
      <c r="BE449" s="171">
        <v>0</v>
      </c>
      <c r="BF449" s="171">
        <v>0</v>
      </c>
      <c r="BG449" s="171">
        <v>0</v>
      </c>
      <c r="BH449" s="171">
        <v>0</v>
      </c>
      <c r="BI449" s="171">
        <v>0</v>
      </c>
      <c r="BJ449" s="171">
        <v>0</v>
      </c>
      <c r="BK449" s="171">
        <v>0</v>
      </c>
      <c r="BL449" s="171">
        <v>0</v>
      </c>
      <c r="BM449" s="171">
        <v>0</v>
      </c>
      <c r="BN449" s="171">
        <v>0</v>
      </c>
      <c r="BO449" s="171">
        <v>0</v>
      </c>
      <c r="BP449" s="171">
        <v>0</v>
      </c>
      <c r="BQ449" s="171">
        <v>78000</v>
      </c>
      <c r="BR449" s="171">
        <v>0</v>
      </c>
      <c r="BS449" s="171">
        <v>0</v>
      </c>
      <c r="BT449" s="171">
        <v>0</v>
      </c>
      <c r="BU449" s="171">
        <v>0</v>
      </c>
      <c r="BV449" s="171">
        <v>0</v>
      </c>
      <c r="BW449" s="171">
        <v>0</v>
      </c>
      <c r="BX449" s="171">
        <v>0</v>
      </c>
      <c r="BY449" s="171">
        <v>0</v>
      </c>
      <c r="BZ449" s="171">
        <v>0</v>
      </c>
      <c r="CA449" s="171">
        <v>0</v>
      </c>
      <c r="CB449" s="171">
        <v>0</v>
      </c>
      <c r="CC449" s="201">
        <f t="shared" si="58"/>
        <v>78000</v>
      </c>
    </row>
    <row r="450" spans="1:81" s="109" customFormat="1" ht="25.5" customHeight="1">
      <c r="A450" s="136" t="s">
        <v>1461</v>
      </c>
      <c r="B450" s="280" t="s">
        <v>57</v>
      </c>
      <c r="C450" s="281" t="s">
        <v>58</v>
      </c>
      <c r="D450" s="282">
        <v>53050</v>
      </c>
      <c r="E450" s="281" t="s">
        <v>1056</v>
      </c>
      <c r="F450" s="283" t="s">
        <v>1122</v>
      </c>
      <c r="G450" s="284" t="s">
        <v>1123</v>
      </c>
      <c r="H450" s="192">
        <v>15454.4</v>
      </c>
      <c r="I450" s="192">
        <v>0</v>
      </c>
      <c r="J450" s="192">
        <v>0</v>
      </c>
      <c r="K450" s="192">
        <v>95100</v>
      </c>
      <c r="L450" s="192">
        <v>0</v>
      </c>
      <c r="M450" s="192">
        <v>300000</v>
      </c>
      <c r="N450" s="192">
        <v>152305</v>
      </c>
      <c r="O450" s="192">
        <v>78370</v>
      </c>
      <c r="P450" s="192">
        <v>0</v>
      </c>
      <c r="Q450" s="192">
        <v>124146.69</v>
      </c>
      <c r="R450" s="192">
        <v>0</v>
      </c>
      <c r="S450" s="192">
        <v>0</v>
      </c>
      <c r="T450" s="192">
        <v>41000</v>
      </c>
      <c r="U450" s="192">
        <v>0</v>
      </c>
      <c r="V450" s="192">
        <v>0</v>
      </c>
      <c r="W450" s="192">
        <v>3500</v>
      </c>
      <c r="X450" s="192">
        <v>361050</v>
      </c>
      <c r="Y450" s="192">
        <v>0</v>
      </c>
      <c r="Z450" s="192">
        <v>220600</v>
      </c>
      <c r="AA450" s="192">
        <v>500</v>
      </c>
      <c r="AB450" s="192">
        <v>0</v>
      </c>
      <c r="AC450" s="192">
        <v>16900</v>
      </c>
      <c r="AD450" s="192">
        <v>0</v>
      </c>
      <c r="AE450" s="192">
        <v>0</v>
      </c>
      <c r="AF450" s="192">
        <v>0</v>
      </c>
      <c r="AG450" s="192">
        <v>6000</v>
      </c>
      <c r="AH450" s="192">
        <v>0</v>
      </c>
      <c r="AI450" s="192">
        <v>0</v>
      </c>
      <c r="AJ450" s="192">
        <v>0</v>
      </c>
      <c r="AK450" s="192">
        <v>0</v>
      </c>
      <c r="AL450" s="192">
        <v>0</v>
      </c>
      <c r="AM450" s="192">
        <v>0</v>
      </c>
      <c r="AN450" s="192">
        <v>0</v>
      </c>
      <c r="AO450" s="192">
        <v>47640.9</v>
      </c>
      <c r="AP450" s="192">
        <v>8500</v>
      </c>
      <c r="AQ450" s="192">
        <v>0</v>
      </c>
      <c r="AR450" s="192">
        <v>3309.16</v>
      </c>
      <c r="AS450" s="192">
        <v>0</v>
      </c>
      <c r="AT450" s="192">
        <v>0</v>
      </c>
      <c r="AU450" s="192">
        <v>191240</v>
      </c>
      <c r="AV450" s="192">
        <v>115940.8</v>
      </c>
      <c r="AW450" s="192">
        <v>0</v>
      </c>
      <c r="AX450" s="192">
        <v>111700</v>
      </c>
      <c r="AY450" s="192">
        <v>0.55000000000000004</v>
      </c>
      <c r="AZ450" s="192">
        <v>0</v>
      </c>
      <c r="BA450" s="192">
        <v>0</v>
      </c>
      <c r="BB450" s="192">
        <v>98490</v>
      </c>
      <c r="BC450" s="192">
        <v>0</v>
      </c>
      <c r="BD450" s="192">
        <v>30506.53</v>
      </c>
      <c r="BE450" s="192">
        <v>0</v>
      </c>
      <c r="BF450" s="192">
        <v>0</v>
      </c>
      <c r="BG450" s="192">
        <v>72341</v>
      </c>
      <c r="BH450" s="192">
        <v>67769</v>
      </c>
      <c r="BI450" s="192">
        <v>0.05</v>
      </c>
      <c r="BJ450" s="192">
        <v>18000</v>
      </c>
      <c r="BK450" s="192">
        <v>3500</v>
      </c>
      <c r="BL450" s="192">
        <v>7500</v>
      </c>
      <c r="BM450" s="192">
        <v>0</v>
      </c>
      <c r="BN450" s="192">
        <v>0</v>
      </c>
      <c r="BO450" s="192">
        <v>0</v>
      </c>
      <c r="BP450" s="192">
        <v>0</v>
      </c>
      <c r="BQ450" s="192">
        <v>0</v>
      </c>
      <c r="BR450" s="192">
        <v>66495</v>
      </c>
      <c r="BS450" s="192">
        <v>0</v>
      </c>
      <c r="BT450" s="192">
        <v>0</v>
      </c>
      <c r="BU450" s="192">
        <v>0</v>
      </c>
      <c r="BV450" s="192">
        <v>0</v>
      </c>
      <c r="BW450" s="192">
        <v>62750</v>
      </c>
      <c r="BX450" s="192">
        <v>13500</v>
      </c>
      <c r="BY450" s="192">
        <v>2300000</v>
      </c>
      <c r="BZ450" s="192">
        <v>26000</v>
      </c>
      <c r="CA450" s="192">
        <v>0</v>
      </c>
      <c r="CB450" s="192">
        <v>3500</v>
      </c>
      <c r="CC450" s="201">
        <f t="shared" si="58"/>
        <v>4663609.08</v>
      </c>
    </row>
    <row r="451" spans="1:81" s="109" customFormat="1" ht="25.5" customHeight="1">
      <c r="A451" s="136" t="s">
        <v>1460</v>
      </c>
      <c r="B451" s="280" t="s">
        <v>57</v>
      </c>
      <c r="C451" s="281" t="s">
        <v>58</v>
      </c>
      <c r="D451" s="282">
        <v>53050</v>
      </c>
      <c r="E451" s="281" t="s">
        <v>1056</v>
      </c>
      <c r="F451" s="283" t="s">
        <v>1124</v>
      </c>
      <c r="G451" s="284" t="s">
        <v>1125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2">
        <v>0</v>
      </c>
      <c r="N451" s="192">
        <v>0</v>
      </c>
      <c r="O451" s="192">
        <v>0</v>
      </c>
      <c r="P451" s="192">
        <v>0</v>
      </c>
      <c r="Q451" s="192">
        <v>0</v>
      </c>
      <c r="R451" s="192">
        <v>0</v>
      </c>
      <c r="S451" s="192">
        <v>0</v>
      </c>
      <c r="T451" s="192">
        <v>0</v>
      </c>
      <c r="U451" s="192">
        <v>0</v>
      </c>
      <c r="V451" s="192">
        <v>0</v>
      </c>
      <c r="W451" s="192">
        <v>0</v>
      </c>
      <c r="X451" s="192">
        <v>0</v>
      </c>
      <c r="Y451" s="192">
        <v>0</v>
      </c>
      <c r="Z451" s="192">
        <v>0</v>
      </c>
      <c r="AA451" s="192">
        <v>0</v>
      </c>
      <c r="AB451" s="192">
        <v>0</v>
      </c>
      <c r="AC451" s="192">
        <v>0</v>
      </c>
      <c r="AD451" s="192">
        <v>0</v>
      </c>
      <c r="AE451" s="192">
        <v>0</v>
      </c>
      <c r="AF451" s="192">
        <v>0</v>
      </c>
      <c r="AG451" s="192">
        <v>0</v>
      </c>
      <c r="AH451" s="192">
        <v>0</v>
      </c>
      <c r="AI451" s="192">
        <v>0</v>
      </c>
      <c r="AJ451" s="192">
        <v>0</v>
      </c>
      <c r="AK451" s="192">
        <v>0</v>
      </c>
      <c r="AL451" s="192">
        <v>0</v>
      </c>
      <c r="AM451" s="192">
        <v>0</v>
      </c>
      <c r="AN451" s="192">
        <v>0</v>
      </c>
      <c r="AO451" s="192">
        <v>0</v>
      </c>
      <c r="AP451" s="192">
        <v>0</v>
      </c>
      <c r="AQ451" s="192">
        <v>0</v>
      </c>
      <c r="AR451" s="192">
        <v>0</v>
      </c>
      <c r="AS451" s="192">
        <v>0</v>
      </c>
      <c r="AT451" s="192">
        <v>0</v>
      </c>
      <c r="AU451" s="192">
        <v>0</v>
      </c>
      <c r="AV451" s="192">
        <v>0</v>
      </c>
      <c r="AW451" s="192">
        <v>0</v>
      </c>
      <c r="AX451" s="192">
        <v>0</v>
      </c>
      <c r="AY451" s="192">
        <v>0</v>
      </c>
      <c r="AZ451" s="192">
        <v>0</v>
      </c>
      <c r="BA451" s="192">
        <v>0</v>
      </c>
      <c r="BB451" s="192">
        <v>0</v>
      </c>
      <c r="BC451" s="192">
        <v>0</v>
      </c>
      <c r="BD451" s="192">
        <v>0</v>
      </c>
      <c r="BE451" s="192">
        <v>0</v>
      </c>
      <c r="BF451" s="192">
        <v>0</v>
      </c>
      <c r="BG451" s="192">
        <v>0</v>
      </c>
      <c r="BH451" s="192">
        <v>0</v>
      </c>
      <c r="BI451" s="192">
        <v>0</v>
      </c>
      <c r="BJ451" s="192">
        <v>0</v>
      </c>
      <c r="BK451" s="192">
        <v>0</v>
      </c>
      <c r="BL451" s="192">
        <v>0</v>
      </c>
      <c r="BM451" s="192">
        <v>0</v>
      </c>
      <c r="BN451" s="192">
        <v>0</v>
      </c>
      <c r="BO451" s="192">
        <v>0</v>
      </c>
      <c r="BP451" s="192">
        <v>0</v>
      </c>
      <c r="BQ451" s="192">
        <v>0</v>
      </c>
      <c r="BR451" s="192">
        <v>0</v>
      </c>
      <c r="BS451" s="192">
        <v>0</v>
      </c>
      <c r="BT451" s="192">
        <v>0</v>
      </c>
      <c r="BU451" s="192">
        <v>0</v>
      </c>
      <c r="BV451" s="192">
        <v>0</v>
      </c>
      <c r="BW451" s="192">
        <v>0</v>
      </c>
      <c r="BX451" s="192">
        <v>0</v>
      </c>
      <c r="BY451" s="192">
        <v>0</v>
      </c>
      <c r="BZ451" s="192">
        <v>0</v>
      </c>
      <c r="CA451" s="192">
        <v>0</v>
      </c>
      <c r="CB451" s="192">
        <v>0</v>
      </c>
      <c r="CC451" s="201">
        <f t="shared" si="58"/>
        <v>0</v>
      </c>
    </row>
    <row r="452" spans="1:81" s="109" customFormat="1" ht="25.5" customHeight="1">
      <c r="A452" s="136" t="s">
        <v>1460</v>
      </c>
      <c r="B452" s="280" t="s">
        <v>57</v>
      </c>
      <c r="C452" s="281" t="s">
        <v>58</v>
      </c>
      <c r="D452" s="282">
        <v>53050</v>
      </c>
      <c r="E452" s="281" t="s">
        <v>1056</v>
      </c>
      <c r="F452" s="283" t="s">
        <v>1126</v>
      </c>
      <c r="G452" s="284" t="s">
        <v>1127</v>
      </c>
      <c r="H452" s="192">
        <v>0</v>
      </c>
      <c r="I452" s="171">
        <v>0</v>
      </c>
      <c r="J452" s="171">
        <v>0</v>
      </c>
      <c r="K452" s="171">
        <v>0</v>
      </c>
      <c r="L452" s="171">
        <v>0</v>
      </c>
      <c r="M452" s="171">
        <v>0</v>
      </c>
      <c r="N452" s="171">
        <v>0</v>
      </c>
      <c r="O452" s="171">
        <v>0</v>
      </c>
      <c r="P452" s="171">
        <v>0</v>
      </c>
      <c r="Q452" s="171">
        <v>0</v>
      </c>
      <c r="R452" s="171">
        <v>0</v>
      </c>
      <c r="S452" s="171">
        <v>0</v>
      </c>
      <c r="T452" s="171">
        <v>0</v>
      </c>
      <c r="U452" s="171">
        <v>0</v>
      </c>
      <c r="V452" s="171">
        <v>0</v>
      </c>
      <c r="W452" s="171">
        <v>0</v>
      </c>
      <c r="X452" s="171">
        <v>0</v>
      </c>
      <c r="Y452" s="171">
        <v>0</v>
      </c>
      <c r="Z452" s="171">
        <v>0</v>
      </c>
      <c r="AA452" s="171">
        <v>0</v>
      </c>
      <c r="AB452" s="171">
        <v>0</v>
      </c>
      <c r="AC452" s="171">
        <v>0</v>
      </c>
      <c r="AD452" s="171">
        <v>0</v>
      </c>
      <c r="AE452" s="171">
        <v>0</v>
      </c>
      <c r="AF452" s="171">
        <v>0</v>
      </c>
      <c r="AG452" s="171">
        <v>0</v>
      </c>
      <c r="AH452" s="171">
        <v>0</v>
      </c>
      <c r="AI452" s="171">
        <v>0</v>
      </c>
      <c r="AJ452" s="171">
        <v>0</v>
      </c>
      <c r="AK452" s="171">
        <v>0</v>
      </c>
      <c r="AL452" s="171">
        <v>0</v>
      </c>
      <c r="AM452" s="171">
        <v>0</v>
      </c>
      <c r="AN452" s="171">
        <v>0</v>
      </c>
      <c r="AO452" s="171">
        <v>0</v>
      </c>
      <c r="AP452" s="171">
        <v>0</v>
      </c>
      <c r="AQ452" s="171">
        <v>0</v>
      </c>
      <c r="AR452" s="171">
        <v>0</v>
      </c>
      <c r="AS452" s="171">
        <v>0</v>
      </c>
      <c r="AT452" s="171">
        <v>0</v>
      </c>
      <c r="AU452" s="171">
        <v>22111.78</v>
      </c>
      <c r="AV452" s="171">
        <v>0</v>
      </c>
      <c r="AW452" s="171">
        <v>0</v>
      </c>
      <c r="AX452" s="171">
        <v>0</v>
      </c>
      <c r="AY452" s="171">
        <v>0</v>
      </c>
      <c r="AZ452" s="171">
        <v>0</v>
      </c>
      <c r="BA452" s="171">
        <v>0</v>
      </c>
      <c r="BB452" s="171">
        <v>0</v>
      </c>
      <c r="BC452" s="171">
        <v>0</v>
      </c>
      <c r="BD452" s="171">
        <v>0</v>
      </c>
      <c r="BE452" s="171">
        <v>0</v>
      </c>
      <c r="BF452" s="171">
        <v>0</v>
      </c>
      <c r="BG452" s="171">
        <v>0</v>
      </c>
      <c r="BH452" s="171">
        <v>0</v>
      </c>
      <c r="BI452" s="171">
        <v>0</v>
      </c>
      <c r="BJ452" s="171">
        <v>0</v>
      </c>
      <c r="BK452" s="171">
        <v>0</v>
      </c>
      <c r="BL452" s="171">
        <v>0</v>
      </c>
      <c r="BM452" s="171">
        <v>0</v>
      </c>
      <c r="BN452" s="171">
        <v>0</v>
      </c>
      <c r="BO452" s="171">
        <v>0</v>
      </c>
      <c r="BP452" s="171">
        <v>0</v>
      </c>
      <c r="BQ452" s="171">
        <v>0</v>
      </c>
      <c r="BR452" s="171">
        <v>0</v>
      </c>
      <c r="BS452" s="171">
        <v>0</v>
      </c>
      <c r="BT452" s="171">
        <v>0</v>
      </c>
      <c r="BU452" s="171">
        <v>0</v>
      </c>
      <c r="BV452" s="171">
        <v>0</v>
      </c>
      <c r="BW452" s="171">
        <v>0</v>
      </c>
      <c r="BX452" s="171">
        <v>0</v>
      </c>
      <c r="BY452" s="171">
        <v>0</v>
      </c>
      <c r="BZ452" s="171">
        <v>0</v>
      </c>
      <c r="CA452" s="171">
        <v>0</v>
      </c>
      <c r="CB452" s="171">
        <v>0</v>
      </c>
      <c r="CC452" s="201">
        <f t="shared" si="58"/>
        <v>22111.78</v>
      </c>
    </row>
    <row r="453" spans="1:81" s="109" customFormat="1" ht="25.5" customHeight="1">
      <c r="A453" s="136" t="s">
        <v>1460</v>
      </c>
      <c r="B453" s="280" t="s">
        <v>57</v>
      </c>
      <c r="C453" s="281" t="s">
        <v>58</v>
      </c>
      <c r="D453" s="282">
        <v>53050</v>
      </c>
      <c r="E453" s="281" t="s">
        <v>1056</v>
      </c>
      <c r="F453" s="283" t="s">
        <v>1128</v>
      </c>
      <c r="G453" s="284" t="s">
        <v>1129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2">
        <v>0</v>
      </c>
      <c r="N453" s="192">
        <v>0</v>
      </c>
      <c r="O453" s="192">
        <v>0</v>
      </c>
      <c r="P453" s="192">
        <v>0</v>
      </c>
      <c r="Q453" s="192">
        <v>0</v>
      </c>
      <c r="R453" s="192">
        <v>0</v>
      </c>
      <c r="S453" s="192">
        <v>0</v>
      </c>
      <c r="T453" s="192">
        <v>0</v>
      </c>
      <c r="U453" s="192">
        <v>0</v>
      </c>
      <c r="V453" s="192">
        <v>0</v>
      </c>
      <c r="W453" s="192">
        <v>0</v>
      </c>
      <c r="X453" s="192">
        <v>0</v>
      </c>
      <c r="Y453" s="192">
        <v>0</v>
      </c>
      <c r="Z453" s="192">
        <v>0</v>
      </c>
      <c r="AA453" s="192">
        <v>0</v>
      </c>
      <c r="AB453" s="192">
        <v>0</v>
      </c>
      <c r="AC453" s="192">
        <v>0</v>
      </c>
      <c r="AD453" s="192">
        <v>0</v>
      </c>
      <c r="AE453" s="192">
        <v>0</v>
      </c>
      <c r="AF453" s="192">
        <v>0</v>
      </c>
      <c r="AG453" s="192">
        <v>0</v>
      </c>
      <c r="AH453" s="192">
        <v>0</v>
      </c>
      <c r="AI453" s="192">
        <v>1650000</v>
      </c>
      <c r="AJ453" s="192">
        <v>0</v>
      </c>
      <c r="AK453" s="192">
        <v>0</v>
      </c>
      <c r="AL453" s="192">
        <v>0</v>
      </c>
      <c r="AM453" s="192">
        <v>0</v>
      </c>
      <c r="AN453" s="192">
        <v>0</v>
      </c>
      <c r="AO453" s="192">
        <v>0</v>
      </c>
      <c r="AP453" s="192">
        <v>0</v>
      </c>
      <c r="AQ453" s="192">
        <v>0</v>
      </c>
      <c r="AR453" s="192">
        <v>0</v>
      </c>
      <c r="AS453" s="192">
        <v>0</v>
      </c>
      <c r="AT453" s="192">
        <v>0</v>
      </c>
      <c r="AU453" s="192">
        <v>0</v>
      </c>
      <c r="AV453" s="192">
        <v>0</v>
      </c>
      <c r="AW453" s="192">
        <v>0</v>
      </c>
      <c r="AX453" s="192">
        <v>0</v>
      </c>
      <c r="AY453" s="192">
        <v>0</v>
      </c>
      <c r="AZ453" s="192">
        <v>0</v>
      </c>
      <c r="BA453" s="192">
        <v>0</v>
      </c>
      <c r="BB453" s="192">
        <v>0</v>
      </c>
      <c r="BC453" s="192">
        <v>0</v>
      </c>
      <c r="BD453" s="192">
        <v>0</v>
      </c>
      <c r="BE453" s="192">
        <v>0</v>
      </c>
      <c r="BF453" s="192">
        <v>0</v>
      </c>
      <c r="BG453" s="192">
        <v>0</v>
      </c>
      <c r="BH453" s="192">
        <v>0</v>
      </c>
      <c r="BI453" s="192">
        <v>0</v>
      </c>
      <c r="BJ453" s="192">
        <v>0</v>
      </c>
      <c r="BK453" s="192">
        <v>0</v>
      </c>
      <c r="BL453" s="192">
        <v>0</v>
      </c>
      <c r="BM453" s="192">
        <v>0</v>
      </c>
      <c r="BN453" s="192">
        <v>0</v>
      </c>
      <c r="BO453" s="192">
        <v>0</v>
      </c>
      <c r="BP453" s="192">
        <v>0</v>
      </c>
      <c r="BQ453" s="192">
        <v>0</v>
      </c>
      <c r="BR453" s="192">
        <v>0</v>
      </c>
      <c r="BS453" s="192">
        <v>0</v>
      </c>
      <c r="BT453" s="192">
        <v>0</v>
      </c>
      <c r="BU453" s="192">
        <v>0</v>
      </c>
      <c r="BV453" s="192">
        <v>0</v>
      </c>
      <c r="BW453" s="192">
        <v>0</v>
      </c>
      <c r="BX453" s="192">
        <v>0</v>
      </c>
      <c r="BY453" s="192">
        <v>0</v>
      </c>
      <c r="BZ453" s="192">
        <v>0</v>
      </c>
      <c r="CA453" s="192">
        <v>0</v>
      </c>
      <c r="CB453" s="192">
        <v>0</v>
      </c>
      <c r="CC453" s="201">
        <f t="shared" si="58"/>
        <v>1650000</v>
      </c>
    </row>
    <row r="454" spans="1:81" s="109" customFormat="1" ht="25.5" customHeight="1">
      <c r="A454" s="136" t="s">
        <v>1460</v>
      </c>
      <c r="B454" s="280" t="s">
        <v>57</v>
      </c>
      <c r="C454" s="281" t="s">
        <v>58</v>
      </c>
      <c r="D454" s="282">
        <v>53050</v>
      </c>
      <c r="E454" s="281" t="s">
        <v>1056</v>
      </c>
      <c r="F454" s="283" t="s">
        <v>1130</v>
      </c>
      <c r="G454" s="284" t="s">
        <v>1131</v>
      </c>
      <c r="H454" s="192">
        <v>0</v>
      </c>
      <c r="I454" s="192">
        <v>0</v>
      </c>
      <c r="J454" s="192">
        <v>0</v>
      </c>
      <c r="K454" s="192">
        <v>0</v>
      </c>
      <c r="L454" s="192">
        <v>0</v>
      </c>
      <c r="M454" s="192">
        <v>0</v>
      </c>
      <c r="N454" s="192">
        <v>0</v>
      </c>
      <c r="O454" s="192">
        <v>0</v>
      </c>
      <c r="P454" s="192">
        <v>0</v>
      </c>
      <c r="Q454" s="192">
        <v>0</v>
      </c>
      <c r="R454" s="192">
        <v>0</v>
      </c>
      <c r="S454" s="192">
        <v>0</v>
      </c>
      <c r="T454" s="192">
        <v>0</v>
      </c>
      <c r="U454" s="192">
        <v>0</v>
      </c>
      <c r="V454" s="192">
        <v>0</v>
      </c>
      <c r="W454" s="192">
        <v>0</v>
      </c>
      <c r="X454" s="192">
        <v>0</v>
      </c>
      <c r="Y454" s="192">
        <v>0</v>
      </c>
      <c r="Z454" s="192">
        <v>0</v>
      </c>
      <c r="AA454" s="192">
        <v>0</v>
      </c>
      <c r="AB454" s="192">
        <v>0</v>
      </c>
      <c r="AC454" s="192">
        <v>0</v>
      </c>
      <c r="AD454" s="192">
        <v>0</v>
      </c>
      <c r="AE454" s="192">
        <v>0</v>
      </c>
      <c r="AF454" s="192">
        <v>0</v>
      </c>
      <c r="AG454" s="192">
        <v>0</v>
      </c>
      <c r="AH454" s="192">
        <v>0</v>
      </c>
      <c r="AI454" s="192">
        <v>0</v>
      </c>
      <c r="AJ454" s="192">
        <v>0</v>
      </c>
      <c r="AK454" s="192">
        <v>0</v>
      </c>
      <c r="AL454" s="192">
        <v>0</v>
      </c>
      <c r="AM454" s="192">
        <v>0</v>
      </c>
      <c r="AN454" s="192">
        <v>0</v>
      </c>
      <c r="AO454" s="192">
        <v>0</v>
      </c>
      <c r="AP454" s="192">
        <v>0</v>
      </c>
      <c r="AQ454" s="192">
        <v>0</v>
      </c>
      <c r="AR454" s="192">
        <v>0</v>
      </c>
      <c r="AS454" s="192">
        <v>0</v>
      </c>
      <c r="AT454" s="192">
        <v>0</v>
      </c>
      <c r="AU454" s="192">
        <v>0</v>
      </c>
      <c r="AV454" s="192">
        <v>0</v>
      </c>
      <c r="AW454" s="192">
        <v>0</v>
      </c>
      <c r="AX454" s="192">
        <v>0</v>
      </c>
      <c r="AY454" s="192">
        <v>0</v>
      </c>
      <c r="AZ454" s="192">
        <v>0</v>
      </c>
      <c r="BA454" s="192">
        <v>0</v>
      </c>
      <c r="BB454" s="192">
        <v>0</v>
      </c>
      <c r="BC454" s="192">
        <v>0</v>
      </c>
      <c r="BD454" s="192">
        <v>0</v>
      </c>
      <c r="BE454" s="192">
        <v>0</v>
      </c>
      <c r="BF454" s="192">
        <v>0</v>
      </c>
      <c r="BG454" s="192">
        <v>0</v>
      </c>
      <c r="BH454" s="192">
        <v>0</v>
      </c>
      <c r="BI454" s="192">
        <v>0</v>
      </c>
      <c r="BJ454" s="192">
        <v>0</v>
      </c>
      <c r="BK454" s="192">
        <v>0</v>
      </c>
      <c r="BL454" s="192">
        <v>0</v>
      </c>
      <c r="BM454" s="192">
        <v>0</v>
      </c>
      <c r="BN454" s="192">
        <v>0</v>
      </c>
      <c r="BO454" s="192">
        <v>0</v>
      </c>
      <c r="BP454" s="192">
        <v>0</v>
      </c>
      <c r="BQ454" s="192">
        <v>0</v>
      </c>
      <c r="BR454" s="192">
        <v>0</v>
      </c>
      <c r="BS454" s="192">
        <v>0</v>
      </c>
      <c r="BT454" s="192">
        <v>0</v>
      </c>
      <c r="BU454" s="192">
        <v>0</v>
      </c>
      <c r="BV454" s="192">
        <v>0</v>
      </c>
      <c r="BW454" s="192">
        <v>0</v>
      </c>
      <c r="BX454" s="192">
        <v>0</v>
      </c>
      <c r="BY454" s="192">
        <v>0</v>
      </c>
      <c r="BZ454" s="192">
        <v>0</v>
      </c>
      <c r="CA454" s="192">
        <v>0</v>
      </c>
      <c r="CB454" s="192">
        <v>0</v>
      </c>
      <c r="CC454" s="201">
        <f t="shared" si="58"/>
        <v>0</v>
      </c>
    </row>
    <row r="455" spans="1:81" s="109" customFormat="1" ht="25.5" customHeight="1">
      <c r="A455" s="136" t="s">
        <v>1460</v>
      </c>
      <c r="B455" s="280" t="s">
        <v>57</v>
      </c>
      <c r="C455" s="281" t="s">
        <v>58</v>
      </c>
      <c r="D455" s="282">
        <v>53050</v>
      </c>
      <c r="E455" s="281" t="s">
        <v>1056</v>
      </c>
      <c r="F455" s="283" t="s">
        <v>1132</v>
      </c>
      <c r="G455" s="284" t="s">
        <v>1637</v>
      </c>
      <c r="H455" s="192">
        <v>0</v>
      </c>
      <c r="I455" s="192">
        <v>0</v>
      </c>
      <c r="J455" s="192">
        <v>0</v>
      </c>
      <c r="K455" s="192">
        <v>0</v>
      </c>
      <c r="L455" s="192">
        <v>53570</v>
      </c>
      <c r="M455" s="192">
        <v>375</v>
      </c>
      <c r="N455" s="192">
        <v>0</v>
      </c>
      <c r="O455" s="192">
        <v>0</v>
      </c>
      <c r="P455" s="192">
        <v>0</v>
      </c>
      <c r="Q455" s="192">
        <v>0</v>
      </c>
      <c r="R455" s="192">
        <v>0</v>
      </c>
      <c r="S455" s="192">
        <v>0</v>
      </c>
      <c r="T455" s="192">
        <v>0</v>
      </c>
      <c r="U455" s="192">
        <v>0</v>
      </c>
      <c r="V455" s="192">
        <v>0</v>
      </c>
      <c r="W455" s="192">
        <v>0</v>
      </c>
      <c r="X455" s="192">
        <v>0</v>
      </c>
      <c r="Y455" s="192">
        <v>0</v>
      </c>
      <c r="Z455" s="192">
        <v>0</v>
      </c>
      <c r="AA455" s="192">
        <v>0</v>
      </c>
      <c r="AB455" s="192">
        <v>0</v>
      </c>
      <c r="AC455" s="192">
        <v>0</v>
      </c>
      <c r="AD455" s="192">
        <v>0</v>
      </c>
      <c r="AE455" s="192">
        <v>0</v>
      </c>
      <c r="AF455" s="192">
        <v>0</v>
      </c>
      <c r="AG455" s="192">
        <v>0</v>
      </c>
      <c r="AH455" s="192">
        <v>0</v>
      </c>
      <c r="AI455" s="192">
        <v>0</v>
      </c>
      <c r="AJ455" s="192">
        <v>0</v>
      </c>
      <c r="AK455" s="192">
        <v>0</v>
      </c>
      <c r="AL455" s="192">
        <v>0</v>
      </c>
      <c r="AM455" s="192">
        <v>0</v>
      </c>
      <c r="AN455" s="192">
        <v>0</v>
      </c>
      <c r="AO455" s="192">
        <v>0</v>
      </c>
      <c r="AP455" s="192">
        <v>0</v>
      </c>
      <c r="AQ455" s="192">
        <v>0</v>
      </c>
      <c r="AR455" s="192">
        <v>0</v>
      </c>
      <c r="AS455" s="192">
        <v>0</v>
      </c>
      <c r="AT455" s="192">
        <v>0</v>
      </c>
      <c r="AU455" s="192">
        <v>0</v>
      </c>
      <c r="AV455" s="192">
        <v>0</v>
      </c>
      <c r="AW455" s="192">
        <v>0</v>
      </c>
      <c r="AX455" s="192">
        <v>0</v>
      </c>
      <c r="AY455" s="192">
        <v>0</v>
      </c>
      <c r="AZ455" s="192">
        <v>0</v>
      </c>
      <c r="BA455" s="192">
        <v>0</v>
      </c>
      <c r="BB455" s="192">
        <v>0</v>
      </c>
      <c r="BC455" s="192">
        <v>0</v>
      </c>
      <c r="BD455" s="192">
        <v>0</v>
      </c>
      <c r="BE455" s="192">
        <v>0</v>
      </c>
      <c r="BF455" s="192">
        <v>0</v>
      </c>
      <c r="BG455" s="192">
        <v>0</v>
      </c>
      <c r="BH455" s="192">
        <v>0</v>
      </c>
      <c r="BI455" s="192">
        <v>0</v>
      </c>
      <c r="BJ455" s="192">
        <v>0</v>
      </c>
      <c r="BK455" s="192">
        <v>0</v>
      </c>
      <c r="BL455" s="192">
        <v>0</v>
      </c>
      <c r="BM455" s="192">
        <v>0</v>
      </c>
      <c r="BN455" s="192">
        <v>0</v>
      </c>
      <c r="BO455" s="192">
        <v>106176</v>
      </c>
      <c r="BP455" s="192">
        <v>0</v>
      </c>
      <c r="BQ455" s="192">
        <v>0</v>
      </c>
      <c r="BR455" s="192">
        <v>0</v>
      </c>
      <c r="BS455" s="192">
        <v>0</v>
      </c>
      <c r="BT455" s="192">
        <v>0</v>
      </c>
      <c r="BU455" s="192">
        <v>0</v>
      </c>
      <c r="BV455" s="192">
        <v>0</v>
      </c>
      <c r="BW455" s="192">
        <v>0</v>
      </c>
      <c r="BX455" s="192">
        <v>0</v>
      </c>
      <c r="BY455" s="192">
        <v>0</v>
      </c>
      <c r="BZ455" s="192">
        <v>0</v>
      </c>
      <c r="CA455" s="192">
        <v>0</v>
      </c>
      <c r="CB455" s="192">
        <v>0</v>
      </c>
      <c r="CC455" s="201">
        <f t="shared" si="58"/>
        <v>160121</v>
      </c>
    </row>
    <row r="456" spans="1:81" s="109" customFormat="1" ht="25.5" customHeight="1">
      <c r="A456" s="136" t="s">
        <v>1460</v>
      </c>
      <c r="B456" s="280" t="s">
        <v>57</v>
      </c>
      <c r="C456" s="281" t="s">
        <v>58</v>
      </c>
      <c r="D456" s="282">
        <v>53050</v>
      </c>
      <c r="E456" s="281" t="s">
        <v>1056</v>
      </c>
      <c r="F456" s="283" t="s">
        <v>1133</v>
      </c>
      <c r="G456" s="284" t="s">
        <v>1638</v>
      </c>
      <c r="H456" s="192">
        <v>0</v>
      </c>
      <c r="I456" s="171">
        <v>0</v>
      </c>
      <c r="J456" s="171">
        <v>0</v>
      </c>
      <c r="K456" s="171">
        <v>0</v>
      </c>
      <c r="L456" s="171">
        <v>0</v>
      </c>
      <c r="M456" s="171">
        <v>0</v>
      </c>
      <c r="N456" s="171">
        <v>0</v>
      </c>
      <c r="O456" s="171">
        <v>0</v>
      </c>
      <c r="P456" s="171">
        <v>0</v>
      </c>
      <c r="Q456" s="171">
        <v>0</v>
      </c>
      <c r="R456" s="171">
        <v>0</v>
      </c>
      <c r="S456" s="171">
        <v>0</v>
      </c>
      <c r="T456" s="171">
        <v>0</v>
      </c>
      <c r="U456" s="171">
        <v>0</v>
      </c>
      <c r="V456" s="171">
        <v>0</v>
      </c>
      <c r="W456" s="171">
        <v>0</v>
      </c>
      <c r="X456" s="171">
        <v>0</v>
      </c>
      <c r="Y456" s="171">
        <v>0</v>
      </c>
      <c r="Z456" s="171">
        <v>0</v>
      </c>
      <c r="AA456" s="171">
        <v>0</v>
      </c>
      <c r="AB456" s="171">
        <v>0</v>
      </c>
      <c r="AC456" s="171">
        <v>0</v>
      </c>
      <c r="AD456" s="171">
        <v>0</v>
      </c>
      <c r="AE456" s="171">
        <v>0</v>
      </c>
      <c r="AF456" s="171">
        <v>0</v>
      </c>
      <c r="AG456" s="171">
        <v>0</v>
      </c>
      <c r="AH456" s="171">
        <v>0</v>
      </c>
      <c r="AI456" s="171">
        <v>0</v>
      </c>
      <c r="AJ456" s="171">
        <v>0</v>
      </c>
      <c r="AK456" s="171">
        <v>0</v>
      </c>
      <c r="AL456" s="171">
        <v>0</v>
      </c>
      <c r="AM456" s="171">
        <v>0</v>
      </c>
      <c r="AN456" s="171">
        <v>0</v>
      </c>
      <c r="AO456" s="171">
        <v>0</v>
      </c>
      <c r="AP456" s="171">
        <v>0</v>
      </c>
      <c r="AQ456" s="171">
        <v>0</v>
      </c>
      <c r="AR456" s="171">
        <v>0</v>
      </c>
      <c r="AS456" s="171">
        <v>0</v>
      </c>
      <c r="AT456" s="171">
        <v>0</v>
      </c>
      <c r="AU456" s="171">
        <v>0</v>
      </c>
      <c r="AV456" s="171">
        <v>0</v>
      </c>
      <c r="AW456" s="171">
        <v>0</v>
      </c>
      <c r="AX456" s="171">
        <v>0</v>
      </c>
      <c r="AY456" s="171">
        <v>0</v>
      </c>
      <c r="AZ456" s="171">
        <v>0</v>
      </c>
      <c r="BA456" s="171">
        <v>0</v>
      </c>
      <c r="BB456" s="171">
        <v>0</v>
      </c>
      <c r="BC456" s="171">
        <v>0</v>
      </c>
      <c r="BD456" s="171">
        <v>0</v>
      </c>
      <c r="BE456" s="171">
        <v>0</v>
      </c>
      <c r="BF456" s="171">
        <v>0</v>
      </c>
      <c r="BG456" s="171">
        <v>0</v>
      </c>
      <c r="BH456" s="171">
        <v>0</v>
      </c>
      <c r="BI456" s="171">
        <v>0</v>
      </c>
      <c r="BJ456" s="171">
        <v>0</v>
      </c>
      <c r="BK456" s="171">
        <v>0</v>
      </c>
      <c r="BL456" s="171">
        <v>0</v>
      </c>
      <c r="BM456" s="171">
        <v>0</v>
      </c>
      <c r="BN456" s="171">
        <v>0</v>
      </c>
      <c r="BO456" s="171">
        <v>0</v>
      </c>
      <c r="BP456" s="171">
        <v>0</v>
      </c>
      <c r="BQ456" s="171">
        <v>0</v>
      </c>
      <c r="BR456" s="171">
        <v>0</v>
      </c>
      <c r="BS456" s="171">
        <v>0</v>
      </c>
      <c r="BT456" s="171">
        <v>0</v>
      </c>
      <c r="BU456" s="171">
        <v>0</v>
      </c>
      <c r="BV456" s="171">
        <v>0</v>
      </c>
      <c r="BW456" s="171">
        <v>0</v>
      </c>
      <c r="BX456" s="171">
        <v>0</v>
      </c>
      <c r="BY456" s="171">
        <v>0</v>
      </c>
      <c r="BZ456" s="171">
        <v>0</v>
      </c>
      <c r="CA456" s="171">
        <v>0</v>
      </c>
      <c r="CB456" s="171">
        <v>0</v>
      </c>
      <c r="CC456" s="201">
        <f t="shared" ref="CC456:CC460" si="63">SUM(H456:CB456)</f>
        <v>0</v>
      </c>
    </row>
    <row r="457" spans="1:81" s="109" customFormat="1" ht="25.5" customHeight="1">
      <c r="A457" s="136" t="s">
        <v>1460</v>
      </c>
      <c r="B457" s="280" t="s">
        <v>57</v>
      </c>
      <c r="C457" s="281" t="s">
        <v>58</v>
      </c>
      <c r="D457" s="282">
        <v>53050</v>
      </c>
      <c r="E457" s="281" t="s">
        <v>1056</v>
      </c>
      <c r="F457" s="283" t="s">
        <v>1134</v>
      </c>
      <c r="G457" s="284" t="s">
        <v>1639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2">
        <v>0</v>
      </c>
      <c r="N457" s="192">
        <v>0</v>
      </c>
      <c r="O457" s="192">
        <v>0</v>
      </c>
      <c r="P457" s="192">
        <v>0</v>
      </c>
      <c r="Q457" s="192">
        <v>0</v>
      </c>
      <c r="R457" s="192">
        <v>0</v>
      </c>
      <c r="S457" s="192">
        <v>0</v>
      </c>
      <c r="T457" s="192">
        <v>0</v>
      </c>
      <c r="U457" s="192">
        <v>0</v>
      </c>
      <c r="V457" s="192">
        <v>0</v>
      </c>
      <c r="W457" s="192">
        <v>0</v>
      </c>
      <c r="X457" s="192">
        <v>0</v>
      </c>
      <c r="Y457" s="192">
        <v>0</v>
      </c>
      <c r="Z457" s="192">
        <v>0</v>
      </c>
      <c r="AA457" s="192">
        <v>0</v>
      </c>
      <c r="AB457" s="192">
        <v>0</v>
      </c>
      <c r="AC457" s="192">
        <v>0</v>
      </c>
      <c r="AD457" s="192">
        <v>0</v>
      </c>
      <c r="AE457" s="192">
        <v>0</v>
      </c>
      <c r="AF457" s="192">
        <v>0</v>
      </c>
      <c r="AG457" s="192">
        <v>0</v>
      </c>
      <c r="AH457" s="192">
        <v>0</v>
      </c>
      <c r="AI457" s="192">
        <v>0</v>
      </c>
      <c r="AJ457" s="192">
        <v>0</v>
      </c>
      <c r="AK457" s="192">
        <v>0</v>
      </c>
      <c r="AL457" s="192">
        <v>0</v>
      </c>
      <c r="AM457" s="192">
        <v>0</v>
      </c>
      <c r="AN457" s="192">
        <v>0</v>
      </c>
      <c r="AO457" s="192">
        <v>0</v>
      </c>
      <c r="AP457" s="192">
        <v>0</v>
      </c>
      <c r="AQ457" s="192">
        <v>0</v>
      </c>
      <c r="AR457" s="192">
        <v>0</v>
      </c>
      <c r="AS457" s="192">
        <v>0</v>
      </c>
      <c r="AT457" s="192">
        <v>0</v>
      </c>
      <c r="AU457" s="192">
        <v>0</v>
      </c>
      <c r="AV457" s="192">
        <v>0</v>
      </c>
      <c r="AW457" s="192">
        <v>0</v>
      </c>
      <c r="AX457" s="192">
        <v>0</v>
      </c>
      <c r="AY457" s="192">
        <v>0</v>
      </c>
      <c r="AZ457" s="192">
        <v>0</v>
      </c>
      <c r="BA457" s="192">
        <v>0</v>
      </c>
      <c r="BB457" s="192">
        <v>0</v>
      </c>
      <c r="BC457" s="192">
        <v>0</v>
      </c>
      <c r="BD457" s="192">
        <v>0</v>
      </c>
      <c r="BE457" s="192">
        <v>0</v>
      </c>
      <c r="BF457" s="192">
        <v>0</v>
      </c>
      <c r="BG457" s="192">
        <v>0</v>
      </c>
      <c r="BH457" s="192">
        <v>0</v>
      </c>
      <c r="BI457" s="192">
        <v>0</v>
      </c>
      <c r="BJ457" s="192">
        <v>0</v>
      </c>
      <c r="BK457" s="192">
        <v>0</v>
      </c>
      <c r="BL457" s="192">
        <v>0</v>
      </c>
      <c r="BM457" s="192">
        <v>0</v>
      </c>
      <c r="BN457" s="192">
        <v>0</v>
      </c>
      <c r="BO457" s="192">
        <v>0</v>
      </c>
      <c r="BP457" s="192">
        <v>0</v>
      </c>
      <c r="BQ457" s="192">
        <v>0</v>
      </c>
      <c r="BR457" s="192">
        <v>0</v>
      </c>
      <c r="BS457" s="192">
        <v>0</v>
      </c>
      <c r="BT457" s="192">
        <v>0</v>
      </c>
      <c r="BU457" s="192">
        <v>0</v>
      </c>
      <c r="BV457" s="192">
        <v>0</v>
      </c>
      <c r="BW457" s="192">
        <v>0</v>
      </c>
      <c r="BX457" s="192">
        <v>0</v>
      </c>
      <c r="BY457" s="192">
        <v>0</v>
      </c>
      <c r="BZ457" s="192">
        <v>0</v>
      </c>
      <c r="CA457" s="192">
        <v>0</v>
      </c>
      <c r="CB457" s="192">
        <v>0</v>
      </c>
      <c r="CC457" s="201">
        <f t="shared" si="63"/>
        <v>0</v>
      </c>
    </row>
    <row r="458" spans="1:81" s="109" customFormat="1" ht="25.5" customHeight="1">
      <c r="A458" s="136" t="s">
        <v>1460</v>
      </c>
      <c r="B458" s="280" t="s">
        <v>57</v>
      </c>
      <c r="C458" s="281" t="s">
        <v>58</v>
      </c>
      <c r="D458" s="282">
        <v>53050</v>
      </c>
      <c r="E458" s="281" t="s">
        <v>1056</v>
      </c>
      <c r="F458" s="283" t="s">
        <v>1135</v>
      </c>
      <c r="G458" s="284" t="s">
        <v>1640</v>
      </c>
      <c r="H458" s="192">
        <v>0</v>
      </c>
      <c r="I458" s="192">
        <v>0</v>
      </c>
      <c r="J458" s="192">
        <v>0</v>
      </c>
      <c r="K458" s="192">
        <v>0</v>
      </c>
      <c r="L458" s="192">
        <v>0</v>
      </c>
      <c r="M458" s="192">
        <v>0</v>
      </c>
      <c r="N458" s="192">
        <v>0</v>
      </c>
      <c r="O458" s="192">
        <v>0</v>
      </c>
      <c r="P458" s="192">
        <v>0</v>
      </c>
      <c r="Q458" s="192">
        <v>0</v>
      </c>
      <c r="R458" s="192">
        <v>0</v>
      </c>
      <c r="S458" s="192">
        <v>0</v>
      </c>
      <c r="T458" s="192">
        <v>0</v>
      </c>
      <c r="U458" s="192">
        <v>0</v>
      </c>
      <c r="V458" s="192">
        <v>0</v>
      </c>
      <c r="W458" s="192">
        <v>0</v>
      </c>
      <c r="X458" s="192">
        <v>0</v>
      </c>
      <c r="Y458" s="192">
        <v>0</v>
      </c>
      <c r="Z458" s="192">
        <v>0</v>
      </c>
      <c r="AA458" s="192">
        <v>0</v>
      </c>
      <c r="AB458" s="192">
        <v>0</v>
      </c>
      <c r="AC458" s="192">
        <v>0</v>
      </c>
      <c r="AD458" s="192">
        <v>0</v>
      </c>
      <c r="AE458" s="192">
        <v>0</v>
      </c>
      <c r="AF458" s="192">
        <v>0</v>
      </c>
      <c r="AG458" s="192">
        <v>0</v>
      </c>
      <c r="AH458" s="192">
        <v>0</v>
      </c>
      <c r="AI458" s="192">
        <v>0</v>
      </c>
      <c r="AJ458" s="192">
        <v>0</v>
      </c>
      <c r="AK458" s="192">
        <v>0</v>
      </c>
      <c r="AL458" s="192">
        <v>0</v>
      </c>
      <c r="AM458" s="192">
        <v>0</v>
      </c>
      <c r="AN458" s="192">
        <v>0</v>
      </c>
      <c r="AO458" s="192">
        <v>0</v>
      </c>
      <c r="AP458" s="192">
        <v>0</v>
      </c>
      <c r="AQ458" s="192">
        <v>0</v>
      </c>
      <c r="AR458" s="192">
        <v>0</v>
      </c>
      <c r="AS458" s="192">
        <v>0</v>
      </c>
      <c r="AT458" s="192">
        <v>0</v>
      </c>
      <c r="AU458" s="192">
        <v>0</v>
      </c>
      <c r="AV458" s="192">
        <v>0</v>
      </c>
      <c r="AW458" s="192">
        <v>0</v>
      </c>
      <c r="AX458" s="192">
        <v>0</v>
      </c>
      <c r="AY458" s="192">
        <v>0</v>
      </c>
      <c r="AZ458" s="192">
        <v>0</v>
      </c>
      <c r="BA458" s="192">
        <v>0</v>
      </c>
      <c r="BB458" s="192">
        <v>0</v>
      </c>
      <c r="BC458" s="192">
        <v>0</v>
      </c>
      <c r="BD458" s="192">
        <v>0</v>
      </c>
      <c r="BE458" s="192">
        <v>0</v>
      </c>
      <c r="BF458" s="192">
        <v>0</v>
      </c>
      <c r="BG458" s="192">
        <v>0</v>
      </c>
      <c r="BH458" s="192">
        <v>0</v>
      </c>
      <c r="BI458" s="192">
        <v>0</v>
      </c>
      <c r="BJ458" s="192">
        <v>0</v>
      </c>
      <c r="BK458" s="192">
        <v>0</v>
      </c>
      <c r="BL458" s="192">
        <v>0</v>
      </c>
      <c r="BM458" s="192">
        <v>0</v>
      </c>
      <c r="BN458" s="192">
        <v>0</v>
      </c>
      <c r="BO458" s="192">
        <v>0</v>
      </c>
      <c r="BP458" s="192">
        <v>0</v>
      </c>
      <c r="BQ458" s="192">
        <v>0</v>
      </c>
      <c r="BR458" s="192">
        <v>0</v>
      </c>
      <c r="BS458" s="192">
        <v>0</v>
      </c>
      <c r="BT458" s="192">
        <v>0</v>
      </c>
      <c r="BU458" s="192">
        <v>0</v>
      </c>
      <c r="BV458" s="192">
        <v>0</v>
      </c>
      <c r="BW458" s="192">
        <v>0</v>
      </c>
      <c r="BX458" s="192">
        <v>0</v>
      </c>
      <c r="BY458" s="192">
        <v>0</v>
      </c>
      <c r="BZ458" s="192">
        <v>0</v>
      </c>
      <c r="CA458" s="192">
        <v>0</v>
      </c>
      <c r="CB458" s="192">
        <v>0</v>
      </c>
      <c r="CC458" s="201">
        <f t="shared" si="63"/>
        <v>0</v>
      </c>
    </row>
    <row r="459" spans="1:81" s="109" customFormat="1" ht="25.5" customHeight="1">
      <c r="A459" s="136" t="s">
        <v>1460</v>
      </c>
      <c r="B459" s="280" t="s">
        <v>57</v>
      </c>
      <c r="C459" s="281" t="s">
        <v>58</v>
      </c>
      <c r="D459" s="282">
        <v>53050</v>
      </c>
      <c r="E459" s="281" t="s">
        <v>1056</v>
      </c>
      <c r="F459" s="283" t="s">
        <v>1136</v>
      </c>
      <c r="G459" s="284" t="s">
        <v>1641</v>
      </c>
      <c r="H459" s="192">
        <v>5202460.3499999996</v>
      </c>
      <c r="I459" s="171">
        <v>219050</v>
      </c>
      <c r="J459" s="171">
        <v>0</v>
      </c>
      <c r="K459" s="171">
        <v>0</v>
      </c>
      <c r="L459" s="171">
        <v>0</v>
      </c>
      <c r="M459" s="171">
        <v>303750</v>
      </c>
      <c r="N459" s="171">
        <v>0</v>
      </c>
      <c r="O459" s="171">
        <v>0</v>
      </c>
      <c r="P459" s="171">
        <v>0</v>
      </c>
      <c r="Q459" s="171">
        <v>0</v>
      </c>
      <c r="R459" s="171">
        <v>0</v>
      </c>
      <c r="S459" s="171">
        <v>0</v>
      </c>
      <c r="T459" s="171">
        <v>934911</v>
      </c>
      <c r="U459" s="171">
        <v>0</v>
      </c>
      <c r="V459" s="171">
        <v>0</v>
      </c>
      <c r="W459" s="171">
        <v>0</v>
      </c>
      <c r="X459" s="171">
        <v>0</v>
      </c>
      <c r="Y459" s="171">
        <v>0</v>
      </c>
      <c r="Z459" s="171">
        <v>4119262.76</v>
      </c>
      <c r="AA459" s="171">
        <v>0</v>
      </c>
      <c r="AB459" s="171">
        <v>165280</v>
      </c>
      <c r="AC459" s="171">
        <v>0</v>
      </c>
      <c r="AD459" s="171">
        <v>0</v>
      </c>
      <c r="AE459" s="171">
        <v>0</v>
      </c>
      <c r="AF459" s="171">
        <v>0</v>
      </c>
      <c r="AG459" s="171">
        <v>0</v>
      </c>
      <c r="AH459" s="171">
        <v>3052462.15</v>
      </c>
      <c r="AI459" s="171">
        <v>0</v>
      </c>
      <c r="AJ459" s="171">
        <v>0</v>
      </c>
      <c r="AK459" s="171">
        <v>0</v>
      </c>
      <c r="AL459" s="171">
        <v>0</v>
      </c>
      <c r="AM459" s="171">
        <v>0</v>
      </c>
      <c r="AN459" s="171">
        <v>0</v>
      </c>
      <c r="AO459" s="171">
        <v>0</v>
      </c>
      <c r="AP459" s="171">
        <v>0</v>
      </c>
      <c r="AQ459" s="171">
        <v>0</v>
      </c>
      <c r="AR459" s="171">
        <v>0</v>
      </c>
      <c r="AS459" s="171">
        <v>0</v>
      </c>
      <c r="AT459" s="171">
        <v>0</v>
      </c>
      <c r="AU459" s="171">
        <v>0</v>
      </c>
      <c r="AV459" s="171">
        <v>0</v>
      </c>
      <c r="AW459" s="171">
        <v>0</v>
      </c>
      <c r="AX459" s="171">
        <v>0</v>
      </c>
      <c r="AY459" s="171">
        <v>0</v>
      </c>
      <c r="AZ459" s="171">
        <v>0</v>
      </c>
      <c r="BA459" s="171">
        <v>0</v>
      </c>
      <c r="BB459" s="171">
        <v>2591368.64</v>
      </c>
      <c r="BC459" s="171">
        <v>0</v>
      </c>
      <c r="BD459" s="171">
        <v>33958.86</v>
      </c>
      <c r="BE459" s="171">
        <v>22007.040000000001</v>
      </c>
      <c r="BF459" s="171">
        <v>0</v>
      </c>
      <c r="BG459" s="171">
        <v>0</v>
      </c>
      <c r="BH459" s="171">
        <v>0</v>
      </c>
      <c r="BI459" s="171">
        <v>0</v>
      </c>
      <c r="BJ459" s="171">
        <v>0</v>
      </c>
      <c r="BK459" s="171">
        <v>0</v>
      </c>
      <c r="BL459" s="171">
        <v>0</v>
      </c>
      <c r="BM459" s="171">
        <v>378465</v>
      </c>
      <c r="BN459" s="171">
        <v>0</v>
      </c>
      <c r="BO459" s="171">
        <v>0</v>
      </c>
      <c r="BP459" s="171">
        <v>0</v>
      </c>
      <c r="BQ459" s="171">
        <v>0</v>
      </c>
      <c r="BR459" s="171">
        <v>496759.3</v>
      </c>
      <c r="BS459" s="171">
        <v>0</v>
      </c>
      <c r="BT459" s="171">
        <v>0</v>
      </c>
      <c r="BU459" s="171">
        <v>0</v>
      </c>
      <c r="BV459" s="171">
        <v>0</v>
      </c>
      <c r="BW459" s="171">
        <v>0</v>
      </c>
      <c r="BX459" s="171">
        <v>0</v>
      </c>
      <c r="BY459" s="171">
        <v>0</v>
      </c>
      <c r="BZ459" s="171">
        <v>0</v>
      </c>
      <c r="CA459" s="171">
        <v>118092.55</v>
      </c>
      <c r="CB459" s="171">
        <v>0</v>
      </c>
      <c r="CC459" s="201">
        <f t="shared" si="63"/>
        <v>17637827.649999999</v>
      </c>
    </row>
    <row r="460" spans="1:81" s="109" customFormat="1" ht="25.5" customHeight="1">
      <c r="A460" s="136" t="s">
        <v>1460</v>
      </c>
      <c r="B460" s="280" t="s">
        <v>57</v>
      </c>
      <c r="C460" s="281" t="s">
        <v>58</v>
      </c>
      <c r="D460" s="282">
        <v>53050</v>
      </c>
      <c r="E460" s="281" t="s">
        <v>1056</v>
      </c>
      <c r="F460" s="283" t="s">
        <v>1137</v>
      </c>
      <c r="G460" s="284" t="s">
        <v>1138</v>
      </c>
      <c r="H460" s="192">
        <v>0</v>
      </c>
      <c r="I460" s="192">
        <v>0</v>
      </c>
      <c r="J460" s="192">
        <v>0</v>
      </c>
      <c r="K460" s="192">
        <v>0</v>
      </c>
      <c r="L460" s="192">
        <v>0</v>
      </c>
      <c r="M460" s="192">
        <v>0</v>
      </c>
      <c r="N460" s="192">
        <v>0</v>
      </c>
      <c r="O460" s="192">
        <v>0</v>
      </c>
      <c r="P460" s="192">
        <v>0</v>
      </c>
      <c r="Q460" s="192">
        <v>0</v>
      </c>
      <c r="R460" s="192">
        <v>0</v>
      </c>
      <c r="S460" s="192">
        <v>0</v>
      </c>
      <c r="T460" s="192">
        <v>0</v>
      </c>
      <c r="U460" s="192">
        <v>0</v>
      </c>
      <c r="V460" s="192">
        <v>0</v>
      </c>
      <c r="W460" s="192">
        <v>0</v>
      </c>
      <c r="X460" s="192">
        <v>0</v>
      </c>
      <c r="Y460" s="192">
        <v>0</v>
      </c>
      <c r="Z460" s="192">
        <v>0</v>
      </c>
      <c r="AA460" s="192">
        <v>0</v>
      </c>
      <c r="AB460" s="192">
        <v>0</v>
      </c>
      <c r="AC460" s="192">
        <v>0</v>
      </c>
      <c r="AD460" s="192">
        <v>0</v>
      </c>
      <c r="AE460" s="192">
        <v>0</v>
      </c>
      <c r="AF460" s="192">
        <v>0</v>
      </c>
      <c r="AG460" s="192">
        <v>0</v>
      </c>
      <c r="AH460" s="192">
        <v>0</v>
      </c>
      <c r="AI460" s="192">
        <v>0</v>
      </c>
      <c r="AJ460" s="192">
        <v>0</v>
      </c>
      <c r="AK460" s="192">
        <v>0</v>
      </c>
      <c r="AL460" s="192">
        <v>0</v>
      </c>
      <c r="AM460" s="192">
        <v>0</v>
      </c>
      <c r="AN460" s="192">
        <v>0</v>
      </c>
      <c r="AO460" s="192">
        <v>0</v>
      </c>
      <c r="AP460" s="192">
        <v>0</v>
      </c>
      <c r="AQ460" s="192">
        <v>0</v>
      </c>
      <c r="AR460" s="192">
        <v>0</v>
      </c>
      <c r="AS460" s="192">
        <v>0</v>
      </c>
      <c r="AT460" s="192">
        <v>0</v>
      </c>
      <c r="AU460" s="192">
        <v>0</v>
      </c>
      <c r="AV460" s="192">
        <v>0</v>
      </c>
      <c r="AW460" s="192">
        <v>0</v>
      </c>
      <c r="AX460" s="192">
        <v>0</v>
      </c>
      <c r="AY460" s="192">
        <v>0</v>
      </c>
      <c r="AZ460" s="192">
        <v>0</v>
      </c>
      <c r="BA460" s="192">
        <v>0</v>
      </c>
      <c r="BB460" s="192">
        <v>0</v>
      </c>
      <c r="BC460" s="192">
        <v>0</v>
      </c>
      <c r="BD460" s="192">
        <v>0</v>
      </c>
      <c r="BE460" s="192">
        <v>0</v>
      </c>
      <c r="BF460" s="192">
        <v>0</v>
      </c>
      <c r="BG460" s="192">
        <v>0</v>
      </c>
      <c r="BH460" s="192">
        <v>0</v>
      </c>
      <c r="BI460" s="192">
        <v>0</v>
      </c>
      <c r="BJ460" s="192">
        <v>0</v>
      </c>
      <c r="BK460" s="192">
        <v>0</v>
      </c>
      <c r="BL460" s="192">
        <v>0</v>
      </c>
      <c r="BM460" s="192">
        <v>0</v>
      </c>
      <c r="BN460" s="192">
        <v>0</v>
      </c>
      <c r="BO460" s="192">
        <v>0</v>
      </c>
      <c r="BP460" s="192">
        <v>0</v>
      </c>
      <c r="BQ460" s="192">
        <v>0</v>
      </c>
      <c r="BR460" s="192">
        <v>0</v>
      </c>
      <c r="BS460" s="192">
        <v>0</v>
      </c>
      <c r="BT460" s="192">
        <v>0</v>
      </c>
      <c r="BU460" s="192">
        <v>0</v>
      </c>
      <c r="BV460" s="192">
        <v>0</v>
      </c>
      <c r="BW460" s="192">
        <v>0</v>
      </c>
      <c r="BX460" s="192">
        <v>0</v>
      </c>
      <c r="BY460" s="192">
        <v>0</v>
      </c>
      <c r="BZ460" s="192">
        <v>0</v>
      </c>
      <c r="CA460" s="192">
        <v>0</v>
      </c>
      <c r="CB460" s="192">
        <v>0</v>
      </c>
      <c r="CC460" s="201">
        <f t="shared" si="63"/>
        <v>0</v>
      </c>
    </row>
    <row r="461" spans="1:81" s="299" customFormat="1" ht="25.5" customHeight="1">
      <c r="A461" s="315"/>
      <c r="B461" s="519" t="s">
        <v>1139</v>
      </c>
      <c r="C461" s="520"/>
      <c r="D461" s="520"/>
      <c r="E461" s="520"/>
      <c r="F461" s="520"/>
      <c r="G461" s="521"/>
      <c r="H461" s="194">
        <f>SUM(H413:H460)</f>
        <v>12327747.09</v>
      </c>
      <c r="I461" s="194">
        <f t="shared" ref="I461:BT461" si="64">SUM(I413:I460)</f>
        <v>1997793.44</v>
      </c>
      <c r="J461" s="194">
        <f t="shared" si="64"/>
        <v>6300268.8499999996</v>
      </c>
      <c r="K461" s="194">
        <f t="shared" si="64"/>
        <v>2872669.75</v>
      </c>
      <c r="L461" s="194">
        <f t="shared" si="64"/>
        <v>2520918.75</v>
      </c>
      <c r="M461" s="194">
        <f t="shared" si="64"/>
        <v>4261510</v>
      </c>
      <c r="N461" s="194">
        <f t="shared" si="64"/>
        <v>9240266.2200000007</v>
      </c>
      <c r="O461" s="194">
        <f t="shared" si="64"/>
        <v>3189209.25</v>
      </c>
      <c r="P461" s="194">
        <f t="shared" si="64"/>
        <v>22083.5</v>
      </c>
      <c r="Q461" s="194">
        <f t="shared" si="64"/>
        <v>8420608.7899999991</v>
      </c>
      <c r="R461" s="194">
        <f t="shared" si="64"/>
        <v>1157343.25</v>
      </c>
      <c r="S461" s="194">
        <f t="shared" si="64"/>
        <v>2767111.5</v>
      </c>
      <c r="T461" s="194">
        <f t="shared" si="64"/>
        <v>4865043.75</v>
      </c>
      <c r="U461" s="194">
        <f t="shared" si="64"/>
        <v>1888558.73</v>
      </c>
      <c r="V461" s="194">
        <f t="shared" si="64"/>
        <v>43311</v>
      </c>
      <c r="W461" s="194">
        <f t="shared" si="64"/>
        <v>1652774.15</v>
      </c>
      <c r="X461" s="194">
        <f t="shared" si="64"/>
        <v>1616742.25</v>
      </c>
      <c r="Y461" s="194">
        <f t="shared" si="64"/>
        <v>1033817.75</v>
      </c>
      <c r="Z461" s="194">
        <f t="shared" si="64"/>
        <v>8642984.7599999998</v>
      </c>
      <c r="AA461" s="194">
        <f t="shared" si="64"/>
        <v>627902.28</v>
      </c>
      <c r="AB461" s="194">
        <f t="shared" si="64"/>
        <v>863074.5</v>
      </c>
      <c r="AC461" s="194">
        <f t="shared" si="64"/>
        <v>856900</v>
      </c>
      <c r="AD461" s="194">
        <f t="shared" si="64"/>
        <v>826906.33</v>
      </c>
      <c r="AE461" s="194">
        <f t="shared" si="64"/>
        <v>1561109.4</v>
      </c>
      <c r="AF461" s="194">
        <f t="shared" si="64"/>
        <v>697863.77</v>
      </c>
      <c r="AG461" s="194">
        <f t="shared" si="64"/>
        <v>183484.36</v>
      </c>
      <c r="AH461" s="194">
        <f t="shared" si="64"/>
        <v>3835149.45</v>
      </c>
      <c r="AI461" s="194">
        <f t="shared" si="64"/>
        <v>7396634.2199999997</v>
      </c>
      <c r="AJ461" s="194">
        <f t="shared" si="64"/>
        <v>4678686.5</v>
      </c>
      <c r="AK461" s="194">
        <f t="shared" si="64"/>
        <v>3894810</v>
      </c>
      <c r="AL461" s="194">
        <f t="shared" si="64"/>
        <v>2492101</v>
      </c>
      <c r="AM461" s="194">
        <f t="shared" si="64"/>
        <v>2121965.34</v>
      </c>
      <c r="AN461" s="194">
        <f t="shared" si="64"/>
        <v>3371499.25</v>
      </c>
      <c r="AO461" s="194">
        <f t="shared" si="64"/>
        <v>4504855.8600000003</v>
      </c>
      <c r="AP461" s="194">
        <f t="shared" si="64"/>
        <v>3260072</v>
      </c>
      <c r="AQ461" s="194">
        <f t="shared" si="64"/>
        <v>4157517.75</v>
      </c>
      <c r="AR461" s="194">
        <f t="shared" si="64"/>
        <v>4056402.41</v>
      </c>
      <c r="AS461" s="194">
        <f t="shared" si="64"/>
        <v>3332152.75</v>
      </c>
      <c r="AT461" s="194">
        <f t="shared" si="64"/>
        <v>2460015</v>
      </c>
      <c r="AU461" s="194">
        <f t="shared" si="64"/>
        <v>2083676.18</v>
      </c>
      <c r="AV461" s="194">
        <f t="shared" si="64"/>
        <v>1671584.59</v>
      </c>
      <c r="AW461" s="194">
        <f t="shared" si="64"/>
        <v>3536739.14</v>
      </c>
      <c r="AX461" s="194">
        <f t="shared" si="64"/>
        <v>1450878.3399999999</v>
      </c>
      <c r="AY461" s="194">
        <f t="shared" si="64"/>
        <v>1825271.69</v>
      </c>
      <c r="AZ461" s="194">
        <f t="shared" si="64"/>
        <v>103311.5</v>
      </c>
      <c r="BA461" s="194">
        <f t="shared" si="64"/>
        <v>197747</v>
      </c>
      <c r="BB461" s="194">
        <f t="shared" si="64"/>
        <v>7477040.3900000006</v>
      </c>
      <c r="BC461" s="194">
        <f t="shared" si="64"/>
        <v>865703.54</v>
      </c>
      <c r="BD461" s="194">
        <f t="shared" si="64"/>
        <v>2975779.8699999996</v>
      </c>
      <c r="BE461" s="194">
        <f t="shared" si="64"/>
        <v>1748658.54</v>
      </c>
      <c r="BF461" s="194">
        <f t="shared" si="64"/>
        <v>2373901</v>
      </c>
      <c r="BG461" s="194">
        <f t="shared" si="64"/>
        <v>302779.53000000003</v>
      </c>
      <c r="BH461" s="194">
        <f t="shared" si="64"/>
        <v>2798554.83</v>
      </c>
      <c r="BI461" s="194">
        <f t="shared" si="64"/>
        <v>1404621.3</v>
      </c>
      <c r="BJ461" s="194">
        <f t="shared" si="64"/>
        <v>36385</v>
      </c>
      <c r="BK461" s="194">
        <f t="shared" si="64"/>
        <v>788812.25</v>
      </c>
      <c r="BL461" s="194">
        <f t="shared" si="64"/>
        <v>787613.5</v>
      </c>
      <c r="BM461" s="194">
        <f t="shared" si="64"/>
        <v>2383252.35</v>
      </c>
      <c r="BN461" s="194">
        <f t="shared" si="64"/>
        <v>877507.75</v>
      </c>
      <c r="BO461" s="194">
        <f t="shared" si="64"/>
        <v>1470005.35</v>
      </c>
      <c r="BP461" s="194">
        <f t="shared" si="64"/>
        <v>395072.25</v>
      </c>
      <c r="BQ461" s="194">
        <f t="shared" si="64"/>
        <v>4363000.05</v>
      </c>
      <c r="BR461" s="194">
        <f t="shared" si="64"/>
        <v>1108041.3</v>
      </c>
      <c r="BS461" s="194">
        <f t="shared" si="64"/>
        <v>893405.5</v>
      </c>
      <c r="BT461" s="194">
        <f t="shared" si="64"/>
        <v>4675912.9000000004</v>
      </c>
      <c r="BU461" s="194">
        <f t="shared" ref="BU461:CC461" si="65">SUM(BU413:BU460)</f>
        <v>1212828</v>
      </c>
      <c r="BV461" s="194">
        <f t="shared" si="65"/>
        <v>1666168.1</v>
      </c>
      <c r="BW461" s="194">
        <f t="shared" si="65"/>
        <v>852031.75</v>
      </c>
      <c r="BX461" s="194">
        <f t="shared" si="65"/>
        <v>4926697.75</v>
      </c>
      <c r="BY461" s="194">
        <f t="shared" si="65"/>
        <v>4535524.5</v>
      </c>
      <c r="BZ461" s="194">
        <f t="shared" si="65"/>
        <v>1364466.8</v>
      </c>
      <c r="CA461" s="194">
        <f t="shared" si="65"/>
        <v>371587.34</v>
      </c>
      <c r="CB461" s="194">
        <f t="shared" si="65"/>
        <v>668989.5</v>
      </c>
      <c r="CC461" s="194">
        <f t="shared" si="65"/>
        <v>194193414.33000001</v>
      </c>
    </row>
    <row r="462" spans="1:81" s="109" customFormat="1" ht="25.5" customHeight="1">
      <c r="A462" s="136" t="s">
        <v>1460</v>
      </c>
      <c r="B462" s="280" t="s">
        <v>1466</v>
      </c>
      <c r="C462" s="281" t="s">
        <v>1467</v>
      </c>
      <c r="D462" s="282">
        <v>53050</v>
      </c>
      <c r="E462" s="281" t="s">
        <v>1056</v>
      </c>
      <c r="F462" s="283" t="s">
        <v>1059</v>
      </c>
      <c r="G462" s="284" t="s">
        <v>1060</v>
      </c>
      <c r="H462" s="192">
        <v>0</v>
      </c>
      <c r="I462" s="192">
        <v>0</v>
      </c>
      <c r="J462" s="192">
        <v>0</v>
      </c>
      <c r="K462" s="192">
        <v>0</v>
      </c>
      <c r="L462" s="192">
        <v>0</v>
      </c>
      <c r="M462" s="192">
        <v>0</v>
      </c>
      <c r="N462" s="192">
        <v>0</v>
      </c>
      <c r="O462" s="192">
        <v>0</v>
      </c>
      <c r="P462" s="192">
        <v>0</v>
      </c>
      <c r="Q462" s="192">
        <v>740800</v>
      </c>
      <c r="R462" s="192">
        <v>0</v>
      </c>
      <c r="S462" s="192">
        <v>0</v>
      </c>
      <c r="T462" s="192">
        <v>0</v>
      </c>
      <c r="U462" s="192">
        <v>0</v>
      </c>
      <c r="V462" s="192">
        <v>0</v>
      </c>
      <c r="W462" s="192">
        <v>0</v>
      </c>
      <c r="X462" s="192">
        <v>0</v>
      </c>
      <c r="Y462" s="192">
        <v>0</v>
      </c>
      <c r="Z462" s="192">
        <v>0</v>
      </c>
      <c r="AA462" s="192">
        <v>0</v>
      </c>
      <c r="AB462" s="192">
        <v>0</v>
      </c>
      <c r="AC462" s="192">
        <v>0</v>
      </c>
      <c r="AD462" s="192">
        <v>0</v>
      </c>
      <c r="AE462" s="192">
        <v>0</v>
      </c>
      <c r="AF462" s="192">
        <v>0</v>
      </c>
      <c r="AG462" s="192">
        <v>0</v>
      </c>
      <c r="AH462" s="192">
        <v>0</v>
      </c>
      <c r="AI462" s="192">
        <v>0</v>
      </c>
      <c r="AJ462" s="192">
        <v>0</v>
      </c>
      <c r="AK462" s="192">
        <v>0</v>
      </c>
      <c r="AL462" s="192">
        <v>0</v>
      </c>
      <c r="AM462" s="192">
        <v>0</v>
      </c>
      <c r="AN462" s="192">
        <v>0</v>
      </c>
      <c r="AO462" s="192">
        <v>0</v>
      </c>
      <c r="AP462" s="192">
        <v>0</v>
      </c>
      <c r="AQ462" s="192">
        <v>0</v>
      </c>
      <c r="AR462" s="192">
        <v>0</v>
      </c>
      <c r="AS462" s="192">
        <v>0</v>
      </c>
      <c r="AT462" s="192">
        <v>0</v>
      </c>
      <c r="AU462" s="192">
        <v>0</v>
      </c>
      <c r="AV462" s="192">
        <v>0</v>
      </c>
      <c r="AW462" s="192">
        <v>0</v>
      </c>
      <c r="AX462" s="192">
        <v>0</v>
      </c>
      <c r="AY462" s="192">
        <v>0</v>
      </c>
      <c r="AZ462" s="192">
        <v>0</v>
      </c>
      <c r="BA462" s="192">
        <v>0</v>
      </c>
      <c r="BB462" s="192">
        <v>0</v>
      </c>
      <c r="BC462" s="192">
        <v>0</v>
      </c>
      <c r="BD462" s="192">
        <v>0</v>
      </c>
      <c r="BE462" s="192">
        <v>0</v>
      </c>
      <c r="BF462" s="192">
        <v>0</v>
      </c>
      <c r="BG462" s="192">
        <v>0</v>
      </c>
      <c r="BH462" s="192">
        <v>0</v>
      </c>
      <c r="BI462" s="192">
        <v>0</v>
      </c>
      <c r="BJ462" s="192">
        <v>0</v>
      </c>
      <c r="BK462" s="192">
        <v>0</v>
      </c>
      <c r="BL462" s="192">
        <v>0</v>
      </c>
      <c r="BM462" s="192">
        <v>0</v>
      </c>
      <c r="BN462" s="192">
        <v>0</v>
      </c>
      <c r="BO462" s="192">
        <v>0</v>
      </c>
      <c r="BP462" s="192">
        <v>0</v>
      </c>
      <c r="BQ462" s="192">
        <v>0</v>
      </c>
      <c r="BR462" s="192">
        <v>0</v>
      </c>
      <c r="BS462" s="192">
        <v>0</v>
      </c>
      <c r="BT462" s="192">
        <v>0</v>
      </c>
      <c r="BU462" s="192">
        <v>0</v>
      </c>
      <c r="BV462" s="192">
        <v>0</v>
      </c>
      <c r="BW462" s="192">
        <v>0</v>
      </c>
      <c r="BX462" s="192">
        <v>0</v>
      </c>
      <c r="BY462" s="192">
        <v>0</v>
      </c>
      <c r="BZ462" s="192">
        <v>0</v>
      </c>
      <c r="CA462" s="192">
        <v>0</v>
      </c>
      <c r="CB462" s="192">
        <v>0</v>
      </c>
      <c r="CC462" s="201">
        <f t="shared" ref="CC462:CC469" si="66">SUM(H462:CB462)</f>
        <v>740800</v>
      </c>
    </row>
    <row r="463" spans="1:81" s="109" customFormat="1" ht="25.5" customHeight="1">
      <c r="A463" s="136" t="s">
        <v>1460</v>
      </c>
      <c r="B463" s="280" t="s">
        <v>1466</v>
      </c>
      <c r="C463" s="281" t="s">
        <v>1467</v>
      </c>
      <c r="D463" s="282">
        <v>53050</v>
      </c>
      <c r="E463" s="281" t="s">
        <v>1056</v>
      </c>
      <c r="F463" s="283" t="s">
        <v>1103</v>
      </c>
      <c r="G463" s="284" t="s">
        <v>1104</v>
      </c>
      <c r="H463" s="192">
        <v>0</v>
      </c>
      <c r="I463" s="171">
        <v>0</v>
      </c>
      <c r="J463" s="171">
        <v>0</v>
      </c>
      <c r="K463" s="171">
        <v>0</v>
      </c>
      <c r="L463" s="171">
        <v>0</v>
      </c>
      <c r="M463" s="171">
        <v>0</v>
      </c>
      <c r="N463" s="171">
        <v>0</v>
      </c>
      <c r="O463" s="171">
        <v>0</v>
      </c>
      <c r="P463" s="171">
        <v>0</v>
      </c>
      <c r="Q463" s="171">
        <v>0</v>
      </c>
      <c r="R463" s="171">
        <v>0</v>
      </c>
      <c r="S463" s="171">
        <v>0</v>
      </c>
      <c r="T463" s="171">
        <v>0</v>
      </c>
      <c r="U463" s="171">
        <v>0</v>
      </c>
      <c r="V463" s="171">
        <v>0</v>
      </c>
      <c r="W463" s="171">
        <v>0</v>
      </c>
      <c r="X463" s="171">
        <v>0</v>
      </c>
      <c r="Y463" s="171">
        <v>0</v>
      </c>
      <c r="Z463" s="171">
        <v>0</v>
      </c>
      <c r="AA463" s="171">
        <v>0</v>
      </c>
      <c r="AB463" s="171">
        <v>0</v>
      </c>
      <c r="AC463" s="171">
        <v>0</v>
      </c>
      <c r="AD463" s="171">
        <v>0</v>
      </c>
      <c r="AE463" s="171">
        <v>0</v>
      </c>
      <c r="AF463" s="171">
        <v>0</v>
      </c>
      <c r="AG463" s="171">
        <v>0</v>
      </c>
      <c r="AH463" s="171">
        <v>0</v>
      </c>
      <c r="AI463" s="171">
        <v>0</v>
      </c>
      <c r="AJ463" s="171">
        <v>0</v>
      </c>
      <c r="AK463" s="171">
        <v>0</v>
      </c>
      <c r="AL463" s="171">
        <v>0</v>
      </c>
      <c r="AM463" s="171">
        <v>0</v>
      </c>
      <c r="AN463" s="171">
        <v>0</v>
      </c>
      <c r="AO463" s="171">
        <v>0</v>
      </c>
      <c r="AP463" s="171">
        <v>0</v>
      </c>
      <c r="AQ463" s="171">
        <v>0</v>
      </c>
      <c r="AR463" s="171">
        <v>0</v>
      </c>
      <c r="AS463" s="171">
        <v>0</v>
      </c>
      <c r="AT463" s="171">
        <v>0</v>
      </c>
      <c r="AU463" s="171">
        <v>0</v>
      </c>
      <c r="AV463" s="171">
        <v>0</v>
      </c>
      <c r="AW463" s="171">
        <v>0</v>
      </c>
      <c r="AX463" s="171">
        <v>0</v>
      </c>
      <c r="AY463" s="171">
        <v>0</v>
      </c>
      <c r="AZ463" s="171">
        <v>0</v>
      </c>
      <c r="BA463" s="171">
        <v>0</v>
      </c>
      <c r="BB463" s="171">
        <v>0</v>
      </c>
      <c r="BC463" s="171">
        <v>0</v>
      </c>
      <c r="BD463" s="171">
        <v>0</v>
      </c>
      <c r="BE463" s="171">
        <v>0</v>
      </c>
      <c r="BF463" s="171">
        <v>0</v>
      </c>
      <c r="BG463" s="171">
        <v>0</v>
      </c>
      <c r="BH463" s="171">
        <v>0</v>
      </c>
      <c r="BI463" s="171">
        <v>0</v>
      </c>
      <c r="BJ463" s="171">
        <v>0</v>
      </c>
      <c r="BK463" s="171">
        <v>0</v>
      </c>
      <c r="BL463" s="171">
        <v>0</v>
      </c>
      <c r="BM463" s="171">
        <v>0</v>
      </c>
      <c r="BN463" s="171">
        <v>0</v>
      </c>
      <c r="BO463" s="171">
        <v>0</v>
      </c>
      <c r="BP463" s="171">
        <v>0</v>
      </c>
      <c r="BQ463" s="171">
        <v>0</v>
      </c>
      <c r="BR463" s="171">
        <v>0</v>
      </c>
      <c r="BS463" s="171">
        <v>0</v>
      </c>
      <c r="BT463" s="171">
        <v>0</v>
      </c>
      <c r="BU463" s="171">
        <v>0</v>
      </c>
      <c r="BV463" s="171">
        <v>0</v>
      </c>
      <c r="BW463" s="171">
        <v>0</v>
      </c>
      <c r="BX463" s="171">
        <v>0</v>
      </c>
      <c r="BY463" s="171">
        <v>0</v>
      </c>
      <c r="BZ463" s="171">
        <v>0</v>
      </c>
      <c r="CA463" s="171">
        <v>0</v>
      </c>
      <c r="CB463" s="171">
        <v>0</v>
      </c>
      <c r="CC463" s="201">
        <f t="shared" si="66"/>
        <v>0</v>
      </c>
    </row>
    <row r="464" spans="1:81" s="109" customFormat="1" ht="25.5" customHeight="1">
      <c r="A464" s="136" t="s">
        <v>1460</v>
      </c>
      <c r="B464" s="280" t="s">
        <v>1466</v>
      </c>
      <c r="C464" s="281" t="s">
        <v>1467</v>
      </c>
      <c r="D464" s="282"/>
      <c r="E464" s="281"/>
      <c r="F464" s="283" t="s">
        <v>1105</v>
      </c>
      <c r="G464" s="284" t="s">
        <v>1642</v>
      </c>
      <c r="H464" s="192">
        <v>0</v>
      </c>
      <c r="I464" s="192">
        <v>0</v>
      </c>
      <c r="J464" s="192">
        <v>0</v>
      </c>
      <c r="K464" s="192">
        <v>0</v>
      </c>
      <c r="L464" s="192">
        <v>0</v>
      </c>
      <c r="M464" s="192">
        <v>0</v>
      </c>
      <c r="N464" s="192">
        <v>0</v>
      </c>
      <c r="O464" s="192">
        <v>0</v>
      </c>
      <c r="P464" s="192">
        <v>0</v>
      </c>
      <c r="Q464" s="192">
        <v>0</v>
      </c>
      <c r="R464" s="192">
        <v>0</v>
      </c>
      <c r="S464" s="192">
        <v>0</v>
      </c>
      <c r="T464" s="192">
        <v>0</v>
      </c>
      <c r="U464" s="192">
        <v>0</v>
      </c>
      <c r="V464" s="192">
        <v>0</v>
      </c>
      <c r="W464" s="192">
        <v>0</v>
      </c>
      <c r="X464" s="192">
        <v>0</v>
      </c>
      <c r="Y464" s="192">
        <v>0</v>
      </c>
      <c r="Z464" s="192">
        <v>0</v>
      </c>
      <c r="AA464" s="192">
        <v>0</v>
      </c>
      <c r="AB464" s="192">
        <v>0</v>
      </c>
      <c r="AC464" s="192">
        <v>0</v>
      </c>
      <c r="AD464" s="192">
        <v>0</v>
      </c>
      <c r="AE464" s="192">
        <v>0</v>
      </c>
      <c r="AF464" s="192">
        <v>0</v>
      </c>
      <c r="AG464" s="192">
        <v>0</v>
      </c>
      <c r="AH464" s="192">
        <v>0</v>
      </c>
      <c r="AI464" s="192">
        <v>0</v>
      </c>
      <c r="AJ464" s="192">
        <v>0</v>
      </c>
      <c r="AK464" s="192">
        <v>0</v>
      </c>
      <c r="AL464" s="192">
        <v>0</v>
      </c>
      <c r="AM464" s="192">
        <v>0</v>
      </c>
      <c r="AN464" s="192">
        <v>0</v>
      </c>
      <c r="AO464" s="192">
        <v>0</v>
      </c>
      <c r="AP464" s="192">
        <v>0</v>
      </c>
      <c r="AQ464" s="192">
        <v>0</v>
      </c>
      <c r="AR464" s="192">
        <v>0</v>
      </c>
      <c r="AS464" s="192">
        <v>0</v>
      </c>
      <c r="AT464" s="192">
        <v>0</v>
      </c>
      <c r="AU464" s="192">
        <v>0</v>
      </c>
      <c r="AV464" s="192">
        <v>0</v>
      </c>
      <c r="AW464" s="192">
        <v>0</v>
      </c>
      <c r="AX464" s="192">
        <v>0</v>
      </c>
      <c r="AY464" s="192">
        <v>0</v>
      </c>
      <c r="AZ464" s="192">
        <v>0</v>
      </c>
      <c r="BA464" s="192">
        <v>0</v>
      </c>
      <c r="BB464" s="192">
        <v>0</v>
      </c>
      <c r="BC464" s="192">
        <v>0</v>
      </c>
      <c r="BD464" s="192">
        <v>0</v>
      </c>
      <c r="BE464" s="192">
        <v>0</v>
      </c>
      <c r="BF464" s="192">
        <v>0</v>
      </c>
      <c r="BG464" s="192">
        <v>0</v>
      </c>
      <c r="BH464" s="192">
        <v>0</v>
      </c>
      <c r="BI464" s="192">
        <v>0</v>
      </c>
      <c r="BJ464" s="192">
        <v>0</v>
      </c>
      <c r="BK464" s="192">
        <v>0</v>
      </c>
      <c r="BL464" s="192">
        <v>0</v>
      </c>
      <c r="BM464" s="192">
        <v>0</v>
      </c>
      <c r="BN464" s="192">
        <v>0</v>
      </c>
      <c r="BO464" s="192">
        <v>0</v>
      </c>
      <c r="BP464" s="192">
        <v>0</v>
      </c>
      <c r="BQ464" s="192">
        <v>0</v>
      </c>
      <c r="BR464" s="192">
        <v>0</v>
      </c>
      <c r="BS464" s="192">
        <v>0</v>
      </c>
      <c r="BT464" s="192">
        <v>0</v>
      </c>
      <c r="BU464" s="192">
        <v>0</v>
      </c>
      <c r="BV464" s="192">
        <v>0</v>
      </c>
      <c r="BW464" s="192">
        <v>0</v>
      </c>
      <c r="BX464" s="192">
        <v>0</v>
      </c>
      <c r="BY464" s="192">
        <v>0</v>
      </c>
      <c r="BZ464" s="192">
        <v>0</v>
      </c>
      <c r="CA464" s="192">
        <v>0</v>
      </c>
      <c r="CB464" s="192">
        <v>0</v>
      </c>
      <c r="CC464" s="201">
        <f t="shared" si="66"/>
        <v>0</v>
      </c>
    </row>
    <row r="465" spans="1:81" s="109" customFormat="1" ht="25.5" customHeight="1">
      <c r="A465" s="136" t="s">
        <v>1460</v>
      </c>
      <c r="B465" s="280" t="s">
        <v>1466</v>
      </c>
      <c r="C465" s="281" t="s">
        <v>1467</v>
      </c>
      <c r="D465" s="282"/>
      <c r="E465" s="281"/>
      <c r="F465" s="283" t="s">
        <v>1106</v>
      </c>
      <c r="G465" s="284" t="s">
        <v>1643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2">
        <v>0</v>
      </c>
      <c r="N465" s="192">
        <v>0</v>
      </c>
      <c r="O465" s="192">
        <v>0</v>
      </c>
      <c r="P465" s="192">
        <v>0</v>
      </c>
      <c r="Q465" s="192">
        <v>0</v>
      </c>
      <c r="R465" s="192">
        <v>0</v>
      </c>
      <c r="S465" s="192">
        <v>0</v>
      </c>
      <c r="T465" s="192">
        <v>0</v>
      </c>
      <c r="U465" s="192">
        <v>0</v>
      </c>
      <c r="V465" s="192">
        <v>0</v>
      </c>
      <c r="W465" s="192">
        <v>0</v>
      </c>
      <c r="X465" s="192">
        <v>0</v>
      </c>
      <c r="Y465" s="192">
        <v>0</v>
      </c>
      <c r="Z465" s="192">
        <v>0</v>
      </c>
      <c r="AA465" s="192">
        <v>43853</v>
      </c>
      <c r="AB465" s="192">
        <v>0</v>
      </c>
      <c r="AC465" s="192">
        <v>31000</v>
      </c>
      <c r="AD465" s="192">
        <v>0</v>
      </c>
      <c r="AE465" s="192">
        <v>0</v>
      </c>
      <c r="AF465" s="192">
        <v>0</v>
      </c>
      <c r="AG465" s="192">
        <v>0</v>
      </c>
      <c r="AH465" s="192">
        <v>0</v>
      </c>
      <c r="AI465" s="192">
        <v>4405943.8600000003</v>
      </c>
      <c r="AJ465" s="192">
        <v>0</v>
      </c>
      <c r="AK465" s="192">
        <v>0</v>
      </c>
      <c r="AL465" s="192">
        <v>0</v>
      </c>
      <c r="AM465" s="192">
        <v>0</v>
      </c>
      <c r="AN465" s="192">
        <v>0</v>
      </c>
      <c r="AO465" s="192">
        <v>0</v>
      </c>
      <c r="AP465" s="192">
        <v>0</v>
      </c>
      <c r="AQ465" s="192">
        <v>0</v>
      </c>
      <c r="AR465" s="192">
        <v>0</v>
      </c>
      <c r="AS465" s="192">
        <v>0</v>
      </c>
      <c r="AT465" s="192">
        <v>0</v>
      </c>
      <c r="AU465" s="192">
        <v>0</v>
      </c>
      <c r="AV465" s="192">
        <v>0</v>
      </c>
      <c r="AW465" s="192">
        <v>0</v>
      </c>
      <c r="AX465" s="192">
        <v>0</v>
      </c>
      <c r="AY465" s="192">
        <v>0</v>
      </c>
      <c r="AZ465" s="192">
        <v>0</v>
      </c>
      <c r="BA465" s="192">
        <v>0</v>
      </c>
      <c r="BB465" s="192">
        <v>0</v>
      </c>
      <c r="BC465" s="192">
        <v>0</v>
      </c>
      <c r="BD465" s="192">
        <v>0</v>
      </c>
      <c r="BE465" s="192">
        <v>0</v>
      </c>
      <c r="BF465" s="192">
        <v>0</v>
      </c>
      <c r="BG465" s="192">
        <v>0</v>
      </c>
      <c r="BH465" s="192">
        <v>0</v>
      </c>
      <c r="BI465" s="192">
        <v>0</v>
      </c>
      <c r="BJ465" s="192">
        <v>0</v>
      </c>
      <c r="BK465" s="192">
        <v>0</v>
      </c>
      <c r="BL465" s="192">
        <v>0</v>
      </c>
      <c r="BM465" s="192">
        <v>97974241.450000003</v>
      </c>
      <c r="BN465" s="192">
        <v>0</v>
      </c>
      <c r="BO465" s="192">
        <v>0</v>
      </c>
      <c r="BP465" s="192">
        <v>0</v>
      </c>
      <c r="BQ465" s="192">
        <v>0</v>
      </c>
      <c r="BR465" s="192">
        <v>0</v>
      </c>
      <c r="BS465" s="192">
        <v>0</v>
      </c>
      <c r="BT465" s="192">
        <v>0</v>
      </c>
      <c r="BU465" s="192">
        <v>0</v>
      </c>
      <c r="BV465" s="192">
        <v>0</v>
      </c>
      <c r="BW465" s="192">
        <v>0</v>
      </c>
      <c r="BX465" s="192">
        <v>0</v>
      </c>
      <c r="BY465" s="192">
        <v>0</v>
      </c>
      <c r="BZ465" s="192">
        <v>0</v>
      </c>
      <c r="CA465" s="192">
        <v>0</v>
      </c>
      <c r="CB465" s="192">
        <v>0</v>
      </c>
      <c r="CC465" s="201">
        <f t="shared" si="66"/>
        <v>102455038.31</v>
      </c>
    </row>
    <row r="466" spans="1:81" s="109" customFormat="1" ht="25.5" customHeight="1">
      <c r="A466" s="136" t="s">
        <v>1460</v>
      </c>
      <c r="B466" s="280" t="s">
        <v>1466</v>
      </c>
      <c r="C466" s="281" t="s">
        <v>1467</v>
      </c>
      <c r="D466" s="282">
        <v>53050</v>
      </c>
      <c r="E466" s="281" t="s">
        <v>1056</v>
      </c>
      <c r="F466" s="283" t="s">
        <v>1107</v>
      </c>
      <c r="G466" s="284" t="s">
        <v>1108</v>
      </c>
      <c r="H466" s="192">
        <v>82365.45</v>
      </c>
      <c r="I466" s="192">
        <v>0</v>
      </c>
      <c r="J466" s="192">
        <v>0</v>
      </c>
      <c r="K466" s="192">
        <v>0</v>
      </c>
      <c r="L466" s="192">
        <v>0</v>
      </c>
      <c r="M466" s="192">
        <v>0</v>
      </c>
      <c r="N466" s="192">
        <v>100800</v>
      </c>
      <c r="O466" s="192">
        <v>0</v>
      </c>
      <c r="P466" s="192">
        <v>0</v>
      </c>
      <c r="Q466" s="192">
        <v>0</v>
      </c>
      <c r="R466" s="192">
        <v>0</v>
      </c>
      <c r="S466" s="192">
        <v>0</v>
      </c>
      <c r="T466" s="192">
        <v>0</v>
      </c>
      <c r="U466" s="192">
        <v>0</v>
      </c>
      <c r="V466" s="192">
        <v>0</v>
      </c>
      <c r="W466" s="192">
        <v>0</v>
      </c>
      <c r="X466" s="192">
        <v>0</v>
      </c>
      <c r="Y466" s="192">
        <v>0</v>
      </c>
      <c r="Z466" s="192">
        <v>0</v>
      </c>
      <c r="AA466" s="192">
        <v>0</v>
      </c>
      <c r="AB466" s="192">
        <v>0</v>
      </c>
      <c r="AC466" s="192">
        <v>0</v>
      </c>
      <c r="AD466" s="192">
        <v>0</v>
      </c>
      <c r="AE466" s="192">
        <v>0</v>
      </c>
      <c r="AF466" s="192">
        <v>0</v>
      </c>
      <c r="AG466" s="192">
        <v>0</v>
      </c>
      <c r="AH466" s="192">
        <v>0</v>
      </c>
      <c r="AI466" s="192">
        <v>156807.74</v>
      </c>
      <c r="AJ466" s="192">
        <v>0</v>
      </c>
      <c r="AK466" s="192">
        <v>0</v>
      </c>
      <c r="AL466" s="192">
        <v>0</v>
      </c>
      <c r="AM466" s="192">
        <v>0</v>
      </c>
      <c r="AN466" s="192">
        <v>0</v>
      </c>
      <c r="AO466" s="192">
        <v>0</v>
      </c>
      <c r="AP466" s="192">
        <v>0</v>
      </c>
      <c r="AQ466" s="192">
        <v>0</v>
      </c>
      <c r="AR466" s="192">
        <v>0</v>
      </c>
      <c r="AS466" s="192">
        <v>0</v>
      </c>
      <c r="AT466" s="192">
        <v>0</v>
      </c>
      <c r="AU466" s="192">
        <v>117192</v>
      </c>
      <c r="AV466" s="192">
        <v>0</v>
      </c>
      <c r="AW466" s="192">
        <v>0</v>
      </c>
      <c r="AX466" s="192">
        <v>0</v>
      </c>
      <c r="AY466" s="192">
        <v>0</v>
      </c>
      <c r="AZ466" s="192">
        <v>0</v>
      </c>
      <c r="BA466" s="192">
        <v>0</v>
      </c>
      <c r="BB466" s="192">
        <v>69430.67</v>
      </c>
      <c r="BC466" s="192">
        <v>0</v>
      </c>
      <c r="BD466" s="192">
        <v>0</v>
      </c>
      <c r="BE466" s="192">
        <v>0</v>
      </c>
      <c r="BF466" s="192">
        <v>7218.42</v>
      </c>
      <c r="BG466" s="192">
        <v>0</v>
      </c>
      <c r="BH466" s="192">
        <v>0</v>
      </c>
      <c r="BI466" s="192">
        <v>0</v>
      </c>
      <c r="BJ466" s="192">
        <v>0</v>
      </c>
      <c r="BK466" s="192">
        <v>0</v>
      </c>
      <c r="BL466" s="192">
        <v>0</v>
      </c>
      <c r="BM466" s="192">
        <v>977962.44</v>
      </c>
      <c r="BN466" s="192">
        <v>0</v>
      </c>
      <c r="BO466" s="192">
        <v>0</v>
      </c>
      <c r="BP466" s="192">
        <v>0</v>
      </c>
      <c r="BQ466" s="192">
        <v>0</v>
      </c>
      <c r="BR466" s="192">
        <v>0</v>
      </c>
      <c r="BS466" s="192">
        <v>0</v>
      </c>
      <c r="BT466" s="192">
        <v>51754</v>
      </c>
      <c r="BU466" s="192">
        <v>0</v>
      </c>
      <c r="BV466" s="192">
        <v>0</v>
      </c>
      <c r="BW466" s="192">
        <v>0</v>
      </c>
      <c r="BX466" s="192">
        <v>0</v>
      </c>
      <c r="BY466" s="192">
        <v>0</v>
      </c>
      <c r="BZ466" s="192">
        <v>0</v>
      </c>
      <c r="CA466" s="192">
        <v>0</v>
      </c>
      <c r="CB466" s="192">
        <v>0</v>
      </c>
      <c r="CC466" s="201">
        <f t="shared" si="66"/>
        <v>1563530.72</v>
      </c>
    </row>
    <row r="467" spans="1:81" s="109" customFormat="1" ht="25.5" customHeight="1">
      <c r="A467" s="136" t="s">
        <v>1460</v>
      </c>
      <c r="B467" s="280" t="s">
        <v>1466</v>
      </c>
      <c r="C467" s="281" t="s">
        <v>1467</v>
      </c>
      <c r="D467" s="282"/>
      <c r="E467" s="281"/>
      <c r="F467" s="283" t="s">
        <v>1109</v>
      </c>
      <c r="G467" s="284" t="s">
        <v>1110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2">
        <v>0</v>
      </c>
      <c r="N467" s="192">
        <v>136310175.28999999</v>
      </c>
      <c r="O467" s="192">
        <v>0</v>
      </c>
      <c r="P467" s="192">
        <v>0</v>
      </c>
      <c r="Q467" s="192">
        <v>0</v>
      </c>
      <c r="R467" s="192">
        <v>0</v>
      </c>
      <c r="S467" s="192">
        <v>0</v>
      </c>
      <c r="T467" s="192">
        <v>0</v>
      </c>
      <c r="U467" s="192">
        <v>0</v>
      </c>
      <c r="V467" s="192">
        <v>0</v>
      </c>
      <c r="W467" s="192">
        <v>0</v>
      </c>
      <c r="X467" s="192">
        <v>0</v>
      </c>
      <c r="Y467" s="192">
        <v>0</v>
      </c>
      <c r="Z467" s="192">
        <v>0</v>
      </c>
      <c r="AA467" s="192">
        <v>21547.7</v>
      </c>
      <c r="AB467" s="192">
        <v>0</v>
      </c>
      <c r="AC467" s="192">
        <v>0</v>
      </c>
      <c r="AD467" s="192">
        <v>0</v>
      </c>
      <c r="AE467" s="192">
        <v>0</v>
      </c>
      <c r="AF467" s="192">
        <v>0</v>
      </c>
      <c r="AG467" s="192">
        <v>0</v>
      </c>
      <c r="AH467" s="192">
        <v>0</v>
      </c>
      <c r="AI467" s="192">
        <v>29239706.57</v>
      </c>
      <c r="AJ467" s="192">
        <v>0</v>
      </c>
      <c r="AK467" s="192">
        <v>0</v>
      </c>
      <c r="AL467" s="192">
        <v>0</v>
      </c>
      <c r="AM467" s="192">
        <v>0</v>
      </c>
      <c r="AN467" s="192">
        <v>0</v>
      </c>
      <c r="AO467" s="192">
        <v>0</v>
      </c>
      <c r="AP467" s="192">
        <v>0</v>
      </c>
      <c r="AQ467" s="192">
        <v>0</v>
      </c>
      <c r="AR467" s="192">
        <v>0</v>
      </c>
      <c r="AS467" s="192">
        <v>0</v>
      </c>
      <c r="AT467" s="192">
        <v>0</v>
      </c>
      <c r="AU467" s="192">
        <v>7010361.3200000003</v>
      </c>
      <c r="AV467" s="192">
        <v>0</v>
      </c>
      <c r="AW467" s="192">
        <v>0</v>
      </c>
      <c r="AX467" s="192">
        <v>0</v>
      </c>
      <c r="AY467" s="192">
        <v>0</v>
      </c>
      <c r="AZ467" s="192">
        <v>0</v>
      </c>
      <c r="BA467" s="192">
        <v>0</v>
      </c>
      <c r="BB467" s="192">
        <v>95914931.280000001</v>
      </c>
      <c r="BC467" s="192">
        <v>0</v>
      </c>
      <c r="BD467" s="192">
        <v>0</v>
      </c>
      <c r="BE467" s="192">
        <v>0</v>
      </c>
      <c r="BF467" s="192">
        <v>0</v>
      </c>
      <c r="BG467" s="192">
        <v>0</v>
      </c>
      <c r="BH467" s="192">
        <v>0</v>
      </c>
      <c r="BI467" s="192">
        <v>0</v>
      </c>
      <c r="BJ467" s="192">
        <v>0</v>
      </c>
      <c r="BK467" s="192">
        <v>0</v>
      </c>
      <c r="BL467" s="192">
        <v>0</v>
      </c>
      <c r="BM467" s="192">
        <v>81947114.650000006</v>
      </c>
      <c r="BN467" s="192">
        <v>0</v>
      </c>
      <c r="BO467" s="192">
        <v>0</v>
      </c>
      <c r="BP467" s="192">
        <v>0</v>
      </c>
      <c r="BQ467" s="192">
        <v>0</v>
      </c>
      <c r="BR467" s="192">
        <v>0</v>
      </c>
      <c r="BS467" s="192">
        <v>0</v>
      </c>
      <c r="BT467" s="192">
        <v>0</v>
      </c>
      <c r="BU467" s="192">
        <v>0</v>
      </c>
      <c r="BV467" s="192">
        <v>0</v>
      </c>
      <c r="BW467" s="192">
        <v>0</v>
      </c>
      <c r="BX467" s="192">
        <v>0</v>
      </c>
      <c r="BY467" s="192">
        <v>0</v>
      </c>
      <c r="BZ467" s="192">
        <v>0</v>
      </c>
      <c r="CA467" s="192">
        <v>0</v>
      </c>
      <c r="CB467" s="192">
        <v>0</v>
      </c>
      <c r="CC467" s="201">
        <f t="shared" si="66"/>
        <v>350443836.80999994</v>
      </c>
    </row>
    <row r="468" spans="1:81" s="109" customFormat="1" ht="25.5" customHeight="1">
      <c r="A468" s="136" t="s">
        <v>1460</v>
      </c>
      <c r="B468" s="280" t="s">
        <v>1466</v>
      </c>
      <c r="C468" s="281" t="s">
        <v>1467</v>
      </c>
      <c r="D468" s="282">
        <v>53050</v>
      </c>
      <c r="E468" s="281" t="s">
        <v>1056</v>
      </c>
      <c r="F468" s="283" t="s">
        <v>1111</v>
      </c>
      <c r="G468" s="284" t="s">
        <v>1644</v>
      </c>
      <c r="H468" s="192">
        <v>0</v>
      </c>
      <c r="I468" s="171">
        <v>0</v>
      </c>
      <c r="J468" s="171">
        <v>0</v>
      </c>
      <c r="K468" s="171">
        <v>0</v>
      </c>
      <c r="L468" s="171">
        <v>0</v>
      </c>
      <c r="M468" s="171">
        <v>0</v>
      </c>
      <c r="N468" s="171">
        <v>0</v>
      </c>
      <c r="O468" s="171">
        <v>0</v>
      </c>
      <c r="P468" s="171">
        <v>0</v>
      </c>
      <c r="Q468" s="171">
        <v>0</v>
      </c>
      <c r="R468" s="171">
        <v>0</v>
      </c>
      <c r="S468" s="171">
        <v>0</v>
      </c>
      <c r="T468" s="171">
        <v>0</v>
      </c>
      <c r="U468" s="171">
        <v>0</v>
      </c>
      <c r="V468" s="171">
        <v>0</v>
      </c>
      <c r="W468" s="171">
        <v>0</v>
      </c>
      <c r="X468" s="171">
        <v>0</v>
      </c>
      <c r="Y468" s="171">
        <v>0</v>
      </c>
      <c r="Z468" s="171">
        <v>0</v>
      </c>
      <c r="AA468" s="171">
        <v>0</v>
      </c>
      <c r="AB468" s="171">
        <v>0</v>
      </c>
      <c r="AC468" s="171">
        <v>0</v>
      </c>
      <c r="AD468" s="171">
        <v>0</v>
      </c>
      <c r="AE468" s="171">
        <v>0</v>
      </c>
      <c r="AF468" s="171">
        <v>0</v>
      </c>
      <c r="AG468" s="171">
        <v>0</v>
      </c>
      <c r="AH468" s="171">
        <v>0</v>
      </c>
      <c r="AI468" s="171">
        <v>0</v>
      </c>
      <c r="AJ468" s="171">
        <v>0</v>
      </c>
      <c r="AK468" s="171">
        <v>0</v>
      </c>
      <c r="AL468" s="171">
        <v>0</v>
      </c>
      <c r="AM468" s="171">
        <v>0</v>
      </c>
      <c r="AN468" s="171">
        <v>0</v>
      </c>
      <c r="AO468" s="171">
        <v>0</v>
      </c>
      <c r="AP468" s="171">
        <v>0</v>
      </c>
      <c r="AQ468" s="171">
        <v>0</v>
      </c>
      <c r="AR468" s="171">
        <v>0</v>
      </c>
      <c r="AS468" s="171">
        <v>0</v>
      </c>
      <c r="AT468" s="171">
        <v>0</v>
      </c>
      <c r="AU468" s="171">
        <v>0</v>
      </c>
      <c r="AV468" s="171">
        <v>0</v>
      </c>
      <c r="AW468" s="171">
        <v>0</v>
      </c>
      <c r="AX468" s="171">
        <v>0</v>
      </c>
      <c r="AY468" s="171">
        <v>0</v>
      </c>
      <c r="AZ468" s="171">
        <v>0</v>
      </c>
      <c r="BA468" s="171">
        <v>0</v>
      </c>
      <c r="BB468" s="171">
        <v>0</v>
      </c>
      <c r="BC468" s="171">
        <v>0</v>
      </c>
      <c r="BD468" s="171">
        <v>0</v>
      </c>
      <c r="BE468" s="171">
        <v>0</v>
      </c>
      <c r="BF468" s="171">
        <v>0</v>
      </c>
      <c r="BG468" s="171">
        <v>0</v>
      </c>
      <c r="BH468" s="171">
        <v>0</v>
      </c>
      <c r="BI468" s="171">
        <v>0</v>
      </c>
      <c r="BJ468" s="171">
        <v>0</v>
      </c>
      <c r="BK468" s="171">
        <v>0</v>
      </c>
      <c r="BL468" s="171">
        <v>0</v>
      </c>
      <c r="BM468" s="171">
        <v>0</v>
      </c>
      <c r="BN468" s="171">
        <v>0</v>
      </c>
      <c r="BO468" s="171">
        <v>0</v>
      </c>
      <c r="BP468" s="171">
        <v>0</v>
      </c>
      <c r="BQ468" s="171">
        <v>0</v>
      </c>
      <c r="BR468" s="171">
        <v>0</v>
      </c>
      <c r="BS468" s="171">
        <v>0</v>
      </c>
      <c r="BT468" s="171">
        <v>0</v>
      </c>
      <c r="BU468" s="171">
        <v>0</v>
      </c>
      <c r="BV468" s="171">
        <v>0</v>
      </c>
      <c r="BW468" s="171">
        <v>0</v>
      </c>
      <c r="BX468" s="171">
        <v>0</v>
      </c>
      <c r="BY468" s="171">
        <v>0</v>
      </c>
      <c r="BZ468" s="171">
        <v>0</v>
      </c>
      <c r="CA468" s="171">
        <v>0</v>
      </c>
      <c r="CB468" s="171">
        <v>0</v>
      </c>
      <c r="CC468" s="201">
        <f t="shared" si="66"/>
        <v>0</v>
      </c>
    </row>
    <row r="469" spans="1:81" s="109" customFormat="1" ht="25.5" customHeight="1">
      <c r="A469" s="136" t="s">
        <v>1460</v>
      </c>
      <c r="B469" s="280" t="s">
        <v>1466</v>
      </c>
      <c r="C469" s="281" t="s">
        <v>1467</v>
      </c>
      <c r="D469" s="282">
        <v>53050</v>
      </c>
      <c r="E469" s="281" t="s">
        <v>1056</v>
      </c>
      <c r="F469" s="283" t="s">
        <v>1112</v>
      </c>
      <c r="G469" s="284" t="s">
        <v>1113</v>
      </c>
      <c r="H469" s="192">
        <v>0</v>
      </c>
      <c r="I469" s="171">
        <v>0</v>
      </c>
      <c r="J469" s="171">
        <v>0</v>
      </c>
      <c r="K469" s="171">
        <v>0</v>
      </c>
      <c r="L469" s="171">
        <v>0</v>
      </c>
      <c r="M469" s="171">
        <v>0</v>
      </c>
      <c r="N469" s="171">
        <v>0</v>
      </c>
      <c r="O469" s="171">
        <v>0</v>
      </c>
      <c r="P469" s="171">
        <v>0</v>
      </c>
      <c r="Q469" s="171">
        <v>0</v>
      </c>
      <c r="R469" s="171">
        <v>0</v>
      </c>
      <c r="S469" s="171">
        <v>0</v>
      </c>
      <c r="T469" s="171">
        <v>0</v>
      </c>
      <c r="U469" s="171">
        <v>0</v>
      </c>
      <c r="V469" s="171">
        <v>0</v>
      </c>
      <c r="W469" s="171">
        <v>0</v>
      </c>
      <c r="X469" s="171">
        <v>0</v>
      </c>
      <c r="Y469" s="171">
        <v>0</v>
      </c>
      <c r="Z469" s="171">
        <v>0</v>
      </c>
      <c r="AA469" s="171">
        <v>0</v>
      </c>
      <c r="AB469" s="171">
        <v>0</v>
      </c>
      <c r="AC469" s="171">
        <v>0</v>
      </c>
      <c r="AD469" s="171">
        <v>0</v>
      </c>
      <c r="AE469" s="171">
        <v>0</v>
      </c>
      <c r="AF469" s="171">
        <v>0</v>
      </c>
      <c r="AG469" s="171">
        <v>0</v>
      </c>
      <c r="AH469" s="171">
        <v>0</v>
      </c>
      <c r="AI469" s="171">
        <v>0</v>
      </c>
      <c r="AJ469" s="171">
        <v>0</v>
      </c>
      <c r="AK469" s="171">
        <v>0</v>
      </c>
      <c r="AL469" s="171">
        <v>0</v>
      </c>
      <c r="AM469" s="171">
        <v>0</v>
      </c>
      <c r="AN469" s="171">
        <v>0</v>
      </c>
      <c r="AO469" s="171">
        <v>0</v>
      </c>
      <c r="AP469" s="171">
        <v>0</v>
      </c>
      <c r="AQ469" s="171">
        <v>0</v>
      </c>
      <c r="AR469" s="171">
        <v>0</v>
      </c>
      <c r="AS469" s="171">
        <v>0</v>
      </c>
      <c r="AT469" s="171">
        <v>0</v>
      </c>
      <c r="AU469" s="171">
        <v>0</v>
      </c>
      <c r="AV469" s="171">
        <v>0</v>
      </c>
      <c r="AW469" s="171">
        <v>0</v>
      </c>
      <c r="AX469" s="171">
        <v>0</v>
      </c>
      <c r="AY469" s="171">
        <v>0</v>
      </c>
      <c r="AZ469" s="171">
        <v>0</v>
      </c>
      <c r="BA469" s="171">
        <v>0</v>
      </c>
      <c r="BB469" s="171">
        <v>0</v>
      </c>
      <c r="BC469" s="171">
        <v>0</v>
      </c>
      <c r="BD469" s="171">
        <v>0</v>
      </c>
      <c r="BE469" s="171">
        <v>0</v>
      </c>
      <c r="BF469" s="171">
        <v>0</v>
      </c>
      <c r="BG469" s="171">
        <v>0</v>
      </c>
      <c r="BH469" s="171">
        <v>0</v>
      </c>
      <c r="BI469" s="171">
        <v>0</v>
      </c>
      <c r="BJ469" s="171">
        <v>0</v>
      </c>
      <c r="BK469" s="171">
        <v>0</v>
      </c>
      <c r="BL469" s="171">
        <v>0</v>
      </c>
      <c r="BM469" s="171">
        <v>0</v>
      </c>
      <c r="BN469" s="171">
        <v>0</v>
      </c>
      <c r="BO469" s="171">
        <v>0</v>
      </c>
      <c r="BP469" s="171">
        <v>0</v>
      </c>
      <c r="BQ469" s="171">
        <v>0</v>
      </c>
      <c r="BR469" s="171">
        <v>0</v>
      </c>
      <c r="BS469" s="171">
        <v>0</v>
      </c>
      <c r="BT469" s="171">
        <v>304725</v>
      </c>
      <c r="BU469" s="171">
        <v>0</v>
      </c>
      <c r="BV469" s="171">
        <v>0</v>
      </c>
      <c r="BW469" s="171">
        <v>0</v>
      </c>
      <c r="BX469" s="171">
        <v>0</v>
      </c>
      <c r="BY469" s="171">
        <v>0</v>
      </c>
      <c r="BZ469" s="171">
        <v>0</v>
      </c>
      <c r="CA469" s="171">
        <v>0</v>
      </c>
      <c r="CB469" s="171">
        <v>0</v>
      </c>
      <c r="CC469" s="201">
        <f t="shared" si="66"/>
        <v>304725</v>
      </c>
    </row>
    <row r="470" spans="1:81" s="299" customFormat="1">
      <c r="A470" s="315"/>
      <c r="B470" s="519" t="s">
        <v>1473</v>
      </c>
      <c r="C470" s="520"/>
      <c r="D470" s="520"/>
      <c r="E470" s="520"/>
      <c r="F470" s="520"/>
      <c r="G470" s="521"/>
      <c r="H470" s="194">
        <f>SUM(H462:H469)</f>
        <v>82365.45</v>
      </c>
      <c r="I470" s="194">
        <f t="shared" ref="I470:BT470" si="67">SUM(I462:I469)</f>
        <v>0</v>
      </c>
      <c r="J470" s="194">
        <f t="shared" si="67"/>
        <v>0</v>
      </c>
      <c r="K470" s="194">
        <f t="shared" si="67"/>
        <v>0</v>
      </c>
      <c r="L470" s="194">
        <f t="shared" si="67"/>
        <v>0</v>
      </c>
      <c r="M470" s="194">
        <f t="shared" si="67"/>
        <v>0</v>
      </c>
      <c r="N470" s="194">
        <f t="shared" si="67"/>
        <v>136410975.28999999</v>
      </c>
      <c r="O470" s="194">
        <f t="shared" si="67"/>
        <v>0</v>
      </c>
      <c r="P470" s="194">
        <f t="shared" si="67"/>
        <v>0</v>
      </c>
      <c r="Q470" s="194">
        <f t="shared" si="67"/>
        <v>740800</v>
      </c>
      <c r="R470" s="194">
        <f t="shared" si="67"/>
        <v>0</v>
      </c>
      <c r="S470" s="194">
        <f t="shared" si="67"/>
        <v>0</v>
      </c>
      <c r="T470" s="194">
        <f t="shared" si="67"/>
        <v>0</v>
      </c>
      <c r="U470" s="194">
        <f t="shared" si="67"/>
        <v>0</v>
      </c>
      <c r="V470" s="194">
        <f t="shared" si="67"/>
        <v>0</v>
      </c>
      <c r="W470" s="194">
        <f t="shared" si="67"/>
        <v>0</v>
      </c>
      <c r="X470" s="194">
        <f t="shared" si="67"/>
        <v>0</v>
      </c>
      <c r="Y470" s="194">
        <f t="shared" si="67"/>
        <v>0</v>
      </c>
      <c r="Z470" s="194">
        <f t="shared" si="67"/>
        <v>0</v>
      </c>
      <c r="AA470" s="194">
        <f t="shared" si="67"/>
        <v>65400.7</v>
      </c>
      <c r="AB470" s="194">
        <f t="shared" si="67"/>
        <v>0</v>
      </c>
      <c r="AC470" s="194">
        <f t="shared" si="67"/>
        <v>31000</v>
      </c>
      <c r="AD470" s="194">
        <f t="shared" si="67"/>
        <v>0</v>
      </c>
      <c r="AE470" s="194">
        <f t="shared" si="67"/>
        <v>0</v>
      </c>
      <c r="AF470" s="194">
        <f t="shared" si="67"/>
        <v>0</v>
      </c>
      <c r="AG470" s="194">
        <f t="shared" si="67"/>
        <v>0</v>
      </c>
      <c r="AH470" s="194">
        <f t="shared" si="67"/>
        <v>0</v>
      </c>
      <c r="AI470" s="194">
        <f t="shared" si="67"/>
        <v>33802458.170000002</v>
      </c>
      <c r="AJ470" s="194">
        <f t="shared" si="67"/>
        <v>0</v>
      </c>
      <c r="AK470" s="194">
        <f t="shared" si="67"/>
        <v>0</v>
      </c>
      <c r="AL470" s="194">
        <f t="shared" si="67"/>
        <v>0</v>
      </c>
      <c r="AM470" s="194">
        <f t="shared" si="67"/>
        <v>0</v>
      </c>
      <c r="AN470" s="194">
        <f t="shared" si="67"/>
        <v>0</v>
      </c>
      <c r="AO470" s="194">
        <f t="shared" si="67"/>
        <v>0</v>
      </c>
      <c r="AP470" s="194">
        <f t="shared" si="67"/>
        <v>0</v>
      </c>
      <c r="AQ470" s="194">
        <f t="shared" si="67"/>
        <v>0</v>
      </c>
      <c r="AR470" s="194">
        <f t="shared" si="67"/>
        <v>0</v>
      </c>
      <c r="AS470" s="194">
        <f t="shared" si="67"/>
        <v>0</v>
      </c>
      <c r="AT470" s="194">
        <f t="shared" si="67"/>
        <v>0</v>
      </c>
      <c r="AU470" s="194">
        <f t="shared" si="67"/>
        <v>7127553.3200000003</v>
      </c>
      <c r="AV470" s="194">
        <f t="shared" si="67"/>
        <v>0</v>
      </c>
      <c r="AW470" s="194">
        <f t="shared" si="67"/>
        <v>0</v>
      </c>
      <c r="AX470" s="194">
        <f t="shared" si="67"/>
        <v>0</v>
      </c>
      <c r="AY470" s="194">
        <f t="shared" si="67"/>
        <v>0</v>
      </c>
      <c r="AZ470" s="194">
        <f t="shared" si="67"/>
        <v>0</v>
      </c>
      <c r="BA470" s="194">
        <f t="shared" si="67"/>
        <v>0</v>
      </c>
      <c r="BB470" s="194">
        <f t="shared" si="67"/>
        <v>95984361.950000003</v>
      </c>
      <c r="BC470" s="194">
        <f t="shared" si="67"/>
        <v>0</v>
      </c>
      <c r="BD470" s="194">
        <f t="shared" si="67"/>
        <v>0</v>
      </c>
      <c r="BE470" s="194">
        <f t="shared" si="67"/>
        <v>0</v>
      </c>
      <c r="BF470" s="194">
        <f t="shared" si="67"/>
        <v>7218.42</v>
      </c>
      <c r="BG470" s="194">
        <f t="shared" si="67"/>
        <v>0</v>
      </c>
      <c r="BH470" s="194">
        <f t="shared" si="67"/>
        <v>0</v>
      </c>
      <c r="BI470" s="194">
        <f t="shared" si="67"/>
        <v>0</v>
      </c>
      <c r="BJ470" s="194">
        <f t="shared" si="67"/>
        <v>0</v>
      </c>
      <c r="BK470" s="194">
        <f t="shared" si="67"/>
        <v>0</v>
      </c>
      <c r="BL470" s="194">
        <f t="shared" si="67"/>
        <v>0</v>
      </c>
      <c r="BM470" s="194">
        <f t="shared" si="67"/>
        <v>180899318.54000002</v>
      </c>
      <c r="BN470" s="194">
        <f t="shared" si="67"/>
        <v>0</v>
      </c>
      <c r="BO470" s="194">
        <f t="shared" si="67"/>
        <v>0</v>
      </c>
      <c r="BP470" s="194">
        <f t="shared" si="67"/>
        <v>0</v>
      </c>
      <c r="BQ470" s="194">
        <f t="shared" si="67"/>
        <v>0</v>
      </c>
      <c r="BR470" s="194">
        <f t="shared" si="67"/>
        <v>0</v>
      </c>
      <c r="BS470" s="194">
        <f t="shared" si="67"/>
        <v>0</v>
      </c>
      <c r="BT470" s="194">
        <f t="shared" si="67"/>
        <v>356479</v>
      </c>
      <c r="BU470" s="194">
        <f t="shared" ref="BU470:CC470" si="68">SUM(BU462:BU469)</f>
        <v>0</v>
      </c>
      <c r="BV470" s="194">
        <f t="shared" si="68"/>
        <v>0</v>
      </c>
      <c r="BW470" s="194">
        <f t="shared" si="68"/>
        <v>0</v>
      </c>
      <c r="BX470" s="194">
        <f t="shared" si="68"/>
        <v>0</v>
      </c>
      <c r="BY470" s="194">
        <f t="shared" si="68"/>
        <v>0</v>
      </c>
      <c r="BZ470" s="194">
        <f t="shared" si="68"/>
        <v>0</v>
      </c>
      <c r="CA470" s="194">
        <f t="shared" si="68"/>
        <v>0</v>
      </c>
      <c r="CB470" s="194">
        <f t="shared" si="68"/>
        <v>0</v>
      </c>
      <c r="CC470" s="194">
        <f t="shared" si="68"/>
        <v>455507930.83999991</v>
      </c>
    </row>
    <row r="471" spans="1:81" s="316" customFormat="1">
      <c r="A471" s="315"/>
      <c r="B471" s="522" t="s">
        <v>1140</v>
      </c>
      <c r="C471" s="523"/>
      <c r="D471" s="523"/>
      <c r="E471" s="523"/>
      <c r="F471" s="523"/>
      <c r="G471" s="524"/>
      <c r="H471" s="194">
        <f>SUM(H470+H461,H412,H396,H345,H331,H325,H283,H251,H224,H217,H195,H193,H191,H187)</f>
        <v>285090002.07999998</v>
      </c>
      <c r="I471" s="194">
        <f t="shared" ref="I471:BT471" si="69">SUM(I470+I461,I412,I396,I345,I331,I325,I283,I251,I224,I217,I195,I193,I191,I187)</f>
        <v>64027430.380000003</v>
      </c>
      <c r="J471" s="194">
        <f t="shared" si="69"/>
        <v>99544222.760000005</v>
      </c>
      <c r="K471" s="194">
        <f t="shared" si="69"/>
        <v>37344072.270000003</v>
      </c>
      <c r="L471" s="194">
        <f t="shared" si="69"/>
        <v>25047005.77</v>
      </c>
      <c r="M471" s="194">
        <f t="shared" si="69"/>
        <v>15171053.74</v>
      </c>
      <c r="N471" s="194">
        <f t="shared" si="69"/>
        <v>642897603.62</v>
      </c>
      <c r="O471" s="194">
        <f t="shared" si="69"/>
        <v>56267676.620000005</v>
      </c>
      <c r="P471" s="194">
        <f t="shared" si="69"/>
        <v>14112433.130000001</v>
      </c>
      <c r="Q471" s="194">
        <f t="shared" si="69"/>
        <v>153707394.16999999</v>
      </c>
      <c r="R471" s="194">
        <f t="shared" si="69"/>
        <v>15467655.75</v>
      </c>
      <c r="S471" s="194">
        <f t="shared" si="69"/>
        <v>37253173.439999998</v>
      </c>
      <c r="T471" s="194">
        <f t="shared" si="69"/>
        <v>83553493.00999999</v>
      </c>
      <c r="U471" s="194">
        <f t="shared" si="69"/>
        <v>61614311.480000004</v>
      </c>
      <c r="V471" s="194">
        <f t="shared" si="69"/>
        <v>6613959.04</v>
      </c>
      <c r="W471" s="194">
        <f t="shared" si="69"/>
        <v>26936744.219999999</v>
      </c>
      <c r="X471" s="194">
        <f t="shared" si="69"/>
        <v>23364726.179999996</v>
      </c>
      <c r="Y471" s="194">
        <f t="shared" si="69"/>
        <v>14252317</v>
      </c>
      <c r="Z471" s="194">
        <f t="shared" si="69"/>
        <v>306491997.80000007</v>
      </c>
      <c r="AA471" s="194">
        <f t="shared" si="69"/>
        <v>47144953.249999993</v>
      </c>
      <c r="AB471" s="194">
        <f t="shared" si="69"/>
        <v>26674880.459999997</v>
      </c>
      <c r="AC471" s="194">
        <f t="shared" si="69"/>
        <v>46662514.870000005</v>
      </c>
      <c r="AD471" s="194">
        <f t="shared" si="69"/>
        <v>20682087.640000001</v>
      </c>
      <c r="AE471" s="194">
        <f t="shared" si="69"/>
        <v>27062297.600000001</v>
      </c>
      <c r="AF471" s="194">
        <f t="shared" si="69"/>
        <v>23313740.969999999</v>
      </c>
      <c r="AG471" s="194">
        <f t="shared" si="69"/>
        <v>10712948.629999999</v>
      </c>
      <c r="AH471" s="194">
        <f t="shared" si="69"/>
        <v>15013777.290000001</v>
      </c>
      <c r="AI471" s="194">
        <f t="shared" si="69"/>
        <v>380871255.38000005</v>
      </c>
      <c r="AJ471" s="194">
        <f t="shared" si="69"/>
        <v>23788767.350000001</v>
      </c>
      <c r="AK471" s="194">
        <f t="shared" si="69"/>
        <v>14259209.299999999</v>
      </c>
      <c r="AL471" s="194">
        <f t="shared" si="69"/>
        <v>14725794.049999999</v>
      </c>
      <c r="AM471" s="194">
        <f t="shared" si="69"/>
        <v>13371007.16</v>
      </c>
      <c r="AN471" s="194">
        <f t="shared" si="69"/>
        <v>22186786.989999998</v>
      </c>
      <c r="AO471" s="194">
        <f t="shared" si="69"/>
        <v>18151362.25</v>
      </c>
      <c r="AP471" s="194">
        <f t="shared" si="69"/>
        <v>17035528.619999997</v>
      </c>
      <c r="AQ471" s="194">
        <f t="shared" si="69"/>
        <v>26727771.710000001</v>
      </c>
      <c r="AR471" s="194">
        <f t="shared" si="69"/>
        <v>16758846.889999999</v>
      </c>
      <c r="AS471" s="194">
        <f t="shared" si="69"/>
        <v>16114655.020000001</v>
      </c>
      <c r="AT471" s="194">
        <f t="shared" si="69"/>
        <v>16106508.49</v>
      </c>
      <c r="AU471" s="194">
        <f t="shared" si="69"/>
        <v>132680535.38000001</v>
      </c>
      <c r="AV471" s="194">
        <f t="shared" si="69"/>
        <v>16829526.470000003</v>
      </c>
      <c r="AW471" s="194">
        <f t="shared" si="69"/>
        <v>16245400.549999999</v>
      </c>
      <c r="AX471" s="194">
        <f t="shared" si="69"/>
        <v>14879957.799999999</v>
      </c>
      <c r="AY471" s="194">
        <f t="shared" si="69"/>
        <v>13766814.649999999</v>
      </c>
      <c r="AZ471" s="194">
        <f t="shared" si="69"/>
        <v>6462019.3200000012</v>
      </c>
      <c r="BA471" s="194">
        <f t="shared" si="69"/>
        <v>8436522.5500000007</v>
      </c>
      <c r="BB471" s="194">
        <f t="shared" si="69"/>
        <v>340292500.07999998</v>
      </c>
      <c r="BC471" s="194">
        <f t="shared" si="69"/>
        <v>19174256.260000002</v>
      </c>
      <c r="BD471" s="194">
        <f t="shared" si="69"/>
        <v>21773535.280000001</v>
      </c>
      <c r="BE471" s="194">
        <f t="shared" si="69"/>
        <v>30610717.890000001</v>
      </c>
      <c r="BF471" s="194">
        <f t="shared" si="69"/>
        <v>30196573.339999996</v>
      </c>
      <c r="BG471" s="194">
        <f t="shared" si="69"/>
        <v>20479514.279999997</v>
      </c>
      <c r="BH471" s="194">
        <f t="shared" si="69"/>
        <v>46894182.439899996</v>
      </c>
      <c r="BI471" s="194">
        <f t="shared" si="69"/>
        <v>36830117.930000007</v>
      </c>
      <c r="BJ471" s="194">
        <f t="shared" si="69"/>
        <v>10186604.370000001</v>
      </c>
      <c r="BK471" s="194">
        <f t="shared" si="69"/>
        <v>8567963.129999999</v>
      </c>
      <c r="BL471" s="194">
        <f t="shared" si="69"/>
        <v>6686621.5800000001</v>
      </c>
      <c r="BM471" s="194">
        <f t="shared" si="69"/>
        <v>420840946.59000003</v>
      </c>
      <c r="BN471" s="194">
        <f t="shared" si="69"/>
        <v>63633192.199999996</v>
      </c>
      <c r="BO471" s="194">
        <f t="shared" si="69"/>
        <v>18621014.720000006</v>
      </c>
      <c r="BP471" s="194">
        <f t="shared" si="69"/>
        <v>9962268.9199999999</v>
      </c>
      <c r="BQ471" s="194">
        <f t="shared" si="69"/>
        <v>19644965.049999997</v>
      </c>
      <c r="BR471" s="194">
        <f t="shared" si="69"/>
        <v>23335912.829999998</v>
      </c>
      <c r="BS471" s="194">
        <f t="shared" si="69"/>
        <v>10648259.710000001</v>
      </c>
      <c r="BT471" s="194">
        <f t="shared" si="69"/>
        <v>147815349.41000003</v>
      </c>
      <c r="BU471" s="194">
        <f t="shared" ref="BU471:CC471" si="70">SUM(BU470+BU461,BU412,BU396,BU345,BU331,BU325,BU283,BU251,BU224,BU217,BU195,BU193,BU191,BU187)</f>
        <v>12341964.640000001</v>
      </c>
      <c r="BV471" s="194">
        <f t="shared" si="70"/>
        <v>15519570.770000001</v>
      </c>
      <c r="BW471" s="194">
        <f t="shared" si="70"/>
        <v>23314044.07</v>
      </c>
      <c r="BX471" s="194">
        <f t="shared" si="70"/>
        <v>26121022.729999997</v>
      </c>
      <c r="BY471" s="194">
        <f t="shared" si="70"/>
        <v>61359268.359999999</v>
      </c>
      <c r="BZ471" s="194">
        <f t="shared" si="70"/>
        <v>15339116.180000002</v>
      </c>
      <c r="CA471" s="194">
        <f t="shared" si="70"/>
        <v>8912819.8500000015</v>
      </c>
      <c r="CB471" s="194">
        <f t="shared" si="70"/>
        <v>8207140.6100000003</v>
      </c>
      <c r="CC471" s="194">
        <f t="shared" si="70"/>
        <v>4432732186.3198996</v>
      </c>
    </row>
    <row r="472" spans="1:81" s="316" customFormat="1">
      <c r="A472" s="315"/>
      <c r="B472" s="112" t="s">
        <v>61</v>
      </c>
      <c r="C472" s="525" t="s">
        <v>62</v>
      </c>
      <c r="D472" s="526"/>
      <c r="E472" s="526"/>
      <c r="F472" s="526"/>
      <c r="G472" s="317"/>
      <c r="H472" s="194">
        <f t="shared" ref="H472:AM472" si="71">SUM(H185-H471)</f>
        <v>175142932.06</v>
      </c>
      <c r="I472" s="194">
        <f t="shared" si="71"/>
        <v>8564219.9199999943</v>
      </c>
      <c r="J472" s="194">
        <f t="shared" si="71"/>
        <v>53883964.36999999</v>
      </c>
      <c r="K472" s="194">
        <f t="shared" si="71"/>
        <v>27467543.079999998</v>
      </c>
      <c r="L472" s="194">
        <f t="shared" si="71"/>
        <v>25200784.800000008</v>
      </c>
      <c r="M472" s="194">
        <f t="shared" si="71"/>
        <v>-3250701.110000005</v>
      </c>
      <c r="N472" s="194">
        <f t="shared" si="71"/>
        <v>62875053.220000029</v>
      </c>
      <c r="O472" s="194">
        <f t="shared" si="71"/>
        <v>37582427.390000001</v>
      </c>
      <c r="P472" s="194">
        <f t="shared" si="71"/>
        <v>7211938.0800000001</v>
      </c>
      <c r="Q472" s="194">
        <f t="shared" si="71"/>
        <v>58641913.829999983</v>
      </c>
      <c r="R472" s="194">
        <f t="shared" si="71"/>
        <v>4150127.9299999923</v>
      </c>
      <c r="S472" s="194">
        <f t="shared" si="71"/>
        <v>24420934.160000011</v>
      </c>
      <c r="T472" s="194">
        <f t="shared" si="71"/>
        <v>40873221.209999993</v>
      </c>
      <c r="U472" s="194">
        <f t="shared" si="71"/>
        <v>46445464.100000009</v>
      </c>
      <c r="V472" s="194">
        <f t="shared" si="71"/>
        <v>7233024.5199999986</v>
      </c>
      <c r="W472" s="194">
        <f t="shared" si="71"/>
        <v>26190551.139999993</v>
      </c>
      <c r="X472" s="194">
        <f t="shared" si="71"/>
        <v>30020739.23</v>
      </c>
      <c r="Y472" s="194">
        <f t="shared" si="71"/>
        <v>14971195.030000001</v>
      </c>
      <c r="Z472" s="194">
        <f t="shared" si="71"/>
        <v>37048761.559999883</v>
      </c>
      <c r="AA472" s="194">
        <f t="shared" si="71"/>
        <v>25810790.740000017</v>
      </c>
      <c r="AB472" s="194">
        <f t="shared" si="71"/>
        <v>6495810.5100000091</v>
      </c>
      <c r="AC472" s="194">
        <f t="shared" si="71"/>
        <v>39574187.50999999</v>
      </c>
      <c r="AD472" s="194">
        <f t="shared" si="71"/>
        <v>5735892.0700000003</v>
      </c>
      <c r="AE472" s="194">
        <f t="shared" si="71"/>
        <v>13502638.809999995</v>
      </c>
      <c r="AF472" s="194">
        <f t="shared" si="71"/>
        <v>-1512567.4900000021</v>
      </c>
      <c r="AG472" s="194">
        <f t="shared" si="71"/>
        <v>5914538.620000001</v>
      </c>
      <c r="AH472" s="194">
        <f t="shared" si="71"/>
        <v>-7793072.2299999986</v>
      </c>
      <c r="AI472" s="194">
        <f t="shared" si="71"/>
        <v>124195236.08999997</v>
      </c>
      <c r="AJ472" s="194">
        <f t="shared" si="71"/>
        <v>7580231.0999999903</v>
      </c>
      <c r="AK472" s="194">
        <f t="shared" si="71"/>
        <v>8387493.5400000047</v>
      </c>
      <c r="AL472" s="194">
        <f t="shared" si="71"/>
        <v>4636039.5799999963</v>
      </c>
      <c r="AM472" s="194">
        <f t="shared" si="71"/>
        <v>4434948.8900000006</v>
      </c>
      <c r="AN472" s="194">
        <f t="shared" ref="AN472:CC472" si="72">SUM(AN185-AN471)</f>
        <v>6093191.6800000034</v>
      </c>
      <c r="AO472" s="194">
        <f t="shared" si="72"/>
        <v>3272695.5600000024</v>
      </c>
      <c r="AP472" s="194">
        <f t="shared" si="72"/>
        <v>5206906.620000001</v>
      </c>
      <c r="AQ472" s="194">
        <f t="shared" si="72"/>
        <v>16604754.080000006</v>
      </c>
      <c r="AR472" s="194">
        <f t="shared" si="72"/>
        <v>11304170.250000002</v>
      </c>
      <c r="AS472" s="194">
        <f t="shared" si="72"/>
        <v>5289265.5499999989</v>
      </c>
      <c r="AT472" s="194">
        <f t="shared" si="72"/>
        <v>5361709.9299999941</v>
      </c>
      <c r="AU472" s="194">
        <f t="shared" si="72"/>
        <v>50032326.830000028</v>
      </c>
      <c r="AV472" s="194">
        <f t="shared" si="72"/>
        <v>2244638.3799999952</v>
      </c>
      <c r="AW472" s="194">
        <f t="shared" si="72"/>
        <v>7942061.2200000044</v>
      </c>
      <c r="AX472" s="194">
        <f t="shared" si="72"/>
        <v>10158184.289999997</v>
      </c>
      <c r="AY472" s="194">
        <f t="shared" si="72"/>
        <v>4205863.9100000039</v>
      </c>
      <c r="AZ472" s="194">
        <f t="shared" si="72"/>
        <v>-3566450.0100000026</v>
      </c>
      <c r="BA472" s="194">
        <f t="shared" si="72"/>
        <v>7946088.0999999996</v>
      </c>
      <c r="BB472" s="194">
        <f t="shared" si="72"/>
        <v>90793053.069999993</v>
      </c>
      <c r="BC472" s="194">
        <f t="shared" si="72"/>
        <v>17777973.989999991</v>
      </c>
      <c r="BD472" s="194">
        <f t="shared" si="72"/>
        <v>9116218.900000006</v>
      </c>
      <c r="BE472" s="194">
        <f t="shared" si="72"/>
        <v>31654120.030000016</v>
      </c>
      <c r="BF472" s="194">
        <f t="shared" si="72"/>
        <v>20406465.810000002</v>
      </c>
      <c r="BG472" s="194">
        <f t="shared" si="72"/>
        <v>23242540.280000005</v>
      </c>
      <c r="BH472" s="194">
        <f t="shared" si="72"/>
        <v>15332664.140100017</v>
      </c>
      <c r="BI472" s="194">
        <f t="shared" si="72"/>
        <v>22989129.480000019</v>
      </c>
      <c r="BJ472" s="194">
        <f t="shared" si="72"/>
        <v>-1022485.3499999978</v>
      </c>
      <c r="BK472" s="194">
        <f t="shared" si="72"/>
        <v>5532173.3400000036</v>
      </c>
      <c r="BL472" s="194">
        <f t="shared" si="72"/>
        <v>9770885.4800000023</v>
      </c>
      <c r="BM472" s="194">
        <f t="shared" si="72"/>
        <v>197925201.12</v>
      </c>
      <c r="BN472" s="194">
        <f t="shared" si="72"/>
        <v>41342708.95000001</v>
      </c>
      <c r="BO472" s="194">
        <f t="shared" si="72"/>
        <v>11844700.309999995</v>
      </c>
      <c r="BP472" s="194">
        <f t="shared" si="72"/>
        <v>7552143.8900000025</v>
      </c>
      <c r="BQ472" s="194">
        <f t="shared" si="72"/>
        <v>9532923.3200000077</v>
      </c>
      <c r="BR472" s="194">
        <f t="shared" si="72"/>
        <v>-2769811.91</v>
      </c>
      <c r="BS472" s="194">
        <f t="shared" si="72"/>
        <v>6394927.1099999994</v>
      </c>
      <c r="BT472" s="194">
        <f t="shared" si="72"/>
        <v>103585299.20999998</v>
      </c>
      <c r="BU472" s="194">
        <f t="shared" si="72"/>
        <v>7243439.3199999966</v>
      </c>
      <c r="BV472" s="194">
        <f t="shared" si="72"/>
        <v>10186828.76</v>
      </c>
      <c r="BW472" s="194">
        <f t="shared" si="72"/>
        <v>24796564.439999998</v>
      </c>
      <c r="BX472" s="194">
        <f t="shared" si="72"/>
        <v>11800762.960000008</v>
      </c>
      <c r="BY472" s="194">
        <f t="shared" si="72"/>
        <v>113656311.23000003</v>
      </c>
      <c r="BZ472" s="194">
        <f t="shared" si="72"/>
        <v>12669213.979999995</v>
      </c>
      <c r="CA472" s="194">
        <f t="shared" si="72"/>
        <v>18958037.780000001</v>
      </c>
      <c r="CB472" s="194">
        <f t="shared" si="72"/>
        <v>17941909.56000001</v>
      </c>
      <c r="CC472" s="194">
        <f t="shared" si="72"/>
        <v>1891985567.8501005</v>
      </c>
    </row>
    <row r="473" spans="1:81" s="316" customFormat="1">
      <c r="A473" s="315"/>
      <c r="B473" s="139" t="s">
        <v>63</v>
      </c>
      <c r="C473" s="525" t="s">
        <v>144</v>
      </c>
      <c r="D473" s="526"/>
      <c r="E473" s="526"/>
      <c r="F473" s="527"/>
      <c r="G473" s="318"/>
      <c r="H473" s="194">
        <f t="shared" ref="H473:BS473" si="73">SUM(H472-H184+H396)</f>
        <v>191659120.25999999</v>
      </c>
      <c r="I473" s="194">
        <f t="shared" si="73"/>
        <v>13896764.659999996</v>
      </c>
      <c r="J473" s="194">
        <f t="shared" si="73"/>
        <v>60799939.879999988</v>
      </c>
      <c r="K473" s="194">
        <f t="shared" si="73"/>
        <v>29189870.079999998</v>
      </c>
      <c r="L473" s="194">
        <f t="shared" si="73"/>
        <v>26816486.250000007</v>
      </c>
      <c r="M473" s="194">
        <f t="shared" si="73"/>
        <v>-2117082.2800000049</v>
      </c>
      <c r="N473" s="194">
        <f t="shared" si="73"/>
        <v>93560312.280000031</v>
      </c>
      <c r="O473" s="194">
        <f t="shared" si="73"/>
        <v>44077382.719999999</v>
      </c>
      <c r="P473" s="194">
        <f t="shared" si="73"/>
        <v>7200800.1799999997</v>
      </c>
      <c r="Q473" s="194">
        <f t="shared" si="73"/>
        <v>73384006.61999999</v>
      </c>
      <c r="R473" s="194">
        <f t="shared" si="73"/>
        <v>4848188.0899999924</v>
      </c>
      <c r="S473" s="194">
        <f t="shared" si="73"/>
        <v>27230342.850000013</v>
      </c>
      <c r="T473" s="194">
        <f t="shared" si="73"/>
        <v>47026417.25999999</v>
      </c>
      <c r="U473" s="194">
        <f t="shared" si="73"/>
        <v>53561592.790000007</v>
      </c>
      <c r="V473" s="194">
        <f t="shared" si="73"/>
        <v>7773596.5699999984</v>
      </c>
      <c r="W473" s="194">
        <f t="shared" si="73"/>
        <v>27791465.169999994</v>
      </c>
      <c r="X473" s="194">
        <f t="shared" si="73"/>
        <v>27822862.190000001</v>
      </c>
      <c r="Y473" s="194">
        <f t="shared" si="73"/>
        <v>16406541.580000002</v>
      </c>
      <c r="Z473" s="194">
        <f t="shared" si="73"/>
        <v>51329259.109999888</v>
      </c>
      <c r="AA473" s="194">
        <f t="shared" si="73"/>
        <v>35172116.38000001</v>
      </c>
      <c r="AB473" s="194">
        <f t="shared" si="73"/>
        <v>9654877.7400000095</v>
      </c>
      <c r="AC473" s="194">
        <f t="shared" si="73"/>
        <v>47540033.739999995</v>
      </c>
      <c r="AD473" s="194">
        <f t="shared" si="73"/>
        <v>6798948.8000000007</v>
      </c>
      <c r="AE473" s="194">
        <f t="shared" si="73"/>
        <v>14627550.829999994</v>
      </c>
      <c r="AF473" s="194">
        <f t="shared" si="73"/>
        <v>-222262.1100000022</v>
      </c>
      <c r="AG473" s="194">
        <f t="shared" si="73"/>
        <v>6207917.7400000012</v>
      </c>
      <c r="AH473" s="194">
        <f t="shared" si="73"/>
        <v>-7137986.0099999988</v>
      </c>
      <c r="AI473" s="194">
        <f t="shared" si="73"/>
        <v>156848988.56999996</v>
      </c>
      <c r="AJ473" s="194">
        <f t="shared" si="73"/>
        <v>8846854.6099999901</v>
      </c>
      <c r="AK473" s="194">
        <f t="shared" si="73"/>
        <v>9074255.5100000054</v>
      </c>
      <c r="AL473" s="194">
        <f t="shared" si="73"/>
        <v>5312596.679999996</v>
      </c>
      <c r="AM473" s="194">
        <f t="shared" si="73"/>
        <v>5174154.330000001</v>
      </c>
      <c r="AN473" s="194">
        <f t="shared" si="73"/>
        <v>7154377.3600000031</v>
      </c>
      <c r="AO473" s="194">
        <f t="shared" si="73"/>
        <v>3237864.0000000023</v>
      </c>
      <c r="AP473" s="194">
        <f t="shared" si="73"/>
        <v>6258498.0200000014</v>
      </c>
      <c r="AQ473" s="194">
        <f t="shared" si="73"/>
        <v>17822382.550000004</v>
      </c>
      <c r="AR473" s="194">
        <f t="shared" si="73"/>
        <v>12373653.010000002</v>
      </c>
      <c r="AS473" s="194">
        <f t="shared" si="73"/>
        <v>6070815.6099999994</v>
      </c>
      <c r="AT473" s="194">
        <f t="shared" si="73"/>
        <v>6448303.0299999937</v>
      </c>
      <c r="AU473" s="194">
        <f t="shared" si="73"/>
        <v>47678485.450000025</v>
      </c>
      <c r="AV473" s="194">
        <f t="shared" si="73"/>
        <v>2902712.099999995</v>
      </c>
      <c r="AW473" s="194">
        <f t="shared" si="73"/>
        <v>8783875.1500000041</v>
      </c>
      <c r="AX473" s="194">
        <f t="shared" si="73"/>
        <v>10566639.969999997</v>
      </c>
      <c r="AY473" s="194">
        <f t="shared" si="73"/>
        <v>4659610.9300000034</v>
      </c>
      <c r="AZ473" s="194">
        <f t="shared" si="73"/>
        <v>-3378265.9700000025</v>
      </c>
      <c r="BA473" s="194">
        <f t="shared" si="73"/>
        <v>8569289.8099999987</v>
      </c>
      <c r="BB473" s="194">
        <f t="shared" si="73"/>
        <v>107505670.13999999</v>
      </c>
      <c r="BC473" s="194">
        <f t="shared" si="73"/>
        <v>19149540.579999991</v>
      </c>
      <c r="BD473" s="194">
        <f t="shared" si="73"/>
        <v>10557762.940000005</v>
      </c>
      <c r="BE473" s="194">
        <f t="shared" si="73"/>
        <v>33551291.020000014</v>
      </c>
      <c r="BF473" s="194">
        <f t="shared" si="73"/>
        <v>21487549.510000002</v>
      </c>
      <c r="BG473" s="194">
        <f t="shared" si="73"/>
        <v>23499400.020000003</v>
      </c>
      <c r="BH473" s="194">
        <f t="shared" si="73"/>
        <v>20632166.430000018</v>
      </c>
      <c r="BI473" s="194">
        <f t="shared" si="73"/>
        <v>25819294.53000002</v>
      </c>
      <c r="BJ473" s="194">
        <f t="shared" si="73"/>
        <v>-361672.05999999773</v>
      </c>
      <c r="BK473" s="194">
        <f t="shared" si="73"/>
        <v>5930842.1300000036</v>
      </c>
      <c r="BL473" s="194">
        <f t="shared" si="73"/>
        <v>10207891.190000003</v>
      </c>
      <c r="BM473" s="194">
        <f t="shared" si="73"/>
        <v>188944642.25</v>
      </c>
      <c r="BN473" s="194">
        <f t="shared" si="73"/>
        <v>46898335.790000007</v>
      </c>
      <c r="BO473" s="194">
        <f t="shared" si="73"/>
        <v>13016557.069999995</v>
      </c>
      <c r="BP473" s="194">
        <f t="shared" si="73"/>
        <v>7748496.5800000029</v>
      </c>
      <c r="BQ473" s="194">
        <f t="shared" si="73"/>
        <v>10365702.960000008</v>
      </c>
      <c r="BR473" s="194">
        <f t="shared" si="73"/>
        <v>-1013521.8200000003</v>
      </c>
      <c r="BS473" s="194">
        <f t="shared" si="73"/>
        <v>6961745.3699999992</v>
      </c>
      <c r="BT473" s="194">
        <f t="shared" ref="BT473:CC473" si="74">SUM(BT472-BT184+BT396)</f>
        <v>100009454.97999997</v>
      </c>
      <c r="BU473" s="194">
        <f t="shared" si="74"/>
        <v>8216260.3099999968</v>
      </c>
      <c r="BV473" s="194">
        <f t="shared" si="74"/>
        <v>11689007.43</v>
      </c>
      <c r="BW473" s="194">
        <f t="shared" si="74"/>
        <v>26919127.649999999</v>
      </c>
      <c r="BX473" s="194">
        <f t="shared" si="74"/>
        <v>13221919.790000008</v>
      </c>
      <c r="BY473" s="194">
        <f t="shared" si="74"/>
        <v>117311020.57000004</v>
      </c>
      <c r="BZ473" s="194">
        <f t="shared" si="74"/>
        <v>13918503.579999994</v>
      </c>
      <c r="CA473" s="194">
        <f t="shared" si="74"/>
        <v>19891264.32</v>
      </c>
      <c r="CB473" s="194">
        <f t="shared" si="74"/>
        <v>19138110.81000001</v>
      </c>
      <c r="CC473" s="194">
        <f t="shared" si="74"/>
        <v>2120520518.1600006</v>
      </c>
    </row>
    <row r="474" spans="1:81" s="109" customFormat="1">
      <c r="A474" s="141"/>
      <c r="B474" s="511" t="s">
        <v>1141</v>
      </c>
      <c r="C474" s="512"/>
      <c r="D474" s="512"/>
      <c r="E474" s="512"/>
      <c r="F474" s="512"/>
      <c r="G474" s="513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  <c r="BE474" s="171"/>
      <c r="BF474" s="171"/>
      <c r="BG474" s="171"/>
      <c r="BH474" s="171"/>
      <c r="BI474" s="171"/>
      <c r="BJ474" s="171"/>
      <c r="BK474" s="171"/>
      <c r="BL474" s="171"/>
      <c r="BM474" s="171"/>
      <c r="BN474" s="171"/>
      <c r="BO474" s="171"/>
      <c r="BP474" s="171"/>
      <c r="BQ474" s="171"/>
      <c r="BR474" s="171"/>
      <c r="BS474" s="171"/>
      <c r="BT474" s="171"/>
      <c r="BU474" s="171"/>
      <c r="BV474" s="171"/>
      <c r="BW474" s="171"/>
      <c r="BX474" s="171"/>
      <c r="BY474" s="171"/>
      <c r="BZ474" s="171"/>
      <c r="CA474" s="171"/>
      <c r="CB474" s="171"/>
      <c r="CC474" s="203"/>
    </row>
    <row r="475" spans="1:81" s="109" customFormat="1">
      <c r="A475" s="141"/>
      <c r="B475" s="319" t="s">
        <v>64</v>
      </c>
      <c r="C475" s="514" t="s">
        <v>65</v>
      </c>
      <c r="D475" s="515"/>
      <c r="E475" s="515"/>
      <c r="F475" s="515"/>
      <c r="G475" s="516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  <c r="BE475" s="171"/>
      <c r="BF475" s="171"/>
      <c r="BG475" s="171"/>
      <c r="BH475" s="171"/>
      <c r="BI475" s="171"/>
      <c r="BJ475" s="171"/>
      <c r="BK475" s="171"/>
      <c r="BL475" s="171"/>
      <c r="BM475" s="171"/>
      <c r="BN475" s="171"/>
      <c r="BO475" s="171"/>
      <c r="BP475" s="171"/>
      <c r="BQ475" s="171"/>
      <c r="BR475" s="171"/>
      <c r="BS475" s="171"/>
      <c r="BT475" s="171"/>
      <c r="BU475" s="171"/>
      <c r="BV475" s="171"/>
      <c r="BW475" s="171"/>
      <c r="BX475" s="171"/>
      <c r="BY475" s="171"/>
      <c r="BZ475" s="171"/>
      <c r="CA475" s="171"/>
      <c r="CB475" s="171"/>
      <c r="CC475" s="203"/>
    </row>
    <row r="476" spans="1:81" s="109" customFormat="1">
      <c r="A476" s="141"/>
      <c r="B476" s="319"/>
      <c r="C476" s="514" t="s">
        <v>66</v>
      </c>
      <c r="D476" s="515"/>
      <c r="E476" s="515"/>
      <c r="F476" s="515"/>
      <c r="G476" s="516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  <c r="BE476" s="171"/>
      <c r="BF476" s="171"/>
      <c r="BG476" s="171"/>
      <c r="BH476" s="171"/>
      <c r="BI476" s="171"/>
      <c r="BJ476" s="171"/>
      <c r="BK476" s="171"/>
      <c r="BL476" s="171"/>
      <c r="BM476" s="171"/>
      <c r="BN476" s="171"/>
      <c r="BO476" s="171"/>
      <c r="BP476" s="171"/>
      <c r="BQ476" s="171"/>
      <c r="BR476" s="171"/>
      <c r="BS476" s="171"/>
      <c r="BT476" s="171"/>
      <c r="BU476" s="171"/>
      <c r="BV476" s="171"/>
      <c r="BW476" s="171"/>
      <c r="BX476" s="171"/>
      <c r="BY476" s="171"/>
      <c r="BZ476" s="171"/>
      <c r="CA476" s="171"/>
      <c r="CB476" s="171"/>
      <c r="CC476" s="203"/>
    </row>
    <row r="477" spans="1:81" s="109" customFormat="1">
      <c r="A477" s="141"/>
      <c r="B477" s="319"/>
      <c r="C477" s="514" t="s">
        <v>67</v>
      </c>
      <c r="D477" s="515"/>
      <c r="E477" s="515"/>
      <c r="F477" s="515"/>
      <c r="G477" s="516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  <c r="BE477" s="171"/>
      <c r="BF477" s="171"/>
      <c r="BG477" s="171"/>
      <c r="BH477" s="171"/>
      <c r="BI477" s="171"/>
      <c r="BJ477" s="171"/>
      <c r="BK477" s="171"/>
      <c r="BL477" s="171"/>
      <c r="BM477" s="171"/>
      <c r="BN477" s="171"/>
      <c r="BO477" s="171"/>
      <c r="BP477" s="171"/>
      <c r="BQ477" s="171"/>
      <c r="BR477" s="171"/>
      <c r="BS477" s="171"/>
      <c r="BT477" s="171"/>
      <c r="BU477" s="171"/>
      <c r="BV477" s="171"/>
      <c r="BW477" s="171"/>
      <c r="BX477" s="171"/>
      <c r="BY477" s="171"/>
      <c r="BZ477" s="171"/>
      <c r="CA477" s="171"/>
      <c r="CB477" s="171"/>
      <c r="CC477" s="203"/>
    </row>
    <row r="478" spans="1:81" s="278" customFormat="1">
      <c r="A478" s="320"/>
      <c r="B478" s="319" t="s">
        <v>68</v>
      </c>
      <c r="C478" s="517" t="s">
        <v>1142</v>
      </c>
      <c r="D478" s="321"/>
      <c r="E478" s="321"/>
      <c r="F478" s="322" t="s">
        <v>1143</v>
      </c>
      <c r="G478" s="323" t="s">
        <v>1144</v>
      </c>
      <c r="H478" s="192">
        <v>0</v>
      </c>
      <c r="I478" s="192">
        <v>0</v>
      </c>
      <c r="J478" s="192">
        <v>0</v>
      </c>
      <c r="K478" s="192">
        <v>0</v>
      </c>
      <c r="L478" s="192">
        <v>1969</v>
      </c>
      <c r="M478" s="192">
        <v>40951</v>
      </c>
      <c r="N478" s="192">
        <v>0</v>
      </c>
      <c r="O478" s="192">
        <v>10790</v>
      </c>
      <c r="P478" s="192">
        <v>0</v>
      </c>
      <c r="Q478" s="192">
        <v>0</v>
      </c>
      <c r="R478" s="192">
        <v>0</v>
      </c>
      <c r="S478" s="192">
        <v>0</v>
      </c>
      <c r="T478" s="192">
        <v>0</v>
      </c>
      <c r="U478" s="192">
        <v>0</v>
      </c>
      <c r="V478" s="192">
        <v>0</v>
      </c>
      <c r="W478" s="192">
        <v>0.25</v>
      </c>
      <c r="X478" s="192">
        <v>0</v>
      </c>
      <c r="Y478" s="192">
        <v>0</v>
      </c>
      <c r="Z478" s="192">
        <v>0</v>
      </c>
      <c r="AA478" s="192">
        <v>0</v>
      </c>
      <c r="AB478" s="192">
        <v>2518.25</v>
      </c>
      <c r="AC478" s="192">
        <v>14204</v>
      </c>
      <c r="AD478" s="192">
        <v>57329</v>
      </c>
      <c r="AE478" s="192">
        <v>68152</v>
      </c>
      <c r="AF478" s="192">
        <v>22198.25</v>
      </c>
      <c r="AG478" s="192">
        <v>1958</v>
      </c>
      <c r="AH478" s="192">
        <v>30423</v>
      </c>
      <c r="AI478" s="192">
        <v>315422.75</v>
      </c>
      <c r="AJ478" s="192">
        <v>0</v>
      </c>
      <c r="AK478" s="192">
        <v>5736.24</v>
      </c>
      <c r="AL478" s="192">
        <v>0</v>
      </c>
      <c r="AM478" s="192">
        <v>0</v>
      </c>
      <c r="AN478" s="192">
        <v>0</v>
      </c>
      <c r="AO478" s="192">
        <v>0</v>
      </c>
      <c r="AP478" s="192">
        <v>0</v>
      </c>
      <c r="AQ478" s="192">
        <v>22163</v>
      </c>
      <c r="AR478" s="192">
        <v>0</v>
      </c>
      <c r="AS478" s="192">
        <v>0</v>
      </c>
      <c r="AT478" s="192">
        <v>0</v>
      </c>
      <c r="AU478" s="192">
        <v>0</v>
      </c>
      <c r="AV478" s="192">
        <v>0</v>
      </c>
      <c r="AW478" s="192">
        <v>0</v>
      </c>
      <c r="AX478" s="192">
        <v>0</v>
      </c>
      <c r="AY478" s="192">
        <v>24000</v>
      </c>
      <c r="AZ478" s="192">
        <v>13249.85</v>
      </c>
      <c r="BA478" s="192">
        <v>0</v>
      </c>
      <c r="BB478" s="192">
        <v>0</v>
      </c>
      <c r="BC478" s="192">
        <v>0</v>
      </c>
      <c r="BD478" s="192">
        <v>0</v>
      </c>
      <c r="BE478" s="192">
        <v>0</v>
      </c>
      <c r="BF478" s="192">
        <v>0</v>
      </c>
      <c r="BG478" s="192">
        <v>0</v>
      </c>
      <c r="BH478" s="192">
        <v>0</v>
      </c>
      <c r="BI478" s="192">
        <v>0</v>
      </c>
      <c r="BJ478" s="192">
        <v>0</v>
      </c>
      <c r="BK478" s="192">
        <v>0</v>
      </c>
      <c r="BL478" s="192">
        <v>0</v>
      </c>
      <c r="BM478" s="192">
        <v>203224.76</v>
      </c>
      <c r="BN478" s="192">
        <v>0</v>
      </c>
      <c r="BO478" s="192">
        <v>2800</v>
      </c>
      <c r="BP478" s="192">
        <v>0</v>
      </c>
      <c r="BQ478" s="192">
        <v>0</v>
      </c>
      <c r="BR478" s="192">
        <v>74518</v>
      </c>
      <c r="BS478" s="192">
        <v>0</v>
      </c>
      <c r="BT478" s="192">
        <v>36756</v>
      </c>
      <c r="BU478" s="192">
        <v>72343.600000000006</v>
      </c>
      <c r="BV478" s="192">
        <v>0</v>
      </c>
      <c r="BW478" s="192">
        <v>8822.25</v>
      </c>
      <c r="BX478" s="192">
        <v>745</v>
      </c>
      <c r="BY478" s="192">
        <v>0</v>
      </c>
      <c r="BZ478" s="192">
        <v>0</v>
      </c>
      <c r="CA478" s="192">
        <v>0</v>
      </c>
      <c r="CB478" s="192">
        <v>0</v>
      </c>
      <c r="CC478" s="201">
        <f>SUM(H478:CB478)</f>
        <v>1030274.2</v>
      </c>
    </row>
    <row r="479" spans="1:81" s="278" customFormat="1">
      <c r="A479" s="320"/>
      <c r="B479" s="319"/>
      <c r="C479" s="518"/>
      <c r="D479" s="321"/>
      <c r="E479" s="321"/>
      <c r="F479" s="322" t="s">
        <v>1145</v>
      </c>
      <c r="G479" s="323" t="s">
        <v>1146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2">
        <v>0</v>
      </c>
      <c r="N479" s="192">
        <v>0</v>
      </c>
      <c r="O479" s="192">
        <v>0</v>
      </c>
      <c r="P479" s="192">
        <v>0</v>
      </c>
      <c r="Q479" s="192">
        <v>0</v>
      </c>
      <c r="R479" s="192">
        <v>0</v>
      </c>
      <c r="S479" s="192">
        <v>0</v>
      </c>
      <c r="T479" s="192">
        <v>0</v>
      </c>
      <c r="U479" s="192">
        <v>0</v>
      </c>
      <c r="V479" s="192">
        <v>0</v>
      </c>
      <c r="W479" s="192">
        <v>0</v>
      </c>
      <c r="X479" s="192">
        <v>0</v>
      </c>
      <c r="Y479" s="192">
        <v>0</v>
      </c>
      <c r="Z479" s="192">
        <v>0</v>
      </c>
      <c r="AA479" s="192">
        <v>0</v>
      </c>
      <c r="AB479" s="192">
        <v>0</v>
      </c>
      <c r="AC479" s="192">
        <v>0</v>
      </c>
      <c r="AD479" s="192">
        <v>0</v>
      </c>
      <c r="AE479" s="192">
        <v>0</v>
      </c>
      <c r="AF479" s="192">
        <v>0</v>
      </c>
      <c r="AG479" s="192">
        <v>0</v>
      </c>
      <c r="AH479" s="192">
        <v>0</v>
      </c>
      <c r="AI479" s="192">
        <v>0</v>
      </c>
      <c r="AJ479" s="192">
        <v>0</v>
      </c>
      <c r="AK479" s="192">
        <v>0</v>
      </c>
      <c r="AL479" s="192">
        <v>0</v>
      </c>
      <c r="AM479" s="192">
        <v>0</v>
      </c>
      <c r="AN479" s="192">
        <v>0</v>
      </c>
      <c r="AO479" s="192">
        <v>0</v>
      </c>
      <c r="AP479" s="192">
        <v>0</v>
      </c>
      <c r="AQ479" s="192">
        <v>0</v>
      </c>
      <c r="AR479" s="192">
        <v>0</v>
      </c>
      <c r="AS479" s="192">
        <v>0</v>
      </c>
      <c r="AT479" s="192">
        <v>0</v>
      </c>
      <c r="AU479" s="192">
        <v>0</v>
      </c>
      <c r="AV479" s="192">
        <v>0</v>
      </c>
      <c r="AW479" s="192">
        <v>0</v>
      </c>
      <c r="AX479" s="192">
        <v>0</v>
      </c>
      <c r="AY479" s="192">
        <v>0</v>
      </c>
      <c r="AZ479" s="192">
        <v>0</v>
      </c>
      <c r="BA479" s="192">
        <v>0</v>
      </c>
      <c r="BB479" s="192">
        <v>0</v>
      </c>
      <c r="BC479" s="192">
        <v>0</v>
      </c>
      <c r="BD479" s="192">
        <v>0</v>
      </c>
      <c r="BE479" s="192">
        <v>0</v>
      </c>
      <c r="BF479" s="192">
        <v>0</v>
      </c>
      <c r="BG479" s="192">
        <v>0</v>
      </c>
      <c r="BH479" s="192">
        <v>0</v>
      </c>
      <c r="BI479" s="192">
        <v>0</v>
      </c>
      <c r="BJ479" s="192">
        <v>0</v>
      </c>
      <c r="BK479" s="192">
        <v>0</v>
      </c>
      <c r="BL479" s="192">
        <v>0</v>
      </c>
      <c r="BM479" s="192">
        <v>0</v>
      </c>
      <c r="BN479" s="192">
        <v>0</v>
      </c>
      <c r="BO479" s="192">
        <v>0</v>
      </c>
      <c r="BP479" s="192">
        <v>0</v>
      </c>
      <c r="BQ479" s="192">
        <v>0</v>
      </c>
      <c r="BR479" s="192">
        <v>0</v>
      </c>
      <c r="BS479" s="192">
        <v>0</v>
      </c>
      <c r="BT479" s="192">
        <v>0</v>
      </c>
      <c r="BU479" s="192">
        <v>0</v>
      </c>
      <c r="BV479" s="192">
        <v>0</v>
      </c>
      <c r="BW479" s="192">
        <v>0</v>
      </c>
      <c r="BX479" s="192">
        <v>0</v>
      </c>
      <c r="BY479" s="192">
        <v>0</v>
      </c>
      <c r="BZ479" s="192">
        <v>0</v>
      </c>
      <c r="CA479" s="192">
        <v>0</v>
      </c>
      <c r="CB479" s="192">
        <v>0</v>
      </c>
      <c r="CC479" s="201">
        <f t="shared" ref="CC479:CC574" si="75">SUM(H479:CB479)</f>
        <v>0</v>
      </c>
    </row>
    <row r="480" spans="1:81" s="278" customFormat="1">
      <c r="A480" s="320"/>
      <c r="B480" s="319"/>
      <c r="C480" s="321"/>
      <c r="D480" s="321"/>
      <c r="E480" s="321"/>
      <c r="F480" s="322" t="s">
        <v>1147</v>
      </c>
      <c r="G480" s="323" t="s">
        <v>1148</v>
      </c>
      <c r="H480" s="192">
        <v>0</v>
      </c>
      <c r="I480" s="192">
        <v>0</v>
      </c>
      <c r="J480" s="192">
        <v>0</v>
      </c>
      <c r="K480" s="192">
        <v>0</v>
      </c>
      <c r="L480" s="192">
        <v>0</v>
      </c>
      <c r="M480" s="192">
        <v>0</v>
      </c>
      <c r="N480" s="192">
        <v>0</v>
      </c>
      <c r="O480" s="192">
        <v>0</v>
      </c>
      <c r="P480" s="192">
        <v>0</v>
      </c>
      <c r="Q480" s="192">
        <v>0</v>
      </c>
      <c r="R480" s="192">
        <v>0</v>
      </c>
      <c r="S480" s="192">
        <v>0</v>
      </c>
      <c r="T480" s="192">
        <v>0</v>
      </c>
      <c r="U480" s="192">
        <v>0</v>
      </c>
      <c r="V480" s="192">
        <v>0</v>
      </c>
      <c r="W480" s="192">
        <v>0</v>
      </c>
      <c r="X480" s="192">
        <v>0</v>
      </c>
      <c r="Y480" s="192">
        <v>0</v>
      </c>
      <c r="Z480" s="192">
        <v>0</v>
      </c>
      <c r="AA480" s="192">
        <v>0</v>
      </c>
      <c r="AB480" s="192">
        <v>0</v>
      </c>
      <c r="AC480" s="192">
        <v>0</v>
      </c>
      <c r="AD480" s="192">
        <v>0</v>
      </c>
      <c r="AE480" s="192">
        <v>0</v>
      </c>
      <c r="AF480" s="192">
        <v>0</v>
      </c>
      <c r="AG480" s="192">
        <v>0</v>
      </c>
      <c r="AH480" s="192">
        <v>0</v>
      </c>
      <c r="AI480" s="192">
        <v>0</v>
      </c>
      <c r="AJ480" s="192">
        <v>0</v>
      </c>
      <c r="AK480" s="192">
        <v>0</v>
      </c>
      <c r="AL480" s="192">
        <v>0</v>
      </c>
      <c r="AM480" s="192">
        <v>0</v>
      </c>
      <c r="AN480" s="192">
        <v>0</v>
      </c>
      <c r="AO480" s="192">
        <v>0</v>
      </c>
      <c r="AP480" s="192">
        <v>0</v>
      </c>
      <c r="AQ480" s="192">
        <v>0</v>
      </c>
      <c r="AR480" s="192">
        <v>0</v>
      </c>
      <c r="AS480" s="192">
        <v>0</v>
      </c>
      <c r="AT480" s="192">
        <v>0</v>
      </c>
      <c r="AU480" s="192">
        <v>0</v>
      </c>
      <c r="AV480" s="192">
        <v>0</v>
      </c>
      <c r="AW480" s="192">
        <v>0</v>
      </c>
      <c r="AX480" s="192">
        <v>0</v>
      </c>
      <c r="AY480" s="192">
        <v>0</v>
      </c>
      <c r="AZ480" s="192">
        <v>0</v>
      </c>
      <c r="BA480" s="192">
        <v>0</v>
      </c>
      <c r="BB480" s="192">
        <v>0</v>
      </c>
      <c r="BC480" s="192">
        <v>0</v>
      </c>
      <c r="BD480" s="192">
        <v>0</v>
      </c>
      <c r="BE480" s="192">
        <v>0</v>
      </c>
      <c r="BF480" s="192">
        <v>0</v>
      </c>
      <c r="BG480" s="192">
        <v>0</v>
      </c>
      <c r="BH480" s="192">
        <v>0</v>
      </c>
      <c r="BI480" s="192">
        <v>0</v>
      </c>
      <c r="BJ480" s="192">
        <v>0</v>
      </c>
      <c r="BK480" s="192">
        <v>0</v>
      </c>
      <c r="BL480" s="192">
        <v>0</v>
      </c>
      <c r="BM480" s="192">
        <v>0</v>
      </c>
      <c r="BN480" s="192">
        <v>0</v>
      </c>
      <c r="BO480" s="192">
        <v>0</v>
      </c>
      <c r="BP480" s="192">
        <v>0</v>
      </c>
      <c r="BQ480" s="192">
        <v>0</v>
      </c>
      <c r="BR480" s="192">
        <v>0</v>
      </c>
      <c r="BS480" s="192">
        <v>0</v>
      </c>
      <c r="BT480" s="192">
        <v>0</v>
      </c>
      <c r="BU480" s="192">
        <v>0</v>
      </c>
      <c r="BV480" s="192">
        <v>0</v>
      </c>
      <c r="BW480" s="192">
        <v>0</v>
      </c>
      <c r="BX480" s="192">
        <v>0</v>
      </c>
      <c r="BY480" s="192">
        <v>0</v>
      </c>
      <c r="BZ480" s="192">
        <v>0</v>
      </c>
      <c r="CA480" s="192">
        <v>0</v>
      </c>
      <c r="CB480" s="192">
        <v>0</v>
      </c>
      <c r="CC480" s="201">
        <f t="shared" si="75"/>
        <v>0</v>
      </c>
    </row>
    <row r="481" spans="1:81" s="278" customFormat="1">
      <c r="A481" s="320"/>
      <c r="B481" s="319"/>
      <c r="C481" s="321"/>
      <c r="D481" s="321"/>
      <c r="E481" s="321"/>
      <c r="F481" s="322" t="s">
        <v>1149</v>
      </c>
      <c r="G481" s="323" t="s">
        <v>1150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2">
        <v>0</v>
      </c>
      <c r="N481" s="192">
        <v>0</v>
      </c>
      <c r="O481" s="192">
        <v>0</v>
      </c>
      <c r="P481" s="192">
        <v>0</v>
      </c>
      <c r="Q481" s="192">
        <v>0</v>
      </c>
      <c r="R481" s="192">
        <v>0</v>
      </c>
      <c r="S481" s="192">
        <v>0</v>
      </c>
      <c r="T481" s="192">
        <v>0</v>
      </c>
      <c r="U481" s="192">
        <v>0</v>
      </c>
      <c r="V481" s="192">
        <v>0</v>
      </c>
      <c r="W481" s="192">
        <v>0</v>
      </c>
      <c r="X481" s="192">
        <v>0</v>
      </c>
      <c r="Y481" s="192">
        <v>0</v>
      </c>
      <c r="Z481" s="192">
        <v>0</v>
      </c>
      <c r="AA481" s="192">
        <v>0</v>
      </c>
      <c r="AB481" s="192">
        <v>0</v>
      </c>
      <c r="AC481" s="192">
        <v>0</v>
      </c>
      <c r="AD481" s="192">
        <v>0</v>
      </c>
      <c r="AE481" s="192">
        <v>0</v>
      </c>
      <c r="AF481" s="192">
        <v>0</v>
      </c>
      <c r="AG481" s="192">
        <v>0</v>
      </c>
      <c r="AH481" s="192">
        <v>0</v>
      </c>
      <c r="AI481" s="192">
        <v>0</v>
      </c>
      <c r="AJ481" s="192">
        <v>0</v>
      </c>
      <c r="AK481" s="192">
        <v>0</v>
      </c>
      <c r="AL481" s="192">
        <v>0</v>
      </c>
      <c r="AM481" s="192">
        <v>0</v>
      </c>
      <c r="AN481" s="192">
        <v>0</v>
      </c>
      <c r="AO481" s="192">
        <v>0</v>
      </c>
      <c r="AP481" s="192">
        <v>0</v>
      </c>
      <c r="AQ481" s="192">
        <v>0</v>
      </c>
      <c r="AR481" s="192">
        <v>0</v>
      </c>
      <c r="AS481" s="192">
        <v>0</v>
      </c>
      <c r="AT481" s="192">
        <v>0</v>
      </c>
      <c r="AU481" s="192">
        <v>0</v>
      </c>
      <c r="AV481" s="192">
        <v>0</v>
      </c>
      <c r="AW481" s="192">
        <v>0</v>
      </c>
      <c r="AX481" s="192">
        <v>0</v>
      </c>
      <c r="AY481" s="192">
        <v>0</v>
      </c>
      <c r="AZ481" s="192">
        <v>0</v>
      </c>
      <c r="BA481" s="192">
        <v>0</v>
      </c>
      <c r="BB481" s="192">
        <v>0</v>
      </c>
      <c r="BC481" s="192">
        <v>0</v>
      </c>
      <c r="BD481" s="192">
        <v>0</v>
      </c>
      <c r="BE481" s="192">
        <v>0</v>
      </c>
      <c r="BF481" s="192">
        <v>0</v>
      </c>
      <c r="BG481" s="192">
        <v>0</v>
      </c>
      <c r="BH481" s="192">
        <v>0</v>
      </c>
      <c r="BI481" s="192">
        <v>0</v>
      </c>
      <c r="BJ481" s="192">
        <v>0</v>
      </c>
      <c r="BK481" s="192">
        <v>0</v>
      </c>
      <c r="BL481" s="192">
        <v>0</v>
      </c>
      <c r="BM481" s="192">
        <v>0</v>
      </c>
      <c r="BN481" s="192">
        <v>0</v>
      </c>
      <c r="BO481" s="192">
        <v>0</v>
      </c>
      <c r="BP481" s="192">
        <v>0</v>
      </c>
      <c r="BQ481" s="192">
        <v>0</v>
      </c>
      <c r="BR481" s="192">
        <v>0</v>
      </c>
      <c r="BS481" s="192">
        <v>0</v>
      </c>
      <c r="BT481" s="192">
        <v>0</v>
      </c>
      <c r="BU481" s="192">
        <v>0</v>
      </c>
      <c r="BV481" s="192">
        <v>0</v>
      </c>
      <c r="BW481" s="192">
        <v>0</v>
      </c>
      <c r="BX481" s="192">
        <v>0</v>
      </c>
      <c r="BY481" s="192">
        <v>0</v>
      </c>
      <c r="BZ481" s="192">
        <v>0</v>
      </c>
      <c r="CA481" s="192">
        <v>0</v>
      </c>
      <c r="CB481" s="192">
        <v>0</v>
      </c>
      <c r="CC481" s="201">
        <f t="shared" si="75"/>
        <v>0</v>
      </c>
    </row>
    <row r="482" spans="1:81" s="278" customFormat="1">
      <c r="A482" s="320"/>
      <c r="B482" s="319"/>
      <c r="C482" s="321"/>
      <c r="D482" s="321"/>
      <c r="E482" s="321"/>
      <c r="F482" s="322" t="s">
        <v>1151</v>
      </c>
      <c r="G482" s="323" t="s">
        <v>1645</v>
      </c>
      <c r="H482" s="192">
        <v>37862424.100000001</v>
      </c>
      <c r="I482" s="192">
        <v>0</v>
      </c>
      <c r="J482" s="192">
        <v>0</v>
      </c>
      <c r="K482" s="192">
        <v>0</v>
      </c>
      <c r="L482" s="192">
        <v>0</v>
      </c>
      <c r="M482" s="192">
        <v>0</v>
      </c>
      <c r="N482" s="192">
        <v>155132273.94999999</v>
      </c>
      <c r="O482" s="192">
        <v>0</v>
      </c>
      <c r="P482" s="192">
        <v>0</v>
      </c>
      <c r="Q482" s="192">
        <v>34745725.159999996</v>
      </c>
      <c r="R482" s="192">
        <v>0</v>
      </c>
      <c r="S482" s="192">
        <v>0</v>
      </c>
      <c r="T482" s="192">
        <v>0</v>
      </c>
      <c r="U482" s="192">
        <v>0</v>
      </c>
      <c r="V482" s="192">
        <v>0</v>
      </c>
      <c r="W482" s="192">
        <v>0</v>
      </c>
      <c r="X482" s="192">
        <v>0</v>
      </c>
      <c r="Y482" s="192">
        <v>0</v>
      </c>
      <c r="Z482" s="192">
        <v>52815503.759999998</v>
      </c>
      <c r="AA482" s="192">
        <v>859628.4</v>
      </c>
      <c r="AB482" s="192">
        <v>0</v>
      </c>
      <c r="AC482" s="192">
        <v>732769.4</v>
      </c>
      <c r="AD482" s="192">
        <v>0</v>
      </c>
      <c r="AE482" s="192">
        <v>0</v>
      </c>
      <c r="AF482" s="192">
        <v>0</v>
      </c>
      <c r="AG482" s="192">
        <v>0</v>
      </c>
      <c r="AH482" s="192">
        <v>0</v>
      </c>
      <c r="AI482" s="192">
        <v>40352676.710000001</v>
      </c>
      <c r="AJ482" s="192">
        <v>0</v>
      </c>
      <c r="AK482" s="192">
        <v>0</v>
      </c>
      <c r="AL482" s="192">
        <v>0</v>
      </c>
      <c r="AM482" s="192">
        <v>0</v>
      </c>
      <c r="AN482" s="192">
        <v>0</v>
      </c>
      <c r="AO482" s="192">
        <v>0</v>
      </c>
      <c r="AP482" s="192">
        <v>0</v>
      </c>
      <c r="AQ482" s="192">
        <v>0</v>
      </c>
      <c r="AR482" s="192">
        <v>0</v>
      </c>
      <c r="AS482" s="192">
        <v>0</v>
      </c>
      <c r="AT482" s="192">
        <v>0</v>
      </c>
      <c r="AU482" s="192">
        <v>21633002.539999999</v>
      </c>
      <c r="AV482" s="192">
        <v>0</v>
      </c>
      <c r="AW482" s="192">
        <v>0</v>
      </c>
      <c r="AX482" s="192">
        <v>0</v>
      </c>
      <c r="AY482" s="192">
        <v>0</v>
      </c>
      <c r="AZ482" s="192">
        <v>0</v>
      </c>
      <c r="BA482" s="192">
        <v>0</v>
      </c>
      <c r="BB482" s="192">
        <v>4579150.0999999996</v>
      </c>
      <c r="BC482" s="192">
        <v>0</v>
      </c>
      <c r="BD482" s="192">
        <v>0</v>
      </c>
      <c r="BE482" s="192">
        <v>0</v>
      </c>
      <c r="BF482" s="192">
        <v>0</v>
      </c>
      <c r="BG482" s="192">
        <v>0</v>
      </c>
      <c r="BH482" s="192">
        <v>0</v>
      </c>
      <c r="BI482" s="192">
        <v>0</v>
      </c>
      <c r="BJ482" s="192">
        <v>0</v>
      </c>
      <c r="BK482" s="192">
        <v>0</v>
      </c>
      <c r="BL482" s="192">
        <v>0</v>
      </c>
      <c r="BM482" s="192">
        <v>28723236.800000001</v>
      </c>
      <c r="BN482" s="192">
        <v>0</v>
      </c>
      <c r="BO482" s="192">
        <v>0</v>
      </c>
      <c r="BP482" s="192">
        <v>0</v>
      </c>
      <c r="BQ482" s="192">
        <v>0</v>
      </c>
      <c r="BR482" s="192">
        <v>0</v>
      </c>
      <c r="BS482" s="192">
        <v>0</v>
      </c>
      <c r="BT482" s="192">
        <v>36156435.640000001</v>
      </c>
      <c r="BU482" s="192">
        <v>0</v>
      </c>
      <c r="BV482" s="192">
        <v>0</v>
      </c>
      <c r="BW482" s="192">
        <v>0</v>
      </c>
      <c r="BX482" s="192">
        <v>0</v>
      </c>
      <c r="BY482" s="192">
        <v>0</v>
      </c>
      <c r="BZ482" s="192">
        <v>0</v>
      </c>
      <c r="CA482" s="192">
        <v>0</v>
      </c>
      <c r="CB482" s="192">
        <v>0</v>
      </c>
      <c r="CC482" s="201">
        <f t="shared" si="75"/>
        <v>413592826.55999994</v>
      </c>
    </row>
    <row r="483" spans="1:81" s="278" customFormat="1">
      <c r="A483" s="320"/>
      <c r="B483" s="319"/>
      <c r="C483" s="321"/>
      <c r="D483" s="321"/>
      <c r="E483" s="321"/>
      <c r="F483" s="322" t="s">
        <v>1152</v>
      </c>
      <c r="G483" s="323" t="s">
        <v>1646</v>
      </c>
      <c r="H483" s="192">
        <v>0</v>
      </c>
      <c r="I483" s="192">
        <v>2000000</v>
      </c>
      <c r="J483" s="192">
        <v>11714012.789999999</v>
      </c>
      <c r="K483" s="192">
        <v>2000000</v>
      </c>
      <c r="L483" s="192">
        <v>1269803.3500000001</v>
      </c>
      <c r="M483" s="192">
        <v>51793.73</v>
      </c>
      <c r="N483" s="192">
        <v>0</v>
      </c>
      <c r="O483" s="192">
        <v>9796989.1300000008</v>
      </c>
      <c r="P483" s="192">
        <v>2558601.7999999998</v>
      </c>
      <c r="Q483" s="192">
        <v>0</v>
      </c>
      <c r="R483" s="192">
        <v>55725.29</v>
      </c>
      <c r="S483" s="192">
        <v>8473193.3100000005</v>
      </c>
      <c r="T483" s="192">
        <v>31743061.219999999</v>
      </c>
      <c r="U483" s="192">
        <v>6013920.5899999999</v>
      </c>
      <c r="V483" s="192">
        <v>579721.74</v>
      </c>
      <c r="W483" s="192">
        <v>1707253</v>
      </c>
      <c r="X483" s="192">
        <v>3282642.08</v>
      </c>
      <c r="Y483" s="192">
        <v>3332371</v>
      </c>
      <c r="Z483" s="192">
        <v>0</v>
      </c>
      <c r="AA483" s="192">
        <v>0</v>
      </c>
      <c r="AB483" s="192">
        <v>3844280.95</v>
      </c>
      <c r="AC483" s="192">
        <v>0</v>
      </c>
      <c r="AD483" s="192">
        <v>333131</v>
      </c>
      <c r="AE483" s="192">
        <v>97757</v>
      </c>
      <c r="AF483" s="192">
        <v>0</v>
      </c>
      <c r="AG483" s="192">
        <v>721978.75</v>
      </c>
      <c r="AH483" s="192">
        <v>131494.70000000001</v>
      </c>
      <c r="AI483" s="192">
        <v>0</v>
      </c>
      <c r="AJ483" s="192">
        <v>0</v>
      </c>
      <c r="AK483" s="192">
        <v>177130</v>
      </c>
      <c r="AL483" s="192">
        <v>0</v>
      </c>
      <c r="AM483" s="192">
        <v>0</v>
      </c>
      <c r="AN483" s="192">
        <v>320430</v>
      </c>
      <c r="AO483" s="192">
        <v>0</v>
      </c>
      <c r="AP483" s="192">
        <v>169654.6</v>
      </c>
      <c r="AQ483" s="192">
        <v>424104</v>
      </c>
      <c r="AR483" s="192">
        <v>104750</v>
      </c>
      <c r="AS483" s="192">
        <v>800000</v>
      </c>
      <c r="AT483" s="192">
        <v>961418</v>
      </c>
      <c r="AU483" s="192">
        <v>0</v>
      </c>
      <c r="AV483" s="192">
        <v>0</v>
      </c>
      <c r="AW483" s="192">
        <v>0</v>
      </c>
      <c r="AX483" s="192">
        <v>0</v>
      </c>
      <c r="AY483" s="192">
        <v>0</v>
      </c>
      <c r="AZ483" s="192">
        <v>0</v>
      </c>
      <c r="BA483" s="192">
        <v>0</v>
      </c>
      <c r="BB483" s="192">
        <v>0</v>
      </c>
      <c r="BC483" s="192">
        <v>4083432</v>
      </c>
      <c r="BD483" s="192">
        <v>18740595.670000002</v>
      </c>
      <c r="BE483" s="192">
        <v>681269</v>
      </c>
      <c r="BF483" s="192">
        <v>36834584.649999999</v>
      </c>
      <c r="BG483" s="192">
        <v>2818260</v>
      </c>
      <c r="BH483" s="192">
        <v>24510460</v>
      </c>
      <c r="BI483" s="192">
        <v>2798947.87</v>
      </c>
      <c r="BJ483" s="192">
        <v>3302662</v>
      </c>
      <c r="BK483" s="192">
        <v>5077120</v>
      </c>
      <c r="BL483" s="192">
        <v>1102110</v>
      </c>
      <c r="BM483" s="192">
        <v>0</v>
      </c>
      <c r="BN483" s="192">
        <v>976418.75</v>
      </c>
      <c r="BO483" s="192">
        <v>0</v>
      </c>
      <c r="BP483" s="192">
        <v>0</v>
      </c>
      <c r="BQ483" s="192">
        <v>0</v>
      </c>
      <c r="BR483" s="192">
        <v>0</v>
      </c>
      <c r="BS483" s="192">
        <v>0</v>
      </c>
      <c r="BT483" s="192">
        <v>0</v>
      </c>
      <c r="BU483" s="192">
        <v>0</v>
      </c>
      <c r="BV483" s="192">
        <v>612493.42000000004</v>
      </c>
      <c r="BW483" s="192">
        <v>0</v>
      </c>
      <c r="BX483" s="192">
        <v>27778</v>
      </c>
      <c r="BY483" s="192">
        <v>215248</v>
      </c>
      <c r="BZ483" s="192">
        <v>190996.95</v>
      </c>
      <c r="CA483" s="192">
        <v>359646.65</v>
      </c>
      <c r="CB483" s="192">
        <v>0</v>
      </c>
      <c r="CC483" s="201">
        <f t="shared" si="75"/>
        <v>194997240.98999998</v>
      </c>
    </row>
    <row r="484" spans="1:81" s="278" customFormat="1">
      <c r="A484" s="320"/>
      <c r="B484" s="319"/>
      <c r="C484" s="321"/>
      <c r="D484" s="321"/>
      <c r="E484" s="321"/>
      <c r="F484" s="322" t="s">
        <v>1869</v>
      </c>
      <c r="G484" s="323" t="s">
        <v>1870</v>
      </c>
      <c r="H484" s="192">
        <v>0</v>
      </c>
      <c r="I484" s="192">
        <v>0</v>
      </c>
      <c r="J484" s="192">
        <v>0</v>
      </c>
      <c r="K484" s="192">
        <v>0</v>
      </c>
      <c r="L484" s="192">
        <v>0</v>
      </c>
      <c r="M484" s="192">
        <v>0</v>
      </c>
      <c r="N484" s="192">
        <v>0</v>
      </c>
      <c r="O484" s="192">
        <v>0</v>
      </c>
      <c r="P484" s="192">
        <v>0</v>
      </c>
      <c r="Q484" s="192">
        <v>0</v>
      </c>
      <c r="R484" s="192">
        <v>0</v>
      </c>
      <c r="S484" s="192">
        <v>0</v>
      </c>
      <c r="T484" s="192">
        <v>0</v>
      </c>
      <c r="U484" s="192">
        <v>0</v>
      </c>
      <c r="V484" s="192">
        <v>0</v>
      </c>
      <c r="W484" s="192">
        <v>0</v>
      </c>
      <c r="X484" s="192">
        <v>0</v>
      </c>
      <c r="Y484" s="192">
        <v>0</v>
      </c>
      <c r="Z484" s="192">
        <v>0</v>
      </c>
      <c r="AA484" s="192">
        <v>0</v>
      </c>
      <c r="AB484" s="192">
        <v>0</v>
      </c>
      <c r="AC484" s="192">
        <v>0</v>
      </c>
      <c r="AD484" s="192">
        <v>0</v>
      </c>
      <c r="AE484" s="192">
        <v>0</v>
      </c>
      <c r="AF484" s="192">
        <v>0</v>
      </c>
      <c r="AG484" s="192">
        <v>0</v>
      </c>
      <c r="AH484" s="192">
        <v>0</v>
      </c>
      <c r="AI484" s="192">
        <v>0</v>
      </c>
      <c r="AJ484" s="192">
        <v>0</v>
      </c>
      <c r="AK484" s="192">
        <v>0</v>
      </c>
      <c r="AL484" s="192">
        <v>0</v>
      </c>
      <c r="AM484" s="192">
        <v>0</v>
      </c>
      <c r="AN484" s="192">
        <v>0</v>
      </c>
      <c r="AO484" s="192">
        <v>0</v>
      </c>
      <c r="AP484" s="192">
        <v>0</v>
      </c>
      <c r="AQ484" s="192">
        <v>0</v>
      </c>
      <c r="AR484" s="192">
        <v>0</v>
      </c>
      <c r="AS484" s="192">
        <v>0</v>
      </c>
      <c r="AT484" s="192">
        <v>0</v>
      </c>
      <c r="AU484" s="192">
        <v>0</v>
      </c>
      <c r="AV484" s="192">
        <v>0</v>
      </c>
      <c r="AW484" s="192">
        <v>0</v>
      </c>
      <c r="AX484" s="192">
        <v>0</v>
      </c>
      <c r="AY484" s="192">
        <v>0</v>
      </c>
      <c r="AZ484" s="192">
        <v>0</v>
      </c>
      <c r="BA484" s="192">
        <v>0</v>
      </c>
      <c r="BB484" s="192">
        <v>0</v>
      </c>
      <c r="BC484" s="192">
        <v>0</v>
      </c>
      <c r="BD484" s="192">
        <v>0</v>
      </c>
      <c r="BE484" s="192">
        <v>0</v>
      </c>
      <c r="BF484" s="192">
        <v>0</v>
      </c>
      <c r="BG484" s="192">
        <v>0</v>
      </c>
      <c r="BH484" s="192">
        <v>0</v>
      </c>
      <c r="BI484" s="192">
        <v>0</v>
      </c>
      <c r="BJ484" s="192">
        <v>0</v>
      </c>
      <c r="BK484" s="192">
        <v>0</v>
      </c>
      <c r="BL484" s="192">
        <v>0</v>
      </c>
      <c r="BM484" s="192">
        <v>0</v>
      </c>
      <c r="BN484" s="192">
        <v>0</v>
      </c>
      <c r="BO484" s="192">
        <v>0</v>
      </c>
      <c r="BP484" s="192">
        <v>0</v>
      </c>
      <c r="BQ484" s="192">
        <v>0</v>
      </c>
      <c r="BR484" s="192">
        <v>0</v>
      </c>
      <c r="BS484" s="192">
        <v>0</v>
      </c>
      <c r="BT484" s="192">
        <v>2140830.4900000002</v>
      </c>
      <c r="BU484" s="192">
        <v>0</v>
      </c>
      <c r="BV484" s="192">
        <v>0</v>
      </c>
      <c r="BW484" s="192">
        <v>0</v>
      </c>
      <c r="BX484" s="192">
        <v>0</v>
      </c>
      <c r="BY484" s="192">
        <v>0</v>
      </c>
      <c r="BZ484" s="192">
        <v>0</v>
      </c>
      <c r="CA484" s="192">
        <v>0</v>
      </c>
      <c r="CB484" s="192">
        <v>0</v>
      </c>
      <c r="CC484" s="201">
        <f t="shared" si="75"/>
        <v>2140830.4900000002</v>
      </c>
    </row>
    <row r="485" spans="1:81" s="278" customFormat="1">
      <c r="A485" s="320"/>
      <c r="B485" s="319"/>
      <c r="C485" s="321"/>
      <c r="D485" s="321"/>
      <c r="E485" s="321"/>
      <c r="F485" s="322" t="s">
        <v>1153</v>
      </c>
      <c r="G485" s="323" t="s">
        <v>1154</v>
      </c>
      <c r="H485" s="192">
        <v>4282522.6100000003</v>
      </c>
      <c r="I485" s="192">
        <v>2395.6</v>
      </c>
      <c r="J485" s="192">
        <v>0</v>
      </c>
      <c r="K485" s="192">
        <v>0</v>
      </c>
      <c r="L485" s="192">
        <v>0</v>
      </c>
      <c r="M485" s="192">
        <v>0</v>
      </c>
      <c r="N485" s="192">
        <v>127980.55</v>
      </c>
      <c r="O485" s="192">
        <v>0</v>
      </c>
      <c r="P485" s="192">
        <v>0</v>
      </c>
      <c r="Q485" s="192">
        <v>0</v>
      </c>
      <c r="R485" s="192">
        <v>0</v>
      </c>
      <c r="S485" s="192">
        <v>0</v>
      </c>
      <c r="T485" s="192">
        <v>0</v>
      </c>
      <c r="U485" s="192">
        <v>0</v>
      </c>
      <c r="V485" s="192">
        <v>0</v>
      </c>
      <c r="W485" s="192">
        <v>468221</v>
      </c>
      <c r="X485" s="192">
        <v>0</v>
      </c>
      <c r="Y485" s="192">
        <v>0</v>
      </c>
      <c r="Z485" s="192">
        <v>0</v>
      </c>
      <c r="AA485" s="192">
        <v>5934</v>
      </c>
      <c r="AB485" s="192">
        <v>0</v>
      </c>
      <c r="AC485" s="192">
        <v>2976</v>
      </c>
      <c r="AD485" s="192">
        <v>0</v>
      </c>
      <c r="AE485" s="192">
        <v>0</v>
      </c>
      <c r="AF485" s="192">
        <v>161440.76999999999</v>
      </c>
      <c r="AG485" s="192">
        <v>4390</v>
      </c>
      <c r="AH485" s="192">
        <v>2476.64</v>
      </c>
      <c r="AI485" s="192">
        <v>0</v>
      </c>
      <c r="AJ485" s="192">
        <v>0</v>
      </c>
      <c r="AK485" s="192">
        <v>0</v>
      </c>
      <c r="AL485" s="192">
        <v>0</v>
      </c>
      <c r="AM485" s="192">
        <v>0</v>
      </c>
      <c r="AN485" s="192">
        <v>0</v>
      </c>
      <c r="AO485" s="192">
        <v>0</v>
      </c>
      <c r="AP485" s="192">
        <v>0</v>
      </c>
      <c r="AQ485" s="192">
        <v>0</v>
      </c>
      <c r="AR485" s="192">
        <v>0</v>
      </c>
      <c r="AS485" s="192">
        <v>0</v>
      </c>
      <c r="AT485" s="192">
        <v>0</v>
      </c>
      <c r="AU485" s="192">
        <v>0</v>
      </c>
      <c r="AV485" s="192">
        <v>0</v>
      </c>
      <c r="AW485" s="192">
        <v>0</v>
      </c>
      <c r="AX485" s="192">
        <v>0</v>
      </c>
      <c r="AY485" s="192">
        <v>0</v>
      </c>
      <c r="AZ485" s="192">
        <v>0</v>
      </c>
      <c r="BA485" s="192">
        <v>0</v>
      </c>
      <c r="BB485" s="192">
        <v>0</v>
      </c>
      <c r="BC485" s="192">
        <v>0</v>
      </c>
      <c r="BD485" s="192">
        <v>492800</v>
      </c>
      <c r="BE485" s="192">
        <v>73630</v>
      </c>
      <c r="BF485" s="192">
        <v>0</v>
      </c>
      <c r="BG485" s="192">
        <v>424000</v>
      </c>
      <c r="BH485" s="192">
        <v>263374</v>
      </c>
      <c r="BI485" s="192">
        <v>0</v>
      </c>
      <c r="BJ485" s="192">
        <v>900</v>
      </c>
      <c r="BK485" s="192">
        <v>0</v>
      </c>
      <c r="BL485" s="192">
        <v>162150</v>
      </c>
      <c r="BM485" s="192">
        <v>0</v>
      </c>
      <c r="BN485" s="192">
        <v>41440</v>
      </c>
      <c r="BO485" s="192">
        <v>425053.7</v>
      </c>
      <c r="BP485" s="192">
        <v>414890.34</v>
      </c>
      <c r="BQ485" s="192">
        <v>84305.16</v>
      </c>
      <c r="BR485" s="192">
        <v>526125.24</v>
      </c>
      <c r="BS485" s="192">
        <v>20803.96</v>
      </c>
      <c r="BT485" s="192">
        <v>1717.55</v>
      </c>
      <c r="BU485" s="192">
        <v>0</v>
      </c>
      <c r="BV485" s="192">
        <v>0</v>
      </c>
      <c r="BW485" s="192">
        <v>0</v>
      </c>
      <c r="BX485" s="192">
        <v>0</v>
      </c>
      <c r="BY485" s="192">
        <v>0</v>
      </c>
      <c r="BZ485" s="192">
        <v>0</v>
      </c>
      <c r="CA485" s="192">
        <v>0</v>
      </c>
      <c r="CB485" s="192">
        <v>0</v>
      </c>
      <c r="CC485" s="201">
        <f t="shared" si="75"/>
        <v>7989527.1199999992</v>
      </c>
    </row>
    <row r="486" spans="1:81" s="278" customFormat="1">
      <c r="A486" s="320"/>
      <c r="B486" s="319"/>
      <c r="C486" s="321"/>
      <c r="D486" s="321"/>
      <c r="E486" s="321"/>
      <c r="F486" s="322" t="s">
        <v>1155</v>
      </c>
      <c r="G486" s="323" t="s">
        <v>1647</v>
      </c>
      <c r="H486" s="192">
        <v>0</v>
      </c>
      <c r="I486" s="192">
        <v>0</v>
      </c>
      <c r="J486" s="192">
        <v>0</v>
      </c>
      <c r="K486" s="192">
        <v>0</v>
      </c>
      <c r="L486" s="192">
        <v>0</v>
      </c>
      <c r="M486" s="192">
        <v>0</v>
      </c>
      <c r="N486" s="192">
        <v>0</v>
      </c>
      <c r="O486" s="192">
        <v>0</v>
      </c>
      <c r="P486" s="192">
        <v>0</v>
      </c>
      <c r="Q486" s="192">
        <v>0</v>
      </c>
      <c r="R486" s="192">
        <v>0</v>
      </c>
      <c r="S486" s="192">
        <v>0</v>
      </c>
      <c r="T486" s="192">
        <v>0</v>
      </c>
      <c r="U486" s="192">
        <v>0</v>
      </c>
      <c r="V486" s="192">
        <v>0</v>
      </c>
      <c r="W486" s="192">
        <v>0</v>
      </c>
      <c r="X486" s="192">
        <v>0</v>
      </c>
      <c r="Y486" s="192">
        <v>0</v>
      </c>
      <c r="Z486" s="192">
        <v>0</v>
      </c>
      <c r="AA486" s="192">
        <v>21547.7</v>
      </c>
      <c r="AB486" s="192">
        <v>0</v>
      </c>
      <c r="AC486" s="192">
        <v>0</v>
      </c>
      <c r="AD486" s="192">
        <v>0</v>
      </c>
      <c r="AE486" s="192">
        <v>0</v>
      </c>
      <c r="AF486" s="192">
        <v>0</v>
      </c>
      <c r="AG486" s="192">
        <v>0</v>
      </c>
      <c r="AH486" s="192">
        <v>0</v>
      </c>
      <c r="AI486" s="192">
        <v>0</v>
      </c>
      <c r="AJ486" s="192">
        <v>0</v>
      </c>
      <c r="AK486" s="192">
        <v>0</v>
      </c>
      <c r="AL486" s="192">
        <v>0</v>
      </c>
      <c r="AM486" s="192">
        <v>0</v>
      </c>
      <c r="AN486" s="192">
        <v>0</v>
      </c>
      <c r="AO486" s="192">
        <v>0</v>
      </c>
      <c r="AP486" s="192">
        <v>0</v>
      </c>
      <c r="AQ486" s="192">
        <v>0</v>
      </c>
      <c r="AR486" s="192">
        <v>0</v>
      </c>
      <c r="AS486" s="192">
        <v>0</v>
      </c>
      <c r="AT486" s="192">
        <v>0</v>
      </c>
      <c r="AU486" s="192">
        <v>0</v>
      </c>
      <c r="AV486" s="192">
        <v>0</v>
      </c>
      <c r="AW486" s="192">
        <v>0</v>
      </c>
      <c r="AX486" s="192">
        <v>0</v>
      </c>
      <c r="AY486" s="192">
        <v>0</v>
      </c>
      <c r="AZ486" s="192">
        <v>0</v>
      </c>
      <c r="BA486" s="192">
        <v>0</v>
      </c>
      <c r="BB486" s="192">
        <v>0</v>
      </c>
      <c r="BC486" s="192">
        <v>0</v>
      </c>
      <c r="BD486" s="192">
        <v>0</v>
      </c>
      <c r="BE486" s="192">
        <v>0</v>
      </c>
      <c r="BF486" s="192">
        <v>0</v>
      </c>
      <c r="BG486" s="192">
        <v>0</v>
      </c>
      <c r="BH486" s="192">
        <v>0</v>
      </c>
      <c r="BI486" s="192">
        <v>0</v>
      </c>
      <c r="BJ486" s="192">
        <v>0</v>
      </c>
      <c r="BK486" s="192">
        <v>0</v>
      </c>
      <c r="BL486" s="192">
        <v>0</v>
      </c>
      <c r="BM486" s="192">
        <v>0</v>
      </c>
      <c r="BN486" s="192">
        <v>0</v>
      </c>
      <c r="BO486" s="192">
        <v>0</v>
      </c>
      <c r="BP486" s="192">
        <v>0</v>
      </c>
      <c r="BQ486" s="192">
        <v>0</v>
      </c>
      <c r="BR486" s="192">
        <v>0</v>
      </c>
      <c r="BS486" s="192">
        <v>0</v>
      </c>
      <c r="BT486" s="192">
        <v>0</v>
      </c>
      <c r="BU486" s="192">
        <v>0</v>
      </c>
      <c r="BV486" s="192">
        <v>0</v>
      </c>
      <c r="BW486" s="192">
        <v>0</v>
      </c>
      <c r="BX486" s="192">
        <v>0</v>
      </c>
      <c r="BY486" s="192">
        <v>0</v>
      </c>
      <c r="BZ486" s="192">
        <v>0</v>
      </c>
      <c r="CA486" s="192">
        <v>0</v>
      </c>
      <c r="CB486" s="192">
        <v>0</v>
      </c>
      <c r="CC486" s="201">
        <f t="shared" si="75"/>
        <v>21547.7</v>
      </c>
    </row>
    <row r="487" spans="1:81" s="278" customFormat="1">
      <c r="A487" s="320"/>
      <c r="B487" s="319"/>
      <c r="C487" s="321"/>
      <c r="D487" s="321"/>
      <c r="E487" s="321"/>
      <c r="F487" s="322" t="s">
        <v>1156</v>
      </c>
      <c r="G487" s="323" t="s">
        <v>1648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2">
        <v>0</v>
      </c>
      <c r="N487" s="192">
        <v>0</v>
      </c>
      <c r="O487" s="192">
        <v>0</v>
      </c>
      <c r="P487" s="192">
        <v>0</v>
      </c>
      <c r="Q487" s="192">
        <v>0</v>
      </c>
      <c r="R487" s="192">
        <v>0</v>
      </c>
      <c r="S487" s="192">
        <v>0</v>
      </c>
      <c r="T487" s="192">
        <v>0</v>
      </c>
      <c r="U487" s="192">
        <v>0</v>
      </c>
      <c r="V487" s="192">
        <v>0</v>
      </c>
      <c r="W487" s="192">
        <v>0</v>
      </c>
      <c r="X487" s="192">
        <v>0</v>
      </c>
      <c r="Y487" s="192">
        <v>0</v>
      </c>
      <c r="Z487" s="192">
        <v>0</v>
      </c>
      <c r="AA487" s="192">
        <v>0</v>
      </c>
      <c r="AB487" s="192">
        <v>0</v>
      </c>
      <c r="AC487" s="192">
        <v>0</v>
      </c>
      <c r="AD487" s="192">
        <v>0</v>
      </c>
      <c r="AE487" s="192">
        <v>0</v>
      </c>
      <c r="AF487" s="192">
        <v>0</v>
      </c>
      <c r="AG487" s="192">
        <v>0</v>
      </c>
      <c r="AH487" s="192">
        <v>0</v>
      </c>
      <c r="AI487" s="192">
        <v>0</v>
      </c>
      <c r="AJ487" s="192">
        <v>0</v>
      </c>
      <c r="AK487" s="192">
        <v>0</v>
      </c>
      <c r="AL487" s="192">
        <v>0</v>
      </c>
      <c r="AM487" s="192">
        <v>0</v>
      </c>
      <c r="AN487" s="192">
        <v>0</v>
      </c>
      <c r="AO487" s="192">
        <v>0</v>
      </c>
      <c r="AP487" s="192">
        <v>0</v>
      </c>
      <c r="AQ487" s="192">
        <v>0</v>
      </c>
      <c r="AR487" s="192">
        <v>0</v>
      </c>
      <c r="AS487" s="192">
        <v>0</v>
      </c>
      <c r="AT487" s="192">
        <v>0</v>
      </c>
      <c r="AU487" s="192">
        <v>0</v>
      </c>
      <c r="AV487" s="192">
        <v>0</v>
      </c>
      <c r="AW487" s="192">
        <v>0</v>
      </c>
      <c r="AX487" s="192">
        <v>0</v>
      </c>
      <c r="AY487" s="192">
        <v>0</v>
      </c>
      <c r="AZ487" s="192">
        <v>0</v>
      </c>
      <c r="BA487" s="192">
        <v>0</v>
      </c>
      <c r="BB487" s="192">
        <v>0</v>
      </c>
      <c r="BC487" s="192">
        <v>0</v>
      </c>
      <c r="BD487" s="192">
        <v>0</v>
      </c>
      <c r="BE487" s="192">
        <v>0</v>
      </c>
      <c r="BF487" s="192">
        <v>0</v>
      </c>
      <c r="BG487" s="192">
        <v>0</v>
      </c>
      <c r="BH487" s="192">
        <v>0</v>
      </c>
      <c r="BI487" s="192">
        <v>0</v>
      </c>
      <c r="BJ487" s="192">
        <v>0</v>
      </c>
      <c r="BK487" s="192">
        <v>0</v>
      </c>
      <c r="BL487" s="192">
        <v>0</v>
      </c>
      <c r="BM487" s="192">
        <v>0</v>
      </c>
      <c r="BN487" s="192">
        <v>0</v>
      </c>
      <c r="BO487" s="192">
        <v>0</v>
      </c>
      <c r="BP487" s="192">
        <v>0</v>
      </c>
      <c r="BQ487" s="192">
        <v>0</v>
      </c>
      <c r="BR487" s="192">
        <v>0</v>
      </c>
      <c r="BS487" s="192">
        <v>0</v>
      </c>
      <c r="BT487" s="192">
        <v>0</v>
      </c>
      <c r="BU487" s="192">
        <v>0</v>
      </c>
      <c r="BV487" s="192">
        <v>0</v>
      </c>
      <c r="BW487" s="192">
        <v>0</v>
      </c>
      <c r="BX487" s="192">
        <v>0</v>
      </c>
      <c r="BY487" s="192">
        <v>0</v>
      </c>
      <c r="BZ487" s="192">
        <v>0</v>
      </c>
      <c r="CA487" s="192">
        <v>0</v>
      </c>
      <c r="CB487" s="192">
        <v>0</v>
      </c>
      <c r="CC487" s="201">
        <f t="shared" si="75"/>
        <v>0</v>
      </c>
    </row>
    <row r="488" spans="1:81" s="278" customFormat="1">
      <c r="A488" s="320"/>
      <c r="B488" s="319"/>
      <c r="C488" s="321"/>
      <c r="D488" s="321"/>
      <c r="E488" s="321"/>
      <c r="F488" s="322" t="s">
        <v>1157</v>
      </c>
      <c r="G488" s="323" t="s">
        <v>1516</v>
      </c>
      <c r="H488" s="192">
        <v>0</v>
      </c>
      <c r="I488" s="192">
        <v>0</v>
      </c>
      <c r="J488" s="192">
        <v>0</v>
      </c>
      <c r="K488" s="192">
        <v>0</v>
      </c>
      <c r="L488" s="192">
        <v>0</v>
      </c>
      <c r="M488" s="192">
        <v>0</v>
      </c>
      <c r="N488" s="192">
        <v>0</v>
      </c>
      <c r="O488" s="192">
        <v>0</v>
      </c>
      <c r="P488" s="192">
        <v>0</v>
      </c>
      <c r="Q488" s="192">
        <v>0</v>
      </c>
      <c r="R488" s="192">
        <v>0</v>
      </c>
      <c r="S488" s="192">
        <v>0</v>
      </c>
      <c r="T488" s="192">
        <v>0</v>
      </c>
      <c r="U488" s="192">
        <v>0</v>
      </c>
      <c r="V488" s="192">
        <v>0</v>
      </c>
      <c r="W488" s="192">
        <v>0</v>
      </c>
      <c r="X488" s="192">
        <v>0</v>
      </c>
      <c r="Y488" s="192">
        <v>0</v>
      </c>
      <c r="Z488" s="192">
        <v>0</v>
      </c>
      <c r="AA488" s="192">
        <v>0</v>
      </c>
      <c r="AB488" s="192">
        <v>0</v>
      </c>
      <c r="AC488" s="192">
        <v>0</v>
      </c>
      <c r="AD488" s="192">
        <v>0</v>
      </c>
      <c r="AE488" s="192">
        <v>0</v>
      </c>
      <c r="AF488" s="192">
        <v>0</v>
      </c>
      <c r="AG488" s="192">
        <v>0</v>
      </c>
      <c r="AH488" s="192">
        <v>0</v>
      </c>
      <c r="AI488" s="192">
        <v>0</v>
      </c>
      <c r="AJ488" s="192">
        <v>0</v>
      </c>
      <c r="AK488" s="192">
        <v>0</v>
      </c>
      <c r="AL488" s="192">
        <v>0</v>
      </c>
      <c r="AM488" s="192">
        <v>0</v>
      </c>
      <c r="AN488" s="192">
        <v>0</v>
      </c>
      <c r="AO488" s="192">
        <v>0</v>
      </c>
      <c r="AP488" s="192">
        <v>0</v>
      </c>
      <c r="AQ488" s="192">
        <v>0</v>
      </c>
      <c r="AR488" s="192">
        <v>0</v>
      </c>
      <c r="AS488" s="192">
        <v>0</v>
      </c>
      <c r="AT488" s="192">
        <v>0</v>
      </c>
      <c r="AU488" s="192">
        <v>0</v>
      </c>
      <c r="AV488" s="192">
        <v>0</v>
      </c>
      <c r="AW488" s="192">
        <v>0</v>
      </c>
      <c r="AX488" s="192">
        <v>0</v>
      </c>
      <c r="AY488" s="192">
        <v>0</v>
      </c>
      <c r="AZ488" s="192">
        <v>0</v>
      </c>
      <c r="BA488" s="192">
        <v>0</v>
      </c>
      <c r="BB488" s="192">
        <v>0</v>
      </c>
      <c r="BC488" s="192">
        <v>0</v>
      </c>
      <c r="BD488" s="192">
        <v>0</v>
      </c>
      <c r="BE488" s="192">
        <v>0</v>
      </c>
      <c r="BF488" s="192">
        <v>0</v>
      </c>
      <c r="BG488" s="192">
        <v>0</v>
      </c>
      <c r="BH488" s="192">
        <v>0</v>
      </c>
      <c r="BI488" s="192">
        <v>0</v>
      </c>
      <c r="BJ488" s="192">
        <v>0</v>
      </c>
      <c r="BK488" s="192">
        <v>0</v>
      </c>
      <c r="BL488" s="192">
        <v>0</v>
      </c>
      <c r="BM488" s="192">
        <v>51876</v>
      </c>
      <c r="BN488" s="192">
        <v>0</v>
      </c>
      <c r="BO488" s="192">
        <v>0</v>
      </c>
      <c r="BP488" s="192">
        <v>0</v>
      </c>
      <c r="BQ488" s="192">
        <v>0</v>
      </c>
      <c r="BR488" s="192">
        <v>0</v>
      </c>
      <c r="BS488" s="192">
        <v>0</v>
      </c>
      <c r="BT488" s="192">
        <v>0</v>
      </c>
      <c r="BU488" s="192">
        <v>0</v>
      </c>
      <c r="BV488" s="192">
        <v>0</v>
      </c>
      <c r="BW488" s="192">
        <v>0</v>
      </c>
      <c r="BX488" s="192">
        <v>0</v>
      </c>
      <c r="BY488" s="192">
        <v>0</v>
      </c>
      <c r="BZ488" s="192">
        <v>0</v>
      </c>
      <c r="CA488" s="192">
        <v>0</v>
      </c>
      <c r="CB488" s="192">
        <v>0</v>
      </c>
      <c r="CC488" s="201">
        <f t="shared" si="75"/>
        <v>51876</v>
      </c>
    </row>
    <row r="489" spans="1:81" s="278" customFormat="1">
      <c r="A489" s="320"/>
      <c r="B489" s="319"/>
      <c r="C489" s="321"/>
      <c r="D489" s="321"/>
      <c r="E489" s="321"/>
      <c r="F489" s="322" t="s">
        <v>1437</v>
      </c>
      <c r="G489" s="323" t="s">
        <v>1438</v>
      </c>
      <c r="H489" s="192">
        <v>1503708.38</v>
      </c>
      <c r="I489" s="192">
        <v>0</v>
      </c>
      <c r="J489" s="192">
        <v>0</v>
      </c>
      <c r="K489" s="192">
        <v>0</v>
      </c>
      <c r="L489" s="192">
        <v>0</v>
      </c>
      <c r="M489" s="192">
        <v>0</v>
      </c>
      <c r="N489" s="192">
        <v>10456305.99</v>
      </c>
      <c r="O489" s="192">
        <v>0</v>
      </c>
      <c r="P489" s="192">
        <v>0</v>
      </c>
      <c r="Q489" s="192">
        <v>0</v>
      </c>
      <c r="R489" s="192">
        <v>0</v>
      </c>
      <c r="S489" s="192">
        <v>0</v>
      </c>
      <c r="T489" s="192">
        <v>0</v>
      </c>
      <c r="U489" s="192">
        <v>0</v>
      </c>
      <c r="V489" s="192">
        <v>3247</v>
      </c>
      <c r="W489" s="192">
        <v>0</v>
      </c>
      <c r="X489" s="192">
        <v>0</v>
      </c>
      <c r="Y489" s="192">
        <v>0</v>
      </c>
      <c r="Z489" s="192">
        <v>0</v>
      </c>
      <c r="AA489" s="192">
        <v>0</v>
      </c>
      <c r="AB489" s="192">
        <v>0</v>
      </c>
      <c r="AC489" s="192">
        <v>0</v>
      </c>
      <c r="AD489" s="192">
        <v>0</v>
      </c>
      <c r="AE489" s="192">
        <v>10793161.27</v>
      </c>
      <c r="AF489" s="192">
        <v>0</v>
      </c>
      <c r="AG489" s="192">
        <v>0</v>
      </c>
      <c r="AH489" s="192">
        <v>0</v>
      </c>
      <c r="AI489" s="192">
        <v>1509292.34</v>
      </c>
      <c r="AJ489" s="192">
        <v>0</v>
      </c>
      <c r="AK489" s="192">
        <v>0</v>
      </c>
      <c r="AL489" s="192">
        <v>0</v>
      </c>
      <c r="AM489" s="192">
        <v>0</v>
      </c>
      <c r="AN489" s="192">
        <v>0</v>
      </c>
      <c r="AO489" s="192">
        <v>0</v>
      </c>
      <c r="AP489" s="192">
        <v>0</v>
      </c>
      <c r="AQ489" s="192">
        <v>0</v>
      </c>
      <c r="AR489" s="192">
        <v>0</v>
      </c>
      <c r="AS489" s="192">
        <v>0</v>
      </c>
      <c r="AT489" s="192">
        <v>0</v>
      </c>
      <c r="AU489" s="192">
        <v>75104.149999999994</v>
      </c>
      <c r="AV489" s="192">
        <v>140000</v>
      </c>
      <c r="AW489" s="192">
        <v>0</v>
      </c>
      <c r="AX489" s="192">
        <v>0</v>
      </c>
      <c r="AY489" s="192">
        <v>0</v>
      </c>
      <c r="AZ489" s="192">
        <v>0</v>
      </c>
      <c r="BA489" s="192">
        <v>0</v>
      </c>
      <c r="BB489" s="192">
        <v>0</v>
      </c>
      <c r="BC489" s="192">
        <v>0</v>
      </c>
      <c r="BD489" s="192">
        <v>0</v>
      </c>
      <c r="BE489" s="192">
        <v>0</v>
      </c>
      <c r="BF489" s="192">
        <v>0</v>
      </c>
      <c r="BG489" s="192">
        <v>0</v>
      </c>
      <c r="BH489" s="192">
        <v>0</v>
      </c>
      <c r="BI489" s="192">
        <v>0</v>
      </c>
      <c r="BJ489" s="192">
        <v>0</v>
      </c>
      <c r="BK489" s="192">
        <v>0</v>
      </c>
      <c r="BL489" s="192">
        <v>0</v>
      </c>
      <c r="BM489" s="192">
        <v>0</v>
      </c>
      <c r="BN489" s="192">
        <v>0</v>
      </c>
      <c r="BO489" s="192">
        <v>0</v>
      </c>
      <c r="BP489" s="192">
        <v>0</v>
      </c>
      <c r="BQ489" s="192">
        <v>0</v>
      </c>
      <c r="BR489" s="192">
        <v>0</v>
      </c>
      <c r="BS489" s="192">
        <v>657016.93999999994</v>
      </c>
      <c r="BT489" s="192">
        <v>2715885.86</v>
      </c>
      <c r="BU489" s="192">
        <v>0</v>
      </c>
      <c r="BV489" s="192">
        <v>0</v>
      </c>
      <c r="BW489" s="192">
        <v>0</v>
      </c>
      <c r="BX489" s="192">
        <v>0</v>
      </c>
      <c r="BY489" s="192">
        <v>0</v>
      </c>
      <c r="BZ489" s="192">
        <v>0</v>
      </c>
      <c r="CA489" s="192">
        <v>0</v>
      </c>
      <c r="CB489" s="192">
        <v>0</v>
      </c>
      <c r="CC489" s="201">
        <f t="shared" si="75"/>
        <v>27853721.93</v>
      </c>
    </row>
    <row r="490" spans="1:81" s="278" customFormat="1">
      <c r="A490" s="320"/>
      <c r="B490" s="319"/>
      <c r="C490" s="321"/>
      <c r="D490" s="321"/>
      <c r="E490" s="321"/>
      <c r="F490" s="322" t="s">
        <v>1158</v>
      </c>
      <c r="G490" s="323" t="s">
        <v>1649</v>
      </c>
      <c r="H490" s="192">
        <v>0</v>
      </c>
      <c r="I490" s="192">
        <v>0</v>
      </c>
      <c r="J490" s="192">
        <v>0</v>
      </c>
      <c r="K490" s="192">
        <v>0</v>
      </c>
      <c r="L490" s="192">
        <v>0</v>
      </c>
      <c r="M490" s="192">
        <v>0</v>
      </c>
      <c r="N490" s="192">
        <v>0</v>
      </c>
      <c r="O490" s="192">
        <v>0</v>
      </c>
      <c r="P490" s="192">
        <v>0</v>
      </c>
      <c r="Q490" s="192">
        <v>0</v>
      </c>
      <c r="R490" s="192">
        <v>0</v>
      </c>
      <c r="S490" s="192">
        <v>0</v>
      </c>
      <c r="T490" s="192">
        <v>0</v>
      </c>
      <c r="U490" s="192">
        <v>0</v>
      </c>
      <c r="V490" s="192">
        <v>0</v>
      </c>
      <c r="W490" s="192">
        <v>0</v>
      </c>
      <c r="X490" s="192">
        <v>0</v>
      </c>
      <c r="Y490" s="192">
        <v>0</v>
      </c>
      <c r="Z490" s="192">
        <v>0</v>
      </c>
      <c r="AA490" s="192">
        <v>0</v>
      </c>
      <c r="AB490" s="192">
        <v>0</v>
      </c>
      <c r="AC490" s="192">
        <v>0</v>
      </c>
      <c r="AD490" s="192">
        <v>0</v>
      </c>
      <c r="AE490" s="192">
        <v>0</v>
      </c>
      <c r="AF490" s="192">
        <v>0</v>
      </c>
      <c r="AG490" s="192">
        <v>0</v>
      </c>
      <c r="AH490" s="192">
        <v>0</v>
      </c>
      <c r="AI490" s="192">
        <v>0</v>
      </c>
      <c r="AJ490" s="192">
        <v>0</v>
      </c>
      <c r="AK490" s="192">
        <v>0</v>
      </c>
      <c r="AL490" s="192">
        <v>0</v>
      </c>
      <c r="AM490" s="192">
        <v>0</v>
      </c>
      <c r="AN490" s="192">
        <v>0</v>
      </c>
      <c r="AO490" s="192">
        <v>0</v>
      </c>
      <c r="AP490" s="192">
        <v>0</v>
      </c>
      <c r="AQ490" s="192">
        <v>0</v>
      </c>
      <c r="AR490" s="192">
        <v>0</v>
      </c>
      <c r="AS490" s="192">
        <v>0</v>
      </c>
      <c r="AT490" s="192">
        <v>0</v>
      </c>
      <c r="AU490" s="192">
        <v>0</v>
      </c>
      <c r="AV490" s="192">
        <v>0</v>
      </c>
      <c r="AW490" s="192">
        <v>0</v>
      </c>
      <c r="AX490" s="192">
        <v>0</v>
      </c>
      <c r="AY490" s="192">
        <v>0</v>
      </c>
      <c r="AZ490" s="192">
        <v>0</v>
      </c>
      <c r="BA490" s="192">
        <v>0</v>
      </c>
      <c r="BB490" s="192">
        <v>0</v>
      </c>
      <c r="BC490" s="192">
        <v>0</v>
      </c>
      <c r="BD490" s="192">
        <v>0</v>
      </c>
      <c r="BE490" s="192">
        <v>0</v>
      </c>
      <c r="BF490" s="192">
        <v>0</v>
      </c>
      <c r="BG490" s="192">
        <v>0</v>
      </c>
      <c r="BH490" s="192">
        <v>0</v>
      </c>
      <c r="BI490" s="192">
        <v>0</v>
      </c>
      <c r="BJ490" s="192">
        <v>0</v>
      </c>
      <c r="BK490" s="192">
        <v>0</v>
      </c>
      <c r="BL490" s="192">
        <v>0</v>
      </c>
      <c r="BM490" s="192">
        <v>0</v>
      </c>
      <c r="BN490" s="192">
        <v>0</v>
      </c>
      <c r="BO490" s="192">
        <v>0</v>
      </c>
      <c r="BP490" s="192">
        <v>0</v>
      </c>
      <c r="BQ490" s="192">
        <v>0</v>
      </c>
      <c r="BR490" s="192">
        <v>0</v>
      </c>
      <c r="BS490" s="192">
        <v>0</v>
      </c>
      <c r="BT490" s="192">
        <v>0</v>
      </c>
      <c r="BU490" s="192">
        <v>0</v>
      </c>
      <c r="BV490" s="192">
        <v>0</v>
      </c>
      <c r="BW490" s="192">
        <v>0</v>
      </c>
      <c r="BX490" s="192">
        <v>0</v>
      </c>
      <c r="BY490" s="192">
        <v>0</v>
      </c>
      <c r="BZ490" s="192">
        <v>0</v>
      </c>
      <c r="CA490" s="192">
        <v>0</v>
      </c>
      <c r="CB490" s="192">
        <v>0</v>
      </c>
      <c r="CC490" s="201">
        <f t="shared" si="75"/>
        <v>0</v>
      </c>
    </row>
    <row r="491" spans="1:81" s="278" customFormat="1">
      <c r="A491" s="320"/>
      <c r="B491" s="319"/>
      <c r="C491" s="321"/>
      <c r="D491" s="321"/>
      <c r="E491" s="321"/>
      <c r="F491" s="322" t="s">
        <v>1159</v>
      </c>
      <c r="G491" s="323" t="s">
        <v>1650</v>
      </c>
      <c r="H491" s="192">
        <v>0</v>
      </c>
      <c r="I491" s="192">
        <v>0</v>
      </c>
      <c r="J491" s="192">
        <v>0</v>
      </c>
      <c r="K491" s="192">
        <v>536499.93000000005</v>
      </c>
      <c r="L491" s="192">
        <v>0</v>
      </c>
      <c r="M491" s="192">
        <v>0</v>
      </c>
      <c r="N491" s="192">
        <v>0</v>
      </c>
      <c r="O491" s="192">
        <v>0</v>
      </c>
      <c r="P491" s="192">
        <v>0</v>
      </c>
      <c r="Q491" s="192">
        <v>0</v>
      </c>
      <c r="R491" s="192">
        <v>0</v>
      </c>
      <c r="S491" s="192">
        <v>0</v>
      </c>
      <c r="T491" s="192">
        <v>0</v>
      </c>
      <c r="U491" s="192">
        <v>0</v>
      </c>
      <c r="V491" s="192">
        <v>0</v>
      </c>
      <c r="W491" s="192">
        <v>0</v>
      </c>
      <c r="X491" s="192">
        <v>0</v>
      </c>
      <c r="Y491" s="192">
        <v>0</v>
      </c>
      <c r="Z491" s="192">
        <v>0</v>
      </c>
      <c r="AA491" s="192">
        <v>0</v>
      </c>
      <c r="AB491" s="192">
        <v>0</v>
      </c>
      <c r="AC491" s="192">
        <v>0</v>
      </c>
      <c r="AD491" s="192">
        <v>0</v>
      </c>
      <c r="AE491" s="192">
        <v>0</v>
      </c>
      <c r="AF491" s="192">
        <v>0</v>
      </c>
      <c r="AG491" s="192">
        <v>0</v>
      </c>
      <c r="AH491" s="192">
        <v>0</v>
      </c>
      <c r="AI491" s="192">
        <v>0</v>
      </c>
      <c r="AJ491" s="192">
        <v>0</v>
      </c>
      <c r="AK491" s="192">
        <v>0</v>
      </c>
      <c r="AL491" s="192">
        <v>0</v>
      </c>
      <c r="AM491" s="192">
        <v>0</v>
      </c>
      <c r="AN491" s="192">
        <v>0</v>
      </c>
      <c r="AO491" s="192">
        <v>0</v>
      </c>
      <c r="AP491" s="192">
        <v>0</v>
      </c>
      <c r="AQ491" s="192">
        <v>0</v>
      </c>
      <c r="AR491" s="192">
        <v>0</v>
      </c>
      <c r="AS491" s="192">
        <v>0</v>
      </c>
      <c r="AT491" s="192">
        <v>0</v>
      </c>
      <c r="AU491" s="192">
        <v>20</v>
      </c>
      <c r="AV491" s="192">
        <v>0</v>
      </c>
      <c r="AW491" s="192">
        <v>0</v>
      </c>
      <c r="AX491" s="192">
        <v>0</v>
      </c>
      <c r="AY491" s="192">
        <v>0</v>
      </c>
      <c r="AZ491" s="192">
        <v>0</v>
      </c>
      <c r="BA491" s="192">
        <v>0</v>
      </c>
      <c r="BB491" s="192">
        <v>0</v>
      </c>
      <c r="BC491" s="192">
        <v>0</v>
      </c>
      <c r="BD491" s="192">
        <v>0</v>
      </c>
      <c r="BE491" s="192">
        <v>0</v>
      </c>
      <c r="BF491" s="192">
        <v>0</v>
      </c>
      <c r="BG491" s="192">
        <v>0</v>
      </c>
      <c r="BH491" s="192">
        <v>0</v>
      </c>
      <c r="BI491" s="192">
        <v>0</v>
      </c>
      <c r="BJ491" s="192">
        <v>0</v>
      </c>
      <c r="BK491" s="192">
        <v>0</v>
      </c>
      <c r="BL491" s="192">
        <v>0</v>
      </c>
      <c r="BM491" s="192">
        <v>0</v>
      </c>
      <c r="BN491" s="192">
        <v>0</v>
      </c>
      <c r="BO491" s="192">
        <v>0</v>
      </c>
      <c r="BP491" s="192">
        <v>0</v>
      </c>
      <c r="BQ491" s="192">
        <v>0</v>
      </c>
      <c r="BR491" s="192">
        <v>0</v>
      </c>
      <c r="BS491" s="192">
        <v>0</v>
      </c>
      <c r="BT491" s="192">
        <v>0</v>
      </c>
      <c r="BU491" s="192">
        <v>0</v>
      </c>
      <c r="BV491" s="192">
        <v>0</v>
      </c>
      <c r="BW491" s="192">
        <v>0</v>
      </c>
      <c r="BX491" s="192">
        <v>0</v>
      </c>
      <c r="BY491" s="192">
        <v>0</v>
      </c>
      <c r="BZ491" s="192">
        <v>0</v>
      </c>
      <c r="CA491" s="192">
        <v>0</v>
      </c>
      <c r="CB491" s="192">
        <v>0</v>
      </c>
      <c r="CC491" s="201">
        <f t="shared" si="75"/>
        <v>536519.93000000005</v>
      </c>
    </row>
    <row r="492" spans="1:81" s="278" customFormat="1" ht="20.25" customHeight="1">
      <c r="A492" s="320"/>
      <c r="B492" s="319"/>
      <c r="C492" s="321"/>
      <c r="D492" s="321"/>
      <c r="E492" s="321"/>
      <c r="F492" s="322" t="s">
        <v>1160</v>
      </c>
      <c r="G492" s="323" t="s">
        <v>1651</v>
      </c>
      <c r="H492" s="192">
        <v>199205225.65000001</v>
      </c>
      <c r="I492" s="192">
        <v>81873676.900000006</v>
      </c>
      <c r="J492" s="192">
        <v>640419802.65999997</v>
      </c>
      <c r="K492" s="192">
        <v>64812400.369999997</v>
      </c>
      <c r="L492" s="192">
        <v>45103696.579999998</v>
      </c>
      <c r="M492" s="192">
        <v>75103436.489999995</v>
      </c>
      <c r="N492" s="192">
        <v>593792448.26999998</v>
      </c>
      <c r="O492" s="192">
        <v>175024187.19</v>
      </c>
      <c r="P492" s="192">
        <v>27167172.920000002</v>
      </c>
      <c r="Q492" s="192">
        <v>360800879.39999998</v>
      </c>
      <c r="R492" s="192">
        <v>26938117.039999999</v>
      </c>
      <c r="S492" s="192">
        <v>77387422.579999998</v>
      </c>
      <c r="T492" s="192">
        <v>175794334.56999999</v>
      </c>
      <c r="U492" s="192">
        <v>205485961.93000001</v>
      </c>
      <c r="V492" s="192">
        <v>32729440.649999999</v>
      </c>
      <c r="W492" s="192">
        <v>160620578.06</v>
      </c>
      <c r="X492" s="192">
        <v>91077557.180000007</v>
      </c>
      <c r="Y492" s="192">
        <v>52981745.25</v>
      </c>
      <c r="Z492" s="192">
        <v>430812098.41000003</v>
      </c>
      <c r="AA492" s="192">
        <v>38160666.729999997</v>
      </c>
      <c r="AB492" s="192">
        <v>35893556.780000001</v>
      </c>
      <c r="AC492" s="192">
        <v>99629749.590000004</v>
      </c>
      <c r="AD492" s="192">
        <v>10265982.75</v>
      </c>
      <c r="AE492" s="192">
        <v>61966504.030000001</v>
      </c>
      <c r="AF492" s="192">
        <v>65495544.259999998</v>
      </c>
      <c r="AG492" s="192">
        <v>18793242.989999998</v>
      </c>
      <c r="AH492" s="192">
        <v>62737449.200000003</v>
      </c>
      <c r="AI492" s="192">
        <v>171003290.72</v>
      </c>
      <c r="AJ492" s="192">
        <v>29484855.09</v>
      </c>
      <c r="AK492" s="192">
        <v>38603087.530000001</v>
      </c>
      <c r="AL492" s="192">
        <v>28683028.41</v>
      </c>
      <c r="AM492" s="192">
        <v>36271407.549999997</v>
      </c>
      <c r="AN492" s="192">
        <v>29703188.899999999</v>
      </c>
      <c r="AO492" s="192">
        <v>15659684.890000001</v>
      </c>
      <c r="AP492" s="192">
        <v>26328649.82</v>
      </c>
      <c r="AQ492" s="192">
        <v>38051162.039999999</v>
      </c>
      <c r="AR492" s="192">
        <v>33926991.770000003</v>
      </c>
      <c r="AS492" s="192">
        <v>24659869.359999999</v>
      </c>
      <c r="AT492" s="192">
        <v>35802108.130000003</v>
      </c>
      <c r="AU492" s="192">
        <v>145743561.69</v>
      </c>
      <c r="AV492" s="192">
        <v>13333369.300000001</v>
      </c>
      <c r="AW492" s="192">
        <v>19657138.41</v>
      </c>
      <c r="AX492" s="192">
        <v>24712719.399999999</v>
      </c>
      <c r="AY492" s="192">
        <v>17608414.280000001</v>
      </c>
      <c r="AZ492" s="192">
        <v>9396703.0999999996</v>
      </c>
      <c r="BA492" s="192">
        <v>26034302.09</v>
      </c>
      <c r="BB492" s="192">
        <v>233670171.84999999</v>
      </c>
      <c r="BC492" s="192">
        <v>38653738.18</v>
      </c>
      <c r="BD492" s="192">
        <v>59054384.799999997</v>
      </c>
      <c r="BE492" s="192">
        <v>47191144.479999997</v>
      </c>
      <c r="BF492" s="192">
        <v>35108610.170000002</v>
      </c>
      <c r="BG492" s="192">
        <v>33449539.059999999</v>
      </c>
      <c r="BH492" s="192">
        <v>55960416.979800001</v>
      </c>
      <c r="BI492" s="192">
        <v>37163967.460000001</v>
      </c>
      <c r="BJ492" s="192">
        <v>1421617.4</v>
      </c>
      <c r="BK492" s="192">
        <v>9018707.9600000009</v>
      </c>
      <c r="BL492" s="192">
        <v>36863229.890000001</v>
      </c>
      <c r="BM492" s="192">
        <v>239475250.53999999</v>
      </c>
      <c r="BN492" s="192">
        <v>130239471.84999999</v>
      </c>
      <c r="BO492" s="192">
        <v>30559753.77</v>
      </c>
      <c r="BP492" s="192">
        <v>17647564.640000001</v>
      </c>
      <c r="BQ492" s="192">
        <v>34326394.689999998</v>
      </c>
      <c r="BR492" s="192">
        <v>9178751.3800000008</v>
      </c>
      <c r="BS492" s="192">
        <v>21007565.989999998</v>
      </c>
      <c r="BT492" s="192">
        <v>306149839.39999998</v>
      </c>
      <c r="BU492" s="192">
        <v>23194633.82</v>
      </c>
      <c r="BV492" s="192">
        <v>60537028.840000004</v>
      </c>
      <c r="BW492" s="192">
        <v>35534012.079999998</v>
      </c>
      <c r="BX492" s="192">
        <v>51297365.32</v>
      </c>
      <c r="BY492" s="192">
        <v>37315744.880000003</v>
      </c>
      <c r="BZ492" s="192">
        <v>41656743.649999999</v>
      </c>
      <c r="CA492" s="192">
        <v>36837495.159999996</v>
      </c>
      <c r="CB492" s="192">
        <v>18591076.079999998</v>
      </c>
      <c r="CC492" s="201">
        <f t="shared" si="75"/>
        <v>6355840631.2298012</v>
      </c>
    </row>
    <row r="493" spans="1:81" s="278" customFormat="1">
      <c r="A493" s="320"/>
      <c r="B493" s="319"/>
      <c r="C493" s="321"/>
      <c r="D493" s="321"/>
      <c r="E493" s="321"/>
      <c r="F493" s="322" t="s">
        <v>1161</v>
      </c>
      <c r="G493" s="323" t="s">
        <v>1652</v>
      </c>
      <c r="H493" s="192">
        <v>79217601.640000001</v>
      </c>
      <c r="I493" s="192">
        <v>43649455.009999998</v>
      </c>
      <c r="J493" s="192">
        <v>71187536.549999997</v>
      </c>
      <c r="K493" s="192">
        <v>9224324.2699999996</v>
      </c>
      <c r="L493" s="192">
        <v>24459215.359999999</v>
      </c>
      <c r="M493" s="192">
        <v>37212552.299999997</v>
      </c>
      <c r="N493" s="192">
        <v>349662812.17000002</v>
      </c>
      <c r="O493" s="192">
        <v>39315848.659999996</v>
      </c>
      <c r="P493" s="192">
        <v>5876277.9900000002</v>
      </c>
      <c r="Q493" s="192">
        <v>75031954.370000005</v>
      </c>
      <c r="R493" s="192">
        <v>7967602.3700000001</v>
      </c>
      <c r="S493" s="192">
        <v>14284300.710000001</v>
      </c>
      <c r="T493" s="192">
        <v>63969748.700000003</v>
      </c>
      <c r="U493" s="192">
        <v>47732873.649999999</v>
      </c>
      <c r="V493" s="192">
        <v>1040495.11</v>
      </c>
      <c r="W493" s="192">
        <v>29051977.960000001</v>
      </c>
      <c r="X493" s="192">
        <v>13747967.550000001</v>
      </c>
      <c r="Y493" s="192">
        <v>8351368.6600000001</v>
      </c>
      <c r="Z493" s="192">
        <v>460175022.58999997</v>
      </c>
      <c r="AA493" s="192">
        <v>6681112.8600000003</v>
      </c>
      <c r="AB493" s="192">
        <v>18626697.210000001</v>
      </c>
      <c r="AC493" s="192">
        <v>16125140.48</v>
      </c>
      <c r="AD493" s="192">
        <v>10422727.93</v>
      </c>
      <c r="AE493" s="192">
        <v>16253827.050000001</v>
      </c>
      <c r="AF493" s="192">
        <v>0</v>
      </c>
      <c r="AG493" s="192">
        <v>3018896.93</v>
      </c>
      <c r="AH493" s="192">
        <v>29398249.129999999</v>
      </c>
      <c r="AI493" s="192">
        <v>42057472.649999999</v>
      </c>
      <c r="AJ493" s="192">
        <v>6350953.6799999997</v>
      </c>
      <c r="AK493" s="192">
        <v>1280587.1200000001</v>
      </c>
      <c r="AL493" s="192">
        <v>1579984.8</v>
      </c>
      <c r="AM493" s="192">
        <v>1033527.31</v>
      </c>
      <c r="AN493" s="192">
        <v>2198399.9</v>
      </c>
      <c r="AO493" s="192">
        <v>3352511.91</v>
      </c>
      <c r="AP493" s="192">
        <v>643295.99</v>
      </c>
      <c r="AQ493" s="192">
        <v>7117473.04</v>
      </c>
      <c r="AR493" s="192">
        <v>5496173.9400000004</v>
      </c>
      <c r="AS493" s="192">
        <v>2506551.7599999998</v>
      </c>
      <c r="AT493" s="192">
        <v>4451156.34</v>
      </c>
      <c r="AU493" s="192">
        <v>45394742.130000003</v>
      </c>
      <c r="AV493" s="192">
        <v>2208505.5099999998</v>
      </c>
      <c r="AW493" s="192">
        <v>7164631.7999999998</v>
      </c>
      <c r="AX493" s="192">
        <v>4546048.63</v>
      </c>
      <c r="AY493" s="192">
        <v>2726433.61</v>
      </c>
      <c r="AZ493" s="192">
        <v>250611.93</v>
      </c>
      <c r="BA493" s="192">
        <v>1443583.4</v>
      </c>
      <c r="BB493" s="192">
        <v>124107459.22</v>
      </c>
      <c r="BC493" s="192">
        <v>6696501.2800000003</v>
      </c>
      <c r="BD493" s="192">
        <v>3737573.47</v>
      </c>
      <c r="BE493" s="192">
        <v>1463522.75</v>
      </c>
      <c r="BF493" s="192">
        <v>17761944.879999999</v>
      </c>
      <c r="BG493" s="192">
        <v>5190939.47</v>
      </c>
      <c r="BH493" s="192">
        <v>15634006.949999999</v>
      </c>
      <c r="BI493" s="192">
        <v>7844782.2199999997</v>
      </c>
      <c r="BJ493" s="192">
        <v>972757.27</v>
      </c>
      <c r="BK493" s="192">
        <v>1546524.89</v>
      </c>
      <c r="BL493" s="192">
        <v>2294836.13</v>
      </c>
      <c r="BM493" s="192">
        <v>81962054.439999998</v>
      </c>
      <c r="BN493" s="192">
        <v>74478238.400000006</v>
      </c>
      <c r="BO493" s="192">
        <v>2842157.65</v>
      </c>
      <c r="BP493" s="192">
        <v>2323399.7200000002</v>
      </c>
      <c r="BQ493" s="192">
        <v>2104057.67</v>
      </c>
      <c r="BR493" s="192">
        <v>22282652.739999998</v>
      </c>
      <c r="BS493" s="192">
        <v>523573</v>
      </c>
      <c r="BT493" s="192">
        <v>32578662.949999999</v>
      </c>
      <c r="BU493" s="192">
        <v>8727755.2100000009</v>
      </c>
      <c r="BV493" s="192">
        <v>10549193.43</v>
      </c>
      <c r="BW493" s="192">
        <v>3915315.3</v>
      </c>
      <c r="BX493" s="192">
        <v>13585651.699999999</v>
      </c>
      <c r="BY493" s="192">
        <v>72115616.810000002</v>
      </c>
      <c r="BZ493" s="192">
        <v>7435636.0199999996</v>
      </c>
      <c r="CA493" s="192">
        <v>1547641.29</v>
      </c>
      <c r="CB493" s="192">
        <v>5613352.6500000004</v>
      </c>
      <c r="CC493" s="201">
        <f t="shared" si="75"/>
        <v>2153324040.1700015</v>
      </c>
    </row>
    <row r="494" spans="1:81" s="278" customFormat="1">
      <c r="A494" s="320"/>
      <c r="B494" s="319"/>
      <c r="C494" s="321"/>
      <c r="D494" s="321"/>
      <c r="E494" s="321"/>
      <c r="F494" s="322" t="s">
        <v>1162</v>
      </c>
      <c r="G494" s="323" t="s">
        <v>1653</v>
      </c>
      <c r="H494" s="192">
        <v>255381.24</v>
      </c>
      <c r="I494" s="192">
        <v>0</v>
      </c>
      <c r="J494" s="192">
        <v>1221754</v>
      </c>
      <c r="K494" s="192">
        <v>1195561</v>
      </c>
      <c r="L494" s="192">
        <v>872572.89</v>
      </c>
      <c r="M494" s="192">
        <v>30959320.02</v>
      </c>
      <c r="N494" s="192">
        <v>113915743.3</v>
      </c>
      <c r="O494" s="192">
        <v>1112834.6000000001</v>
      </c>
      <c r="P494" s="192">
        <v>201750</v>
      </c>
      <c r="Q494" s="192">
        <v>294669.5</v>
      </c>
      <c r="R494" s="192">
        <v>0</v>
      </c>
      <c r="S494" s="192">
        <v>1757900</v>
      </c>
      <c r="T494" s="192">
        <v>1490176.84</v>
      </c>
      <c r="U494" s="192">
        <v>177827</v>
      </c>
      <c r="V494" s="192">
        <v>2250000</v>
      </c>
      <c r="W494" s="192">
        <v>975919.6</v>
      </c>
      <c r="X494" s="192">
        <v>0</v>
      </c>
      <c r="Y494" s="192">
        <v>1257281.3</v>
      </c>
      <c r="Z494" s="192">
        <v>27340653.91</v>
      </c>
      <c r="AA494" s="192">
        <v>1728891.75</v>
      </c>
      <c r="AB494" s="192">
        <v>871496.08</v>
      </c>
      <c r="AC494" s="192">
        <v>420196.84</v>
      </c>
      <c r="AD494" s="192">
        <v>2617102.7599999998</v>
      </c>
      <c r="AE494" s="192">
        <v>230477.63</v>
      </c>
      <c r="AF494" s="192">
        <v>0</v>
      </c>
      <c r="AG494" s="192">
        <v>100000</v>
      </c>
      <c r="AH494" s="192">
        <v>0</v>
      </c>
      <c r="AI494" s="192">
        <v>83676597.060000002</v>
      </c>
      <c r="AJ494" s="192">
        <v>0</v>
      </c>
      <c r="AK494" s="192">
        <v>386630</v>
      </c>
      <c r="AL494" s="192">
        <v>51450</v>
      </c>
      <c r="AM494" s="192">
        <v>131530</v>
      </c>
      <c r="AN494" s="192">
        <v>0</v>
      </c>
      <c r="AO494" s="192">
        <v>934936</v>
      </c>
      <c r="AP494" s="192">
        <v>145486.89000000001</v>
      </c>
      <c r="AQ494" s="192">
        <v>2929087.89</v>
      </c>
      <c r="AR494" s="192">
        <v>36943.65</v>
      </c>
      <c r="AS494" s="192">
        <v>79417</v>
      </c>
      <c r="AT494" s="192">
        <v>606249.02</v>
      </c>
      <c r="AU494" s="192">
        <v>4267122.71</v>
      </c>
      <c r="AV494" s="192">
        <v>7329868.2599999998</v>
      </c>
      <c r="AW494" s="192">
        <v>0</v>
      </c>
      <c r="AX494" s="192">
        <v>14750.28</v>
      </c>
      <c r="AY494" s="192">
        <v>3042534.93</v>
      </c>
      <c r="AZ494" s="192">
        <v>11646.76</v>
      </c>
      <c r="BA494" s="192">
        <v>76570</v>
      </c>
      <c r="BB494" s="192">
        <v>67295987.230000004</v>
      </c>
      <c r="BC494" s="192">
        <v>179233.38</v>
      </c>
      <c r="BD494" s="192">
        <v>0</v>
      </c>
      <c r="BE494" s="192">
        <v>0</v>
      </c>
      <c r="BF494" s="192">
        <v>529689.14</v>
      </c>
      <c r="BG494" s="192">
        <v>124818.71</v>
      </c>
      <c r="BH494" s="192">
        <v>1782547.26</v>
      </c>
      <c r="BI494" s="192">
        <v>164609.99</v>
      </c>
      <c r="BJ494" s="192">
        <v>539337.49</v>
      </c>
      <c r="BK494" s="192">
        <v>20677.849999999999</v>
      </c>
      <c r="BL494" s="192">
        <v>528504.02</v>
      </c>
      <c r="BM494" s="192">
        <v>16384187.359999999</v>
      </c>
      <c r="BN494" s="192">
        <v>4946050.68</v>
      </c>
      <c r="BO494" s="192">
        <v>997152.51</v>
      </c>
      <c r="BP494" s="192">
        <v>176396</v>
      </c>
      <c r="BQ494" s="192">
        <v>165000</v>
      </c>
      <c r="BR494" s="192">
        <v>2957776.33</v>
      </c>
      <c r="BS494" s="192">
        <v>0</v>
      </c>
      <c r="BT494" s="192">
        <v>3847441.44</v>
      </c>
      <c r="BU494" s="192">
        <v>4056771.7</v>
      </c>
      <c r="BV494" s="192">
        <v>988247.58</v>
      </c>
      <c r="BW494" s="192">
        <v>1181742.01</v>
      </c>
      <c r="BX494" s="192">
        <v>597156.81999999995</v>
      </c>
      <c r="BY494" s="192">
        <v>11096087.859999999</v>
      </c>
      <c r="BZ494" s="192">
        <v>2356305.39</v>
      </c>
      <c r="CA494" s="192">
        <v>323723</v>
      </c>
      <c r="CB494" s="192">
        <v>9633833.2400000002</v>
      </c>
      <c r="CC494" s="201">
        <f t="shared" si="75"/>
        <v>425841607.69999981</v>
      </c>
    </row>
    <row r="495" spans="1:81" s="278" customFormat="1">
      <c r="A495" s="320"/>
      <c r="B495" s="319"/>
      <c r="C495" s="321"/>
      <c r="D495" s="321"/>
      <c r="E495" s="321"/>
      <c r="F495" s="322" t="s">
        <v>1163</v>
      </c>
      <c r="G495" s="323" t="s">
        <v>1654</v>
      </c>
      <c r="H495" s="192">
        <v>0</v>
      </c>
      <c r="I495" s="192">
        <v>0</v>
      </c>
      <c r="J495" s="192">
        <v>0</v>
      </c>
      <c r="K495" s="192">
        <v>0</v>
      </c>
      <c r="L495" s="192">
        <v>0</v>
      </c>
      <c r="M495" s="192">
        <v>0</v>
      </c>
      <c r="N495" s="192">
        <v>0</v>
      </c>
      <c r="O495" s="192">
        <v>0</v>
      </c>
      <c r="P495" s="192">
        <v>0</v>
      </c>
      <c r="Q495" s="192">
        <v>0</v>
      </c>
      <c r="R495" s="192">
        <v>0</v>
      </c>
      <c r="S495" s="192">
        <v>0</v>
      </c>
      <c r="T495" s="192">
        <v>0</v>
      </c>
      <c r="U495" s="192">
        <v>0</v>
      </c>
      <c r="V495" s="192">
        <v>0</v>
      </c>
      <c r="W495" s="192">
        <v>0</v>
      </c>
      <c r="X495" s="192">
        <v>0</v>
      </c>
      <c r="Y495" s="192">
        <v>0</v>
      </c>
      <c r="Z495" s="192">
        <v>0</v>
      </c>
      <c r="AA495" s="192">
        <v>0</v>
      </c>
      <c r="AB495" s="192">
        <v>0</v>
      </c>
      <c r="AC495" s="192">
        <v>0</v>
      </c>
      <c r="AD495" s="192">
        <v>0</v>
      </c>
      <c r="AE495" s="192">
        <v>0</v>
      </c>
      <c r="AF495" s="192">
        <v>0</v>
      </c>
      <c r="AG495" s="192">
        <v>0</v>
      </c>
      <c r="AH495" s="192">
        <v>0</v>
      </c>
      <c r="AI495" s="192">
        <v>0</v>
      </c>
      <c r="AJ495" s="192">
        <v>0</v>
      </c>
      <c r="AK495" s="192">
        <v>0</v>
      </c>
      <c r="AL495" s="192">
        <v>0</v>
      </c>
      <c r="AM495" s="192">
        <v>0</v>
      </c>
      <c r="AN495" s="192">
        <v>0</v>
      </c>
      <c r="AO495" s="192">
        <v>0</v>
      </c>
      <c r="AP495" s="192">
        <v>0</v>
      </c>
      <c r="AQ495" s="192">
        <v>0</v>
      </c>
      <c r="AR495" s="192">
        <v>0</v>
      </c>
      <c r="AS495" s="192">
        <v>0</v>
      </c>
      <c r="AT495" s="192">
        <v>0</v>
      </c>
      <c r="AU495" s="192">
        <v>0</v>
      </c>
      <c r="AV495" s="192">
        <v>0</v>
      </c>
      <c r="AW495" s="192">
        <v>0</v>
      </c>
      <c r="AX495" s="192">
        <v>0</v>
      </c>
      <c r="AY495" s="192">
        <v>0</v>
      </c>
      <c r="AZ495" s="192">
        <v>0</v>
      </c>
      <c r="BA495" s="192">
        <v>0</v>
      </c>
      <c r="BB495" s="192">
        <v>0</v>
      </c>
      <c r="BC495" s="192">
        <v>0</v>
      </c>
      <c r="BD495" s="192">
        <v>0</v>
      </c>
      <c r="BE495" s="192">
        <v>0</v>
      </c>
      <c r="BF495" s="192">
        <v>0</v>
      </c>
      <c r="BG495" s="192">
        <v>0</v>
      </c>
      <c r="BH495" s="192">
        <v>0</v>
      </c>
      <c r="BI495" s="192">
        <v>0</v>
      </c>
      <c r="BJ495" s="192">
        <v>0</v>
      </c>
      <c r="BK495" s="192">
        <v>0</v>
      </c>
      <c r="BL495" s="192">
        <v>0</v>
      </c>
      <c r="BM495" s="192">
        <v>0</v>
      </c>
      <c r="BN495" s="192">
        <v>17400</v>
      </c>
      <c r="BO495" s="192">
        <v>0</v>
      </c>
      <c r="BP495" s="192">
        <v>0</v>
      </c>
      <c r="BQ495" s="192">
        <v>0</v>
      </c>
      <c r="BR495" s="192">
        <v>0</v>
      </c>
      <c r="BS495" s="192">
        <v>0</v>
      </c>
      <c r="BT495" s="192">
        <v>0</v>
      </c>
      <c r="BU495" s="192">
        <v>0</v>
      </c>
      <c r="BV495" s="192">
        <v>0</v>
      </c>
      <c r="BW495" s="192">
        <v>0</v>
      </c>
      <c r="BX495" s="192">
        <v>0</v>
      </c>
      <c r="BY495" s="192">
        <v>0</v>
      </c>
      <c r="BZ495" s="192">
        <v>0</v>
      </c>
      <c r="CA495" s="192">
        <v>0</v>
      </c>
      <c r="CB495" s="192">
        <v>0</v>
      </c>
      <c r="CC495" s="201">
        <f t="shared" si="75"/>
        <v>17400</v>
      </c>
    </row>
    <row r="496" spans="1:81" s="278" customFormat="1">
      <c r="A496" s="320"/>
      <c r="B496" s="319"/>
      <c r="C496" s="321"/>
      <c r="D496" s="321"/>
      <c r="E496" s="321"/>
      <c r="F496" s="322" t="s">
        <v>1164</v>
      </c>
      <c r="G496" s="323" t="s">
        <v>1517</v>
      </c>
      <c r="H496" s="192">
        <v>0</v>
      </c>
      <c r="I496" s="192">
        <v>0</v>
      </c>
      <c r="J496" s="192">
        <v>0</v>
      </c>
      <c r="K496" s="192">
        <v>0</v>
      </c>
      <c r="L496" s="192">
        <v>0</v>
      </c>
      <c r="M496" s="192">
        <v>0</v>
      </c>
      <c r="N496" s="192">
        <v>0</v>
      </c>
      <c r="O496" s="192">
        <v>0</v>
      </c>
      <c r="P496" s="192">
        <v>0</v>
      </c>
      <c r="Q496" s="192">
        <v>0</v>
      </c>
      <c r="R496" s="192">
        <v>0</v>
      </c>
      <c r="S496" s="192">
        <v>0</v>
      </c>
      <c r="T496" s="192">
        <v>0</v>
      </c>
      <c r="U496" s="192">
        <v>0</v>
      </c>
      <c r="V496" s="192">
        <v>0</v>
      </c>
      <c r="W496" s="192">
        <v>0</v>
      </c>
      <c r="X496" s="192">
        <v>0</v>
      </c>
      <c r="Y496" s="192">
        <v>0</v>
      </c>
      <c r="Z496" s="192">
        <v>141720</v>
      </c>
      <c r="AA496" s="192">
        <v>0</v>
      </c>
      <c r="AB496" s="192">
        <v>0</v>
      </c>
      <c r="AC496" s="192">
        <v>0</v>
      </c>
      <c r="AD496" s="192">
        <v>0</v>
      </c>
      <c r="AE496" s="192">
        <v>0</v>
      </c>
      <c r="AF496" s="192">
        <v>0</v>
      </c>
      <c r="AG496" s="192">
        <v>0</v>
      </c>
      <c r="AH496" s="192">
        <v>0</v>
      </c>
      <c r="AI496" s="192">
        <v>0</v>
      </c>
      <c r="AJ496" s="192">
        <v>0</v>
      </c>
      <c r="AK496" s="192">
        <v>0</v>
      </c>
      <c r="AL496" s="192">
        <v>0</v>
      </c>
      <c r="AM496" s="192">
        <v>0</v>
      </c>
      <c r="AN496" s="192">
        <v>0</v>
      </c>
      <c r="AO496" s="192">
        <v>0</v>
      </c>
      <c r="AP496" s="192">
        <v>0</v>
      </c>
      <c r="AQ496" s="192">
        <v>0</v>
      </c>
      <c r="AR496" s="192">
        <v>0</v>
      </c>
      <c r="AS496" s="192">
        <v>0</v>
      </c>
      <c r="AT496" s="192">
        <v>0</v>
      </c>
      <c r="AU496" s="192">
        <v>0</v>
      </c>
      <c r="AV496" s="192">
        <v>0</v>
      </c>
      <c r="AW496" s="192">
        <v>0</v>
      </c>
      <c r="AX496" s="192">
        <v>0</v>
      </c>
      <c r="AY496" s="192">
        <v>0</v>
      </c>
      <c r="AZ496" s="192">
        <v>0</v>
      </c>
      <c r="BA496" s="192">
        <v>0</v>
      </c>
      <c r="BB496" s="192">
        <v>0</v>
      </c>
      <c r="BC496" s="192">
        <v>0</v>
      </c>
      <c r="BD496" s="192">
        <v>0</v>
      </c>
      <c r="BE496" s="192">
        <v>0</v>
      </c>
      <c r="BF496" s="192">
        <v>0</v>
      </c>
      <c r="BG496" s="192">
        <v>0</v>
      </c>
      <c r="BH496" s="192">
        <v>0</v>
      </c>
      <c r="BI496" s="192">
        <v>0</v>
      </c>
      <c r="BJ496" s="192">
        <v>0</v>
      </c>
      <c r="BK496" s="192">
        <v>0</v>
      </c>
      <c r="BL496" s="192">
        <v>0</v>
      </c>
      <c r="BM496" s="192">
        <v>0</v>
      </c>
      <c r="BN496" s="192">
        <v>0</v>
      </c>
      <c r="BO496" s="192">
        <v>0</v>
      </c>
      <c r="BP496" s="192">
        <v>0</v>
      </c>
      <c r="BQ496" s="192">
        <v>0</v>
      </c>
      <c r="BR496" s="192">
        <v>0</v>
      </c>
      <c r="BS496" s="192">
        <v>0</v>
      </c>
      <c r="BT496" s="192">
        <v>0</v>
      </c>
      <c r="BU496" s="192">
        <v>0</v>
      </c>
      <c r="BV496" s="192">
        <v>0</v>
      </c>
      <c r="BW496" s="192">
        <v>0</v>
      </c>
      <c r="BX496" s="192">
        <v>0</v>
      </c>
      <c r="BY496" s="192">
        <v>0</v>
      </c>
      <c r="BZ496" s="192">
        <v>0</v>
      </c>
      <c r="CA496" s="192">
        <v>0</v>
      </c>
      <c r="CB496" s="192">
        <v>0</v>
      </c>
      <c r="CC496" s="201">
        <f t="shared" si="75"/>
        <v>141720</v>
      </c>
    </row>
    <row r="497" spans="1:81" s="278" customFormat="1">
      <c r="A497" s="320"/>
      <c r="B497" s="319"/>
      <c r="C497" s="321"/>
      <c r="D497" s="321"/>
      <c r="E497" s="321"/>
      <c r="F497" s="322" t="s">
        <v>1165</v>
      </c>
      <c r="G497" s="323" t="s">
        <v>1518</v>
      </c>
      <c r="H497" s="192">
        <v>673760</v>
      </c>
      <c r="I497" s="192">
        <v>110700</v>
      </c>
      <c r="J497" s="192">
        <v>70000</v>
      </c>
      <c r="K497" s="192">
        <v>95050</v>
      </c>
      <c r="L497" s="192">
        <v>0</v>
      </c>
      <c r="M497" s="192">
        <v>95000</v>
      </c>
      <c r="N497" s="192">
        <v>430200</v>
      </c>
      <c r="O497" s="192">
        <v>23184</v>
      </c>
      <c r="P497" s="192">
        <v>0</v>
      </c>
      <c r="Q497" s="192">
        <v>482720</v>
      </c>
      <c r="R497" s="192">
        <v>197760</v>
      </c>
      <c r="S497" s="192">
        <v>60000</v>
      </c>
      <c r="T497" s="192">
        <v>203500</v>
      </c>
      <c r="U497" s="192">
        <v>49500</v>
      </c>
      <c r="V497" s="192">
        <v>0</v>
      </c>
      <c r="W497" s="192">
        <v>0</v>
      </c>
      <c r="X497" s="192">
        <v>0</v>
      </c>
      <c r="Y497" s="192">
        <v>14600</v>
      </c>
      <c r="Z497" s="192">
        <v>172000</v>
      </c>
      <c r="AA497" s="192">
        <v>65190</v>
      </c>
      <c r="AB497" s="192">
        <v>37500</v>
      </c>
      <c r="AC497" s="192">
        <v>2361681</v>
      </c>
      <c r="AD497" s="192">
        <v>63250</v>
      </c>
      <c r="AE497" s="192">
        <v>101000</v>
      </c>
      <c r="AF497" s="192">
        <v>40400</v>
      </c>
      <c r="AG497" s="192">
        <v>229593.43</v>
      </c>
      <c r="AH497" s="192">
        <v>0</v>
      </c>
      <c r="AI497" s="192">
        <v>1653298</v>
      </c>
      <c r="AJ497" s="192">
        <v>91184</v>
      </c>
      <c r="AK497" s="192">
        <v>0</v>
      </c>
      <c r="AL497" s="192">
        <v>90000</v>
      </c>
      <c r="AM497" s="192">
        <v>76000</v>
      </c>
      <c r="AN497" s="192">
        <v>1275600</v>
      </c>
      <c r="AO497" s="192">
        <v>117950</v>
      </c>
      <c r="AP497" s="192">
        <v>293628</v>
      </c>
      <c r="AQ497" s="192">
        <v>0</v>
      </c>
      <c r="AR497" s="192">
        <v>0</v>
      </c>
      <c r="AS497" s="192">
        <v>0</v>
      </c>
      <c r="AT497" s="192">
        <v>12928</v>
      </c>
      <c r="AU497" s="192">
        <v>145910</v>
      </c>
      <c r="AV497" s="192">
        <v>24300</v>
      </c>
      <c r="AW497" s="192">
        <v>30000</v>
      </c>
      <c r="AX497" s="192">
        <v>20960</v>
      </c>
      <c r="AY497" s="192">
        <v>29600</v>
      </c>
      <c r="AZ497" s="192">
        <v>13426</v>
      </c>
      <c r="BA497" s="192">
        <v>26000</v>
      </c>
      <c r="BB497" s="192">
        <v>939273.5</v>
      </c>
      <c r="BC497" s="192">
        <v>60068</v>
      </c>
      <c r="BD497" s="192">
        <v>143100</v>
      </c>
      <c r="BE497" s="192">
        <v>0</v>
      </c>
      <c r="BF497" s="192">
        <v>0</v>
      </c>
      <c r="BG497" s="192">
        <v>177000</v>
      </c>
      <c r="BH497" s="192">
        <v>144200</v>
      </c>
      <c r="BI497" s="192">
        <v>55200</v>
      </c>
      <c r="BJ497" s="192">
        <v>86400</v>
      </c>
      <c r="BK497" s="192">
        <v>0</v>
      </c>
      <c r="BL497" s="192">
        <v>0</v>
      </c>
      <c r="BM497" s="192">
        <v>715418.5</v>
      </c>
      <c r="BN497" s="192">
        <v>164050</v>
      </c>
      <c r="BO497" s="192">
        <v>15500</v>
      </c>
      <c r="BP497" s="192">
        <v>0</v>
      </c>
      <c r="BQ497" s="192">
        <v>5080</v>
      </c>
      <c r="BR497" s="192">
        <v>109100</v>
      </c>
      <c r="BS497" s="192">
        <v>0</v>
      </c>
      <c r="BT497" s="192">
        <v>613556</v>
      </c>
      <c r="BU497" s="192">
        <v>0</v>
      </c>
      <c r="BV497" s="192">
        <v>20500</v>
      </c>
      <c r="BW497" s="192">
        <v>15548</v>
      </c>
      <c r="BX497" s="192">
        <v>230125</v>
      </c>
      <c r="BY497" s="192">
        <v>39488</v>
      </c>
      <c r="BZ497" s="192">
        <v>671100</v>
      </c>
      <c r="CA497" s="192">
        <v>60000</v>
      </c>
      <c r="CB497" s="192">
        <v>45960</v>
      </c>
      <c r="CC497" s="201">
        <f t="shared" si="75"/>
        <v>13788039.43</v>
      </c>
    </row>
    <row r="498" spans="1:81" s="278" customFormat="1">
      <c r="A498" s="320"/>
      <c r="B498" s="319"/>
      <c r="C498" s="321"/>
      <c r="D498" s="321"/>
      <c r="E498" s="321"/>
      <c r="F498" s="322" t="s">
        <v>1166</v>
      </c>
      <c r="G498" s="323" t="s">
        <v>1655</v>
      </c>
      <c r="H498" s="192">
        <v>0</v>
      </c>
      <c r="I498" s="192">
        <v>0</v>
      </c>
      <c r="J498" s="192">
        <v>0</v>
      </c>
      <c r="K498" s="192">
        <v>0</v>
      </c>
      <c r="L498" s="192">
        <v>0</v>
      </c>
      <c r="M498" s="192">
        <v>0</v>
      </c>
      <c r="N498" s="192">
        <v>605442</v>
      </c>
      <c r="O498" s="192">
        <v>0</v>
      </c>
      <c r="P498" s="192">
        <v>0</v>
      </c>
      <c r="Q498" s="192">
        <v>0</v>
      </c>
      <c r="R498" s="192">
        <v>0</v>
      </c>
      <c r="S498" s="192">
        <v>0</v>
      </c>
      <c r="T498" s="192">
        <v>0</v>
      </c>
      <c r="U498" s="192">
        <v>0</v>
      </c>
      <c r="V498" s="192">
        <v>0</v>
      </c>
      <c r="W498" s="192">
        <v>0</v>
      </c>
      <c r="X498" s="192">
        <v>0</v>
      </c>
      <c r="Y498" s="192">
        <v>0</v>
      </c>
      <c r="Z498" s="192">
        <v>0</v>
      </c>
      <c r="AA498" s="192">
        <v>0</v>
      </c>
      <c r="AB498" s="192">
        <v>0</v>
      </c>
      <c r="AC498" s="192">
        <v>0</v>
      </c>
      <c r="AD498" s="192">
        <v>0</v>
      </c>
      <c r="AE498" s="192">
        <v>0</v>
      </c>
      <c r="AF498" s="192">
        <v>0</v>
      </c>
      <c r="AG498" s="192">
        <v>0</v>
      </c>
      <c r="AH498" s="192">
        <v>0</v>
      </c>
      <c r="AI498" s="192">
        <v>546300</v>
      </c>
      <c r="AJ498" s="192">
        <v>4200</v>
      </c>
      <c r="AK498" s="192">
        <v>0</v>
      </c>
      <c r="AL498" s="192">
        <v>0</v>
      </c>
      <c r="AM498" s="192">
        <v>0</v>
      </c>
      <c r="AN498" s="192">
        <v>0</v>
      </c>
      <c r="AO498" s="192">
        <v>0</v>
      </c>
      <c r="AP498" s="192">
        <v>0</v>
      </c>
      <c r="AQ498" s="192">
        <v>0</v>
      </c>
      <c r="AR498" s="192">
        <v>0</v>
      </c>
      <c r="AS498" s="192">
        <v>0</v>
      </c>
      <c r="AT498" s="192">
        <v>0</v>
      </c>
      <c r="AU498" s="192">
        <v>0</v>
      </c>
      <c r="AV498" s="192">
        <v>0</v>
      </c>
      <c r="AW498" s="192">
        <v>0</v>
      </c>
      <c r="AX498" s="192">
        <v>0</v>
      </c>
      <c r="AY498" s="192">
        <v>0</v>
      </c>
      <c r="AZ498" s="192">
        <v>0</v>
      </c>
      <c r="BA498" s="192">
        <v>0</v>
      </c>
      <c r="BB498" s="192">
        <v>0</v>
      </c>
      <c r="BC498" s="192">
        <v>0</v>
      </c>
      <c r="BD498" s="192">
        <v>0</v>
      </c>
      <c r="BE498" s="192">
        <v>0</v>
      </c>
      <c r="BF498" s="192">
        <v>0</v>
      </c>
      <c r="BG498" s="192">
        <v>0</v>
      </c>
      <c r="BH498" s="192">
        <v>0</v>
      </c>
      <c r="BI498" s="192">
        <v>0</v>
      </c>
      <c r="BJ498" s="192">
        <v>0</v>
      </c>
      <c r="BK498" s="192">
        <v>0</v>
      </c>
      <c r="BL498" s="192">
        <v>0</v>
      </c>
      <c r="BM498" s="192">
        <v>0</v>
      </c>
      <c r="BN498" s="192">
        <v>0</v>
      </c>
      <c r="BO498" s="192">
        <v>0</v>
      </c>
      <c r="BP498" s="192">
        <v>0</v>
      </c>
      <c r="BQ498" s="192">
        <v>0</v>
      </c>
      <c r="BR498" s="192">
        <v>0</v>
      </c>
      <c r="BS498" s="192">
        <v>0</v>
      </c>
      <c r="BT498" s="192">
        <v>0</v>
      </c>
      <c r="BU498" s="192">
        <v>0</v>
      </c>
      <c r="BV498" s="192">
        <v>0</v>
      </c>
      <c r="BW498" s="192">
        <v>0</v>
      </c>
      <c r="BX498" s="192">
        <v>0</v>
      </c>
      <c r="BY498" s="192">
        <v>0</v>
      </c>
      <c r="BZ498" s="192">
        <v>0</v>
      </c>
      <c r="CA498" s="192">
        <v>0</v>
      </c>
      <c r="CB498" s="192">
        <v>0</v>
      </c>
      <c r="CC498" s="201">
        <f t="shared" si="75"/>
        <v>1155942</v>
      </c>
    </row>
    <row r="499" spans="1:81" s="278" customFormat="1">
      <c r="A499" s="320"/>
      <c r="B499" s="319"/>
      <c r="C499" s="321"/>
      <c r="D499" s="321"/>
      <c r="E499" s="321"/>
      <c r="F499" s="322" t="s">
        <v>1167</v>
      </c>
      <c r="G499" s="323" t="s">
        <v>1656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2">
        <v>0</v>
      </c>
      <c r="N499" s="192">
        <v>0</v>
      </c>
      <c r="O499" s="192">
        <v>0</v>
      </c>
      <c r="P499" s="192">
        <v>0</v>
      </c>
      <c r="Q499" s="192">
        <v>0</v>
      </c>
      <c r="R499" s="192">
        <v>0</v>
      </c>
      <c r="S499" s="192">
        <v>0</v>
      </c>
      <c r="T499" s="192">
        <v>0</v>
      </c>
      <c r="U499" s="192">
        <v>0</v>
      </c>
      <c r="V499" s="192">
        <v>0</v>
      </c>
      <c r="W499" s="192">
        <v>0</v>
      </c>
      <c r="X499" s="192">
        <v>0</v>
      </c>
      <c r="Y499" s="192">
        <v>0</v>
      </c>
      <c r="Z499" s="192">
        <v>0</v>
      </c>
      <c r="AA499" s="192">
        <v>0</v>
      </c>
      <c r="AB499" s="192">
        <v>0</v>
      </c>
      <c r="AC499" s="192">
        <v>0</v>
      </c>
      <c r="AD499" s="192">
        <v>122000</v>
      </c>
      <c r="AE499" s="192">
        <v>0</v>
      </c>
      <c r="AF499" s="192">
        <v>0</v>
      </c>
      <c r="AG499" s="192">
        <v>0</v>
      </c>
      <c r="AH499" s="192">
        <v>0</v>
      </c>
      <c r="AI499" s="192">
        <v>0</v>
      </c>
      <c r="AJ499" s="192">
        <v>0</v>
      </c>
      <c r="AK499" s="192">
        <v>49520</v>
      </c>
      <c r="AL499" s="192">
        <v>0</v>
      </c>
      <c r="AM499" s="192">
        <v>0</v>
      </c>
      <c r="AN499" s="192">
        <v>0</v>
      </c>
      <c r="AO499" s="192">
        <v>0</v>
      </c>
      <c r="AP499" s="192">
        <v>0</v>
      </c>
      <c r="AQ499" s="192">
        <v>0</v>
      </c>
      <c r="AR499" s="192">
        <v>0</v>
      </c>
      <c r="AS499" s="192">
        <v>0</v>
      </c>
      <c r="AT499" s="192">
        <v>0</v>
      </c>
      <c r="AU499" s="192">
        <v>37500</v>
      </c>
      <c r="AV499" s="192">
        <v>0</v>
      </c>
      <c r="AW499" s="192">
        <v>0</v>
      </c>
      <c r="AX499" s="192">
        <v>0</v>
      </c>
      <c r="AY499" s="192">
        <v>0</v>
      </c>
      <c r="AZ499" s="192">
        <v>0</v>
      </c>
      <c r="BA499" s="192">
        <v>0</v>
      </c>
      <c r="BB499" s="192">
        <v>0</v>
      </c>
      <c r="BC499" s="192">
        <v>0</v>
      </c>
      <c r="BD499" s="192">
        <v>0</v>
      </c>
      <c r="BE499" s="192">
        <v>52000</v>
      </c>
      <c r="BF499" s="192">
        <v>0</v>
      </c>
      <c r="BG499" s="192">
        <v>0</v>
      </c>
      <c r="BH499" s="192">
        <v>0</v>
      </c>
      <c r="BI499" s="192">
        <v>333400</v>
      </c>
      <c r="BJ499" s="192">
        <v>0</v>
      </c>
      <c r="BK499" s="192">
        <v>0</v>
      </c>
      <c r="BL499" s="192">
        <v>0</v>
      </c>
      <c r="BM499" s="192">
        <v>0</v>
      </c>
      <c r="BN499" s="192">
        <v>0</v>
      </c>
      <c r="BO499" s="192">
        <v>0</v>
      </c>
      <c r="BP499" s="192">
        <v>0</v>
      </c>
      <c r="BQ499" s="192">
        <v>0</v>
      </c>
      <c r="BR499" s="192">
        <v>0</v>
      </c>
      <c r="BS499" s="192">
        <v>0</v>
      </c>
      <c r="BT499" s="192">
        <v>0</v>
      </c>
      <c r="BU499" s="192">
        <v>0</v>
      </c>
      <c r="BV499" s="192">
        <v>0</v>
      </c>
      <c r="BW499" s="192">
        <v>0</v>
      </c>
      <c r="BX499" s="192">
        <v>0</v>
      </c>
      <c r="BY499" s="192">
        <v>0</v>
      </c>
      <c r="BZ499" s="192">
        <v>0</v>
      </c>
      <c r="CA499" s="192">
        <v>0</v>
      </c>
      <c r="CB499" s="192">
        <v>0</v>
      </c>
      <c r="CC499" s="201">
        <f t="shared" si="75"/>
        <v>594420</v>
      </c>
    </row>
    <row r="500" spans="1:81" s="278" customFormat="1">
      <c r="A500" s="320"/>
      <c r="B500" s="319"/>
      <c r="C500" s="321"/>
      <c r="D500" s="321"/>
      <c r="E500" s="321"/>
      <c r="F500" s="322" t="s">
        <v>1168</v>
      </c>
      <c r="G500" s="323" t="s">
        <v>1657</v>
      </c>
      <c r="H500" s="192">
        <v>0</v>
      </c>
      <c r="I500" s="192">
        <v>0</v>
      </c>
      <c r="J500" s="192">
        <v>0</v>
      </c>
      <c r="K500" s="192">
        <v>0</v>
      </c>
      <c r="L500" s="192">
        <v>0</v>
      </c>
      <c r="M500" s="192">
        <v>0</v>
      </c>
      <c r="N500" s="192">
        <v>0</v>
      </c>
      <c r="O500" s="192">
        <v>0</v>
      </c>
      <c r="P500" s="192">
        <v>0</v>
      </c>
      <c r="Q500" s="192">
        <v>0</v>
      </c>
      <c r="R500" s="192">
        <v>0</v>
      </c>
      <c r="S500" s="192">
        <v>0</v>
      </c>
      <c r="T500" s="192">
        <v>0</v>
      </c>
      <c r="U500" s="192">
        <v>0</v>
      </c>
      <c r="V500" s="192">
        <v>0</v>
      </c>
      <c r="W500" s="192">
        <v>0</v>
      </c>
      <c r="X500" s="192">
        <v>0</v>
      </c>
      <c r="Y500" s="192">
        <v>0</v>
      </c>
      <c r="Z500" s="192">
        <v>380700</v>
      </c>
      <c r="AA500" s="192">
        <v>0</v>
      </c>
      <c r="AB500" s="192">
        <v>0</v>
      </c>
      <c r="AC500" s="192">
        <v>0</v>
      </c>
      <c r="AD500" s="192">
        <v>1800</v>
      </c>
      <c r="AE500" s="192">
        <v>0</v>
      </c>
      <c r="AF500" s="192">
        <v>0</v>
      </c>
      <c r="AG500" s="192">
        <v>0</v>
      </c>
      <c r="AH500" s="192">
        <v>0</v>
      </c>
      <c r="AI500" s="192">
        <v>0</v>
      </c>
      <c r="AJ500" s="192">
        <v>0</v>
      </c>
      <c r="AK500" s="192">
        <v>0</v>
      </c>
      <c r="AL500" s="192">
        <v>0</v>
      </c>
      <c r="AM500" s="192">
        <v>0</v>
      </c>
      <c r="AN500" s="192">
        <v>0</v>
      </c>
      <c r="AO500" s="192">
        <v>0</v>
      </c>
      <c r="AP500" s="192">
        <v>0</v>
      </c>
      <c r="AQ500" s="192">
        <v>0</v>
      </c>
      <c r="AR500" s="192">
        <v>0</v>
      </c>
      <c r="AS500" s="192">
        <v>0</v>
      </c>
      <c r="AT500" s="192">
        <v>0</v>
      </c>
      <c r="AU500" s="192">
        <v>0</v>
      </c>
      <c r="AV500" s="192">
        <v>0</v>
      </c>
      <c r="AW500" s="192">
        <v>0</v>
      </c>
      <c r="AX500" s="192">
        <v>0</v>
      </c>
      <c r="AY500" s="192">
        <v>0</v>
      </c>
      <c r="AZ500" s="192">
        <v>0</v>
      </c>
      <c r="BA500" s="192">
        <v>0</v>
      </c>
      <c r="BB500" s="192">
        <v>0</v>
      </c>
      <c r="BC500" s="192">
        <v>0</v>
      </c>
      <c r="BD500" s="192">
        <v>0</v>
      </c>
      <c r="BE500" s="192">
        <v>0</v>
      </c>
      <c r="BF500" s="192">
        <v>0</v>
      </c>
      <c r="BG500" s="192">
        <v>0</v>
      </c>
      <c r="BH500" s="192">
        <v>0</v>
      </c>
      <c r="BI500" s="192">
        <v>0</v>
      </c>
      <c r="BJ500" s="192">
        <v>0</v>
      </c>
      <c r="BK500" s="192">
        <v>0</v>
      </c>
      <c r="BL500" s="192">
        <v>0</v>
      </c>
      <c r="BM500" s="192">
        <v>0</v>
      </c>
      <c r="BN500" s="192">
        <v>0</v>
      </c>
      <c r="BO500" s="192">
        <v>0</v>
      </c>
      <c r="BP500" s="192">
        <v>0</v>
      </c>
      <c r="BQ500" s="192">
        <v>0</v>
      </c>
      <c r="BR500" s="192">
        <v>0</v>
      </c>
      <c r="BS500" s="192">
        <v>0</v>
      </c>
      <c r="BT500" s="192">
        <v>0</v>
      </c>
      <c r="BU500" s="192">
        <v>0</v>
      </c>
      <c r="BV500" s="192">
        <v>0</v>
      </c>
      <c r="BW500" s="192">
        <v>0</v>
      </c>
      <c r="BX500" s="192">
        <v>0</v>
      </c>
      <c r="BY500" s="192">
        <v>0</v>
      </c>
      <c r="BZ500" s="192">
        <v>0</v>
      </c>
      <c r="CA500" s="192">
        <v>0</v>
      </c>
      <c r="CB500" s="192">
        <v>0</v>
      </c>
      <c r="CC500" s="201">
        <f t="shared" si="75"/>
        <v>382500</v>
      </c>
    </row>
    <row r="501" spans="1:81" s="278" customFormat="1">
      <c r="A501" s="320"/>
      <c r="B501" s="319"/>
      <c r="C501" s="321"/>
      <c r="D501" s="321"/>
      <c r="E501" s="321"/>
      <c r="F501" s="322" t="s">
        <v>1169</v>
      </c>
      <c r="G501" s="323" t="s">
        <v>1658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2">
        <v>0</v>
      </c>
      <c r="N501" s="192">
        <v>0</v>
      </c>
      <c r="O501" s="192">
        <v>0</v>
      </c>
      <c r="P501" s="192">
        <v>0</v>
      </c>
      <c r="Q501" s="192">
        <v>0</v>
      </c>
      <c r="R501" s="192">
        <v>0</v>
      </c>
      <c r="S501" s="192">
        <v>0</v>
      </c>
      <c r="T501" s="192">
        <v>0</v>
      </c>
      <c r="U501" s="192">
        <v>0</v>
      </c>
      <c r="V501" s="192">
        <v>0</v>
      </c>
      <c r="W501" s="192">
        <v>0</v>
      </c>
      <c r="X501" s="192">
        <v>0</v>
      </c>
      <c r="Y501" s="192">
        <v>0</v>
      </c>
      <c r="Z501" s="192">
        <v>0</v>
      </c>
      <c r="AA501" s="192">
        <v>0</v>
      </c>
      <c r="AB501" s="192">
        <v>0</v>
      </c>
      <c r="AC501" s="192">
        <v>0</v>
      </c>
      <c r="AD501" s="192">
        <v>0</v>
      </c>
      <c r="AE501" s="192">
        <v>0</v>
      </c>
      <c r="AF501" s="192">
        <v>0</v>
      </c>
      <c r="AG501" s="192">
        <v>0</v>
      </c>
      <c r="AH501" s="192">
        <v>0</v>
      </c>
      <c r="AI501" s="192">
        <v>0</v>
      </c>
      <c r="AJ501" s="192">
        <v>0</v>
      </c>
      <c r="AK501" s="192">
        <v>0</v>
      </c>
      <c r="AL501" s="192">
        <v>0</v>
      </c>
      <c r="AM501" s="192">
        <v>0</v>
      </c>
      <c r="AN501" s="192">
        <v>0</v>
      </c>
      <c r="AO501" s="192">
        <v>0</v>
      </c>
      <c r="AP501" s="192">
        <v>0</v>
      </c>
      <c r="AQ501" s="192">
        <v>0</v>
      </c>
      <c r="AR501" s="192">
        <v>0</v>
      </c>
      <c r="AS501" s="192">
        <v>0</v>
      </c>
      <c r="AT501" s="192">
        <v>0</v>
      </c>
      <c r="AU501" s="192">
        <v>0</v>
      </c>
      <c r="AV501" s="192">
        <v>0</v>
      </c>
      <c r="AW501" s="192">
        <v>0</v>
      </c>
      <c r="AX501" s="192">
        <v>0</v>
      </c>
      <c r="AY501" s="192">
        <v>0</v>
      </c>
      <c r="AZ501" s="192">
        <v>0</v>
      </c>
      <c r="BA501" s="192">
        <v>0</v>
      </c>
      <c r="BB501" s="192">
        <v>0</v>
      </c>
      <c r="BC501" s="192">
        <v>0</v>
      </c>
      <c r="BD501" s="192">
        <v>0</v>
      </c>
      <c r="BE501" s="192">
        <v>0</v>
      </c>
      <c r="BF501" s="192">
        <v>0</v>
      </c>
      <c r="BG501" s="192">
        <v>0</v>
      </c>
      <c r="BH501" s="192">
        <v>0</v>
      </c>
      <c r="BI501" s="192">
        <v>0</v>
      </c>
      <c r="BJ501" s="192">
        <v>0</v>
      </c>
      <c r="BK501" s="192">
        <v>0</v>
      </c>
      <c r="BL501" s="192">
        <v>0</v>
      </c>
      <c r="BM501" s="192">
        <v>0</v>
      </c>
      <c r="BN501" s="192">
        <v>0</v>
      </c>
      <c r="BO501" s="192">
        <v>0</v>
      </c>
      <c r="BP501" s="192">
        <v>0</v>
      </c>
      <c r="BQ501" s="192">
        <v>0</v>
      </c>
      <c r="BR501" s="192">
        <v>0</v>
      </c>
      <c r="BS501" s="192">
        <v>0</v>
      </c>
      <c r="BT501" s="192">
        <v>0</v>
      </c>
      <c r="BU501" s="192">
        <v>0</v>
      </c>
      <c r="BV501" s="192">
        <v>0</v>
      </c>
      <c r="BW501" s="192">
        <v>0</v>
      </c>
      <c r="BX501" s="192">
        <v>0</v>
      </c>
      <c r="BY501" s="192">
        <v>0</v>
      </c>
      <c r="BZ501" s="192">
        <v>0</v>
      </c>
      <c r="CA501" s="192">
        <v>0</v>
      </c>
      <c r="CB501" s="192">
        <v>0</v>
      </c>
      <c r="CC501" s="201">
        <f t="shared" si="75"/>
        <v>0</v>
      </c>
    </row>
    <row r="502" spans="1:81" s="278" customFormat="1">
      <c r="A502" s="320"/>
      <c r="B502" s="319"/>
      <c r="C502" s="321"/>
      <c r="D502" s="321"/>
      <c r="E502" s="321"/>
      <c r="F502" s="322" t="s">
        <v>1170</v>
      </c>
      <c r="G502" s="323" t="s">
        <v>1659</v>
      </c>
      <c r="H502" s="192">
        <v>0</v>
      </c>
      <c r="I502" s="192">
        <v>27845</v>
      </c>
      <c r="J502" s="192">
        <v>1045320</v>
      </c>
      <c r="K502" s="192">
        <v>0</v>
      </c>
      <c r="L502" s="192">
        <v>0</v>
      </c>
      <c r="M502" s="192">
        <v>0</v>
      </c>
      <c r="N502" s="192">
        <v>2039245</v>
      </c>
      <c r="O502" s="192">
        <v>0</v>
      </c>
      <c r="P502" s="192">
        <v>0</v>
      </c>
      <c r="Q502" s="192">
        <v>0</v>
      </c>
      <c r="R502" s="192">
        <v>0</v>
      </c>
      <c r="S502" s="192">
        <v>0</v>
      </c>
      <c r="T502" s="192">
        <v>0</v>
      </c>
      <c r="U502" s="192">
        <v>7832</v>
      </c>
      <c r="V502" s="192">
        <v>0</v>
      </c>
      <c r="W502" s="192">
        <v>0</v>
      </c>
      <c r="X502" s="192">
        <v>0</v>
      </c>
      <c r="Y502" s="192">
        <v>0</v>
      </c>
      <c r="Z502" s="192">
        <v>315415</v>
      </c>
      <c r="AA502" s="192">
        <v>0</v>
      </c>
      <c r="AB502" s="192">
        <v>0</v>
      </c>
      <c r="AC502" s="192">
        <v>0</v>
      </c>
      <c r="AD502" s="192">
        <v>0</v>
      </c>
      <c r="AE502" s="192">
        <v>0</v>
      </c>
      <c r="AF502" s="192">
        <v>0</v>
      </c>
      <c r="AG502" s="192">
        <v>0</v>
      </c>
      <c r="AH502" s="192">
        <v>40000</v>
      </c>
      <c r="AI502" s="192">
        <v>8530514.5999999996</v>
      </c>
      <c r="AJ502" s="192">
        <v>0</v>
      </c>
      <c r="AK502" s="192">
        <v>0</v>
      </c>
      <c r="AL502" s="192">
        <v>0</v>
      </c>
      <c r="AM502" s="192">
        <v>0</v>
      </c>
      <c r="AN502" s="192">
        <v>0</v>
      </c>
      <c r="AO502" s="192">
        <v>0</v>
      </c>
      <c r="AP502" s="192">
        <v>0</v>
      </c>
      <c r="AQ502" s="192">
        <v>0</v>
      </c>
      <c r="AR502" s="192">
        <v>0</v>
      </c>
      <c r="AS502" s="192">
        <v>0</v>
      </c>
      <c r="AT502" s="192">
        <v>0</v>
      </c>
      <c r="AU502" s="192">
        <v>212730</v>
      </c>
      <c r="AV502" s="192">
        <v>0</v>
      </c>
      <c r="AW502" s="192">
        <v>0</v>
      </c>
      <c r="AX502" s="192">
        <v>0</v>
      </c>
      <c r="AY502" s="192">
        <v>0</v>
      </c>
      <c r="AZ502" s="192">
        <v>0</v>
      </c>
      <c r="BA502" s="192">
        <v>0</v>
      </c>
      <c r="BB502" s="192">
        <v>0</v>
      </c>
      <c r="BC502" s="192">
        <v>211706.5</v>
      </c>
      <c r="BD502" s="192">
        <v>0</v>
      </c>
      <c r="BE502" s="192">
        <v>0</v>
      </c>
      <c r="BF502" s="192">
        <v>0</v>
      </c>
      <c r="BG502" s="192">
        <v>1981</v>
      </c>
      <c r="BH502" s="192">
        <v>164390</v>
      </c>
      <c r="BI502" s="192">
        <v>0</v>
      </c>
      <c r="BJ502" s="192">
        <v>0</v>
      </c>
      <c r="BK502" s="192">
        <v>0</v>
      </c>
      <c r="BL502" s="192">
        <v>0</v>
      </c>
      <c r="BM502" s="192">
        <v>2313280</v>
      </c>
      <c r="BN502" s="192">
        <v>27260</v>
      </c>
      <c r="BO502" s="192">
        <v>0</v>
      </c>
      <c r="BP502" s="192">
        <v>0</v>
      </c>
      <c r="BQ502" s="192">
        <v>0</v>
      </c>
      <c r="BR502" s="192">
        <v>0</v>
      </c>
      <c r="BS502" s="192">
        <v>0</v>
      </c>
      <c r="BT502" s="192">
        <v>4665827.7</v>
      </c>
      <c r="BU502" s="192">
        <v>0</v>
      </c>
      <c r="BV502" s="192">
        <v>0</v>
      </c>
      <c r="BW502" s="192">
        <v>0</v>
      </c>
      <c r="BX502" s="192">
        <v>0</v>
      </c>
      <c r="BY502" s="192">
        <v>43225</v>
      </c>
      <c r="BZ502" s="192">
        <v>0</v>
      </c>
      <c r="CA502" s="192">
        <v>0</v>
      </c>
      <c r="CB502" s="192">
        <v>0</v>
      </c>
      <c r="CC502" s="201">
        <f t="shared" si="75"/>
        <v>19646571.800000001</v>
      </c>
    </row>
    <row r="503" spans="1:81" s="278" customFormat="1">
      <c r="A503" s="320"/>
      <c r="B503" s="319"/>
      <c r="C503" s="321"/>
      <c r="D503" s="321"/>
      <c r="E503" s="321"/>
      <c r="F503" s="324" t="s">
        <v>1660</v>
      </c>
      <c r="G503" s="325" t="s">
        <v>1185</v>
      </c>
      <c r="H503" s="192">
        <v>0</v>
      </c>
      <c r="I503" s="192">
        <v>686440</v>
      </c>
      <c r="J503" s="192">
        <v>13300</v>
      </c>
      <c r="K503" s="192">
        <v>1720</v>
      </c>
      <c r="L503" s="192">
        <v>41890</v>
      </c>
      <c r="M503" s="192">
        <v>0</v>
      </c>
      <c r="N503" s="192">
        <v>1588351</v>
      </c>
      <c r="O503" s="192">
        <v>147390</v>
      </c>
      <c r="P503" s="192">
        <v>0</v>
      </c>
      <c r="Q503" s="192">
        <v>0</v>
      </c>
      <c r="R503" s="192">
        <v>0</v>
      </c>
      <c r="S503" s="192">
        <v>0</v>
      </c>
      <c r="T503" s="192">
        <v>0</v>
      </c>
      <c r="U503" s="192">
        <v>4110</v>
      </c>
      <c r="V503" s="192">
        <v>0</v>
      </c>
      <c r="W503" s="192">
        <v>20175</v>
      </c>
      <c r="X503" s="192">
        <v>0</v>
      </c>
      <c r="Y503" s="192">
        <v>75100</v>
      </c>
      <c r="Z503" s="192">
        <v>482925</v>
      </c>
      <c r="AA503" s="192">
        <v>217960</v>
      </c>
      <c r="AB503" s="192">
        <v>0</v>
      </c>
      <c r="AC503" s="192">
        <v>0</v>
      </c>
      <c r="AD503" s="192">
        <v>0</v>
      </c>
      <c r="AE503" s="192">
        <v>0</v>
      </c>
      <c r="AF503" s="192">
        <v>0</v>
      </c>
      <c r="AG503" s="192">
        <v>0</v>
      </c>
      <c r="AH503" s="192">
        <v>0</v>
      </c>
      <c r="AI503" s="192">
        <v>981580</v>
      </c>
      <c r="AJ503" s="192">
        <v>0</v>
      </c>
      <c r="AK503" s="192">
        <v>19940</v>
      </c>
      <c r="AL503" s="192">
        <v>0</v>
      </c>
      <c r="AM503" s="192">
        <v>0</v>
      </c>
      <c r="AN503" s="192">
        <v>81950</v>
      </c>
      <c r="AO503" s="192">
        <v>182445</v>
      </c>
      <c r="AP503" s="192">
        <v>0</v>
      </c>
      <c r="AQ503" s="192">
        <v>8720</v>
      </c>
      <c r="AR503" s="192">
        <v>28900</v>
      </c>
      <c r="AS503" s="192">
        <v>10096</v>
      </c>
      <c r="AT503" s="192">
        <v>1660</v>
      </c>
      <c r="AU503" s="192">
        <v>247314</v>
      </c>
      <c r="AV503" s="192">
        <v>0</v>
      </c>
      <c r="AW503" s="192">
        <v>0</v>
      </c>
      <c r="AX503" s="192">
        <v>14030</v>
      </c>
      <c r="AY503" s="192">
        <v>0</v>
      </c>
      <c r="AZ503" s="192">
        <v>11190</v>
      </c>
      <c r="BA503" s="192">
        <v>0</v>
      </c>
      <c r="BB503" s="192">
        <v>0</v>
      </c>
      <c r="BC503" s="192">
        <v>11054.5</v>
      </c>
      <c r="BD503" s="192">
        <v>4428</v>
      </c>
      <c r="BE503" s="192">
        <v>0</v>
      </c>
      <c r="BF503" s="192">
        <v>0</v>
      </c>
      <c r="BG503" s="192">
        <v>0</v>
      </c>
      <c r="BH503" s="192">
        <v>85356</v>
      </c>
      <c r="BI503" s="192">
        <v>107690</v>
      </c>
      <c r="BJ503" s="192">
        <v>149830</v>
      </c>
      <c r="BK503" s="192">
        <v>0</v>
      </c>
      <c r="BL503" s="192">
        <v>0</v>
      </c>
      <c r="BM503" s="192">
        <v>54705</v>
      </c>
      <c r="BN503" s="192">
        <v>0</v>
      </c>
      <c r="BO503" s="192">
        <v>356458</v>
      </c>
      <c r="BP503" s="192">
        <v>42720</v>
      </c>
      <c r="BQ503" s="192">
        <v>0</v>
      </c>
      <c r="BR503" s="192">
        <v>0</v>
      </c>
      <c r="BS503" s="192">
        <v>23675</v>
      </c>
      <c r="BT503" s="192">
        <v>3134902</v>
      </c>
      <c r="BU503" s="192">
        <v>0</v>
      </c>
      <c r="BV503" s="192">
        <v>208880</v>
      </c>
      <c r="BW503" s="192">
        <v>253060</v>
      </c>
      <c r="BX503" s="192">
        <v>46170</v>
      </c>
      <c r="BY503" s="192">
        <v>21800</v>
      </c>
      <c r="BZ503" s="192">
        <v>0</v>
      </c>
      <c r="CA503" s="192">
        <v>0</v>
      </c>
      <c r="CB503" s="192">
        <v>20287.5</v>
      </c>
      <c r="CC503" s="201">
        <f>SUM(H503:CB503)</f>
        <v>9388202</v>
      </c>
    </row>
    <row r="504" spans="1:81" s="278" customFormat="1">
      <c r="A504" s="320"/>
      <c r="B504" s="319"/>
      <c r="C504" s="321"/>
      <c r="D504" s="321"/>
      <c r="E504" s="321"/>
      <c r="F504" s="324" t="s">
        <v>1661</v>
      </c>
      <c r="G504" s="325" t="s">
        <v>1187</v>
      </c>
      <c r="H504" s="192">
        <v>0</v>
      </c>
      <c r="I504" s="192">
        <v>0</v>
      </c>
      <c r="J504" s="192">
        <v>0</v>
      </c>
      <c r="K504" s="192">
        <v>0</v>
      </c>
      <c r="L504" s="192">
        <v>0</v>
      </c>
      <c r="M504" s="192">
        <v>0</v>
      </c>
      <c r="N504" s="192">
        <v>0</v>
      </c>
      <c r="O504" s="192">
        <v>0</v>
      </c>
      <c r="P504" s="192">
        <v>0</v>
      </c>
      <c r="Q504" s="192">
        <v>0</v>
      </c>
      <c r="R504" s="192">
        <v>0</v>
      </c>
      <c r="S504" s="192">
        <v>0</v>
      </c>
      <c r="T504" s="192">
        <v>0</v>
      </c>
      <c r="U504" s="192">
        <v>0</v>
      </c>
      <c r="V504" s="192">
        <v>0</v>
      </c>
      <c r="W504" s="192">
        <v>0</v>
      </c>
      <c r="X504" s="192">
        <v>0</v>
      </c>
      <c r="Y504" s="192">
        <v>0</v>
      </c>
      <c r="Z504" s="192">
        <v>0</v>
      </c>
      <c r="AA504" s="192">
        <v>0</v>
      </c>
      <c r="AB504" s="192">
        <v>0</v>
      </c>
      <c r="AC504" s="192">
        <v>0</v>
      </c>
      <c r="AD504" s="192">
        <v>0</v>
      </c>
      <c r="AE504" s="192">
        <v>0</v>
      </c>
      <c r="AF504" s="192">
        <v>0</v>
      </c>
      <c r="AG504" s="192">
        <v>0</v>
      </c>
      <c r="AH504" s="192">
        <v>0</v>
      </c>
      <c r="AI504" s="192">
        <v>1587640</v>
      </c>
      <c r="AJ504" s="192">
        <v>0</v>
      </c>
      <c r="AK504" s="192">
        <v>0</v>
      </c>
      <c r="AL504" s="192">
        <v>0</v>
      </c>
      <c r="AM504" s="192">
        <v>0</v>
      </c>
      <c r="AN504" s="192">
        <v>0</v>
      </c>
      <c r="AO504" s="192">
        <v>0</v>
      </c>
      <c r="AP504" s="192">
        <v>0</v>
      </c>
      <c r="AQ504" s="192">
        <v>0</v>
      </c>
      <c r="AR504" s="192">
        <v>0</v>
      </c>
      <c r="AS504" s="192">
        <v>0</v>
      </c>
      <c r="AT504" s="192">
        <v>0</v>
      </c>
      <c r="AU504" s="192">
        <v>0</v>
      </c>
      <c r="AV504" s="192">
        <v>0</v>
      </c>
      <c r="AW504" s="192">
        <v>0</v>
      </c>
      <c r="AX504" s="192">
        <v>0</v>
      </c>
      <c r="AY504" s="192">
        <v>0</v>
      </c>
      <c r="AZ504" s="192">
        <v>0</v>
      </c>
      <c r="BA504" s="192">
        <v>0</v>
      </c>
      <c r="BB504" s="192">
        <v>0</v>
      </c>
      <c r="BC504" s="192">
        <v>0</v>
      </c>
      <c r="BD504" s="192">
        <v>0</v>
      </c>
      <c r="BE504" s="192">
        <v>0</v>
      </c>
      <c r="BF504" s="192">
        <v>0</v>
      </c>
      <c r="BG504" s="192">
        <v>0</v>
      </c>
      <c r="BH504" s="192">
        <v>0</v>
      </c>
      <c r="BI504" s="192">
        <v>0</v>
      </c>
      <c r="BJ504" s="192">
        <v>0</v>
      </c>
      <c r="BK504" s="192">
        <v>0</v>
      </c>
      <c r="BL504" s="192">
        <v>0</v>
      </c>
      <c r="BM504" s="192">
        <v>217694.74</v>
      </c>
      <c r="BN504" s="192">
        <v>0</v>
      </c>
      <c r="BO504" s="192">
        <v>0</v>
      </c>
      <c r="BP504" s="192">
        <v>0</v>
      </c>
      <c r="BQ504" s="192">
        <v>0</v>
      </c>
      <c r="BR504" s="192">
        <v>0</v>
      </c>
      <c r="BS504" s="192">
        <v>0</v>
      </c>
      <c r="BT504" s="192">
        <v>520713.9</v>
      </c>
      <c r="BU504" s="192">
        <v>0</v>
      </c>
      <c r="BV504" s="192">
        <v>0</v>
      </c>
      <c r="BW504" s="192">
        <v>0</v>
      </c>
      <c r="BX504" s="192">
        <v>0</v>
      </c>
      <c r="BY504" s="192">
        <v>0</v>
      </c>
      <c r="BZ504" s="192">
        <v>0</v>
      </c>
      <c r="CA504" s="192">
        <v>0</v>
      </c>
      <c r="CB504" s="192">
        <v>0</v>
      </c>
      <c r="CC504" s="201">
        <f t="shared" si="75"/>
        <v>2326048.64</v>
      </c>
    </row>
    <row r="505" spans="1:81" s="278" customFormat="1">
      <c r="A505" s="320"/>
      <c r="B505" s="319"/>
      <c r="C505" s="321"/>
      <c r="D505" s="321"/>
      <c r="E505" s="321"/>
      <c r="F505" s="324" t="s">
        <v>1662</v>
      </c>
      <c r="G505" s="325" t="s">
        <v>1188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2">
        <v>0</v>
      </c>
      <c r="N505" s="192">
        <v>0</v>
      </c>
      <c r="O505" s="192">
        <v>0</v>
      </c>
      <c r="P505" s="192">
        <v>0</v>
      </c>
      <c r="Q505" s="192">
        <v>0</v>
      </c>
      <c r="R505" s="192">
        <v>0</v>
      </c>
      <c r="S505" s="192">
        <v>0</v>
      </c>
      <c r="T505" s="192">
        <v>11630</v>
      </c>
      <c r="U505" s="192">
        <v>0</v>
      </c>
      <c r="V505" s="192">
        <v>0</v>
      </c>
      <c r="W505" s="192">
        <v>0</v>
      </c>
      <c r="X505" s="192">
        <v>0</v>
      </c>
      <c r="Y505" s="192">
        <v>0</v>
      </c>
      <c r="Z505" s="192">
        <v>0</v>
      </c>
      <c r="AA505" s="192">
        <v>0</v>
      </c>
      <c r="AB505" s="192">
        <v>0</v>
      </c>
      <c r="AC505" s="192">
        <v>0</v>
      </c>
      <c r="AD505" s="192">
        <v>0</v>
      </c>
      <c r="AE505" s="192">
        <v>0</v>
      </c>
      <c r="AF505" s="192">
        <v>0</v>
      </c>
      <c r="AG505" s="192">
        <v>0</v>
      </c>
      <c r="AH505" s="192">
        <v>0</v>
      </c>
      <c r="AI505" s="192">
        <v>0</v>
      </c>
      <c r="AJ505" s="192">
        <v>0</v>
      </c>
      <c r="AK505" s="192">
        <v>0</v>
      </c>
      <c r="AL505" s="192">
        <v>0</v>
      </c>
      <c r="AM505" s="192">
        <v>0</v>
      </c>
      <c r="AN505" s="192">
        <v>0</v>
      </c>
      <c r="AO505" s="192">
        <v>0</v>
      </c>
      <c r="AP505" s="192">
        <v>0</v>
      </c>
      <c r="AQ505" s="192">
        <v>0</v>
      </c>
      <c r="AR505" s="192">
        <v>0</v>
      </c>
      <c r="AS505" s="192">
        <v>0</v>
      </c>
      <c r="AT505" s="192">
        <v>0</v>
      </c>
      <c r="AU505" s="192">
        <v>0</v>
      </c>
      <c r="AV505" s="192">
        <v>0</v>
      </c>
      <c r="AW505" s="192">
        <v>0</v>
      </c>
      <c r="AX505" s="192">
        <v>0</v>
      </c>
      <c r="AY505" s="192">
        <v>0</v>
      </c>
      <c r="AZ505" s="192">
        <v>0</v>
      </c>
      <c r="BA505" s="192">
        <v>0</v>
      </c>
      <c r="BB505" s="192">
        <v>0</v>
      </c>
      <c r="BC505" s="192">
        <v>0</v>
      </c>
      <c r="BD505" s="192">
        <v>0</v>
      </c>
      <c r="BE505" s="192">
        <v>0</v>
      </c>
      <c r="BF505" s="192">
        <v>0</v>
      </c>
      <c r="BG505" s="192">
        <v>0</v>
      </c>
      <c r="BH505" s="192">
        <v>0</v>
      </c>
      <c r="BI505" s="192">
        <v>0</v>
      </c>
      <c r="BJ505" s="192">
        <v>0</v>
      </c>
      <c r="BK505" s="192">
        <v>0</v>
      </c>
      <c r="BL505" s="192">
        <v>0</v>
      </c>
      <c r="BM505" s="192">
        <v>0</v>
      </c>
      <c r="BN505" s="192">
        <v>0</v>
      </c>
      <c r="BO505" s="192">
        <v>0</v>
      </c>
      <c r="BP505" s="192">
        <v>0</v>
      </c>
      <c r="BQ505" s="192">
        <v>0</v>
      </c>
      <c r="BR505" s="192">
        <v>0</v>
      </c>
      <c r="BS505" s="192">
        <v>0</v>
      </c>
      <c r="BT505" s="192">
        <v>0</v>
      </c>
      <c r="BU505" s="192">
        <v>0</v>
      </c>
      <c r="BV505" s="192">
        <v>0</v>
      </c>
      <c r="BW505" s="192">
        <v>0</v>
      </c>
      <c r="BX505" s="192">
        <v>0</v>
      </c>
      <c r="BY505" s="192">
        <v>0</v>
      </c>
      <c r="BZ505" s="192">
        <v>0</v>
      </c>
      <c r="CA505" s="192">
        <v>0</v>
      </c>
      <c r="CB505" s="192">
        <v>0</v>
      </c>
      <c r="CC505" s="201">
        <f t="shared" si="75"/>
        <v>11630</v>
      </c>
    </row>
    <row r="506" spans="1:81" s="278" customFormat="1">
      <c r="A506" s="320"/>
      <c r="B506" s="319"/>
      <c r="C506" s="321"/>
      <c r="D506" s="321"/>
      <c r="E506" s="321"/>
      <c r="F506" s="324" t="s">
        <v>1663</v>
      </c>
      <c r="G506" s="325" t="s">
        <v>1190</v>
      </c>
      <c r="H506" s="192">
        <v>0</v>
      </c>
      <c r="I506" s="192">
        <v>0</v>
      </c>
      <c r="J506" s="192">
        <v>0</v>
      </c>
      <c r="K506" s="192">
        <v>0</v>
      </c>
      <c r="L506" s="192">
        <v>0</v>
      </c>
      <c r="M506" s="192">
        <v>0</v>
      </c>
      <c r="N506" s="192">
        <v>0</v>
      </c>
      <c r="O506" s="192">
        <v>0</v>
      </c>
      <c r="P506" s="192">
        <v>0</v>
      </c>
      <c r="Q506" s="192">
        <v>0</v>
      </c>
      <c r="R506" s="192">
        <v>0</v>
      </c>
      <c r="S506" s="192">
        <v>0</v>
      </c>
      <c r="T506" s="192">
        <v>0</v>
      </c>
      <c r="U506" s="192">
        <v>0</v>
      </c>
      <c r="V506" s="192">
        <v>0</v>
      </c>
      <c r="W506" s="192">
        <v>0</v>
      </c>
      <c r="X506" s="192">
        <v>0</v>
      </c>
      <c r="Y506" s="192">
        <v>0</v>
      </c>
      <c r="Z506" s="192">
        <v>0</v>
      </c>
      <c r="AA506" s="192">
        <v>0</v>
      </c>
      <c r="AB506" s="192">
        <v>0</v>
      </c>
      <c r="AC506" s="192">
        <v>0</v>
      </c>
      <c r="AD506" s="192">
        <v>0</v>
      </c>
      <c r="AE506" s="192">
        <v>0</v>
      </c>
      <c r="AF506" s="192">
        <v>0</v>
      </c>
      <c r="AG506" s="192">
        <v>0</v>
      </c>
      <c r="AH506" s="192">
        <v>0</v>
      </c>
      <c r="AI506" s="192">
        <v>0</v>
      </c>
      <c r="AJ506" s="192">
        <v>0</v>
      </c>
      <c r="AK506" s="192">
        <v>0</v>
      </c>
      <c r="AL506" s="192">
        <v>0</v>
      </c>
      <c r="AM506" s="192">
        <v>0</v>
      </c>
      <c r="AN506" s="192">
        <v>0</v>
      </c>
      <c r="AO506" s="192">
        <v>0</v>
      </c>
      <c r="AP506" s="192">
        <v>0</v>
      </c>
      <c r="AQ506" s="192">
        <v>0</v>
      </c>
      <c r="AR506" s="192">
        <v>0</v>
      </c>
      <c r="AS506" s="192">
        <v>0</v>
      </c>
      <c r="AT506" s="192">
        <v>0</v>
      </c>
      <c r="AU506" s="192">
        <v>0</v>
      </c>
      <c r="AV506" s="192">
        <v>0</v>
      </c>
      <c r="AW506" s="192">
        <v>0</v>
      </c>
      <c r="AX506" s="192">
        <v>0</v>
      </c>
      <c r="AY506" s="192">
        <v>0</v>
      </c>
      <c r="AZ506" s="192">
        <v>0</v>
      </c>
      <c r="BA506" s="192">
        <v>0</v>
      </c>
      <c r="BB506" s="192">
        <v>0</v>
      </c>
      <c r="BC506" s="192">
        <v>0</v>
      </c>
      <c r="BD506" s="192">
        <v>0</v>
      </c>
      <c r="BE506" s="192">
        <v>0</v>
      </c>
      <c r="BF506" s="192">
        <v>242150</v>
      </c>
      <c r="BG506" s="192">
        <v>0</v>
      </c>
      <c r="BH506" s="192">
        <v>0</v>
      </c>
      <c r="BI506" s="192">
        <v>69400</v>
      </c>
      <c r="BJ506" s="192">
        <v>66100</v>
      </c>
      <c r="BK506" s="192">
        <v>0</v>
      </c>
      <c r="BL506" s="192">
        <v>25450</v>
      </c>
      <c r="BM506" s="192">
        <v>679700</v>
      </c>
      <c r="BN506" s="192">
        <v>0</v>
      </c>
      <c r="BO506" s="192">
        <v>0</v>
      </c>
      <c r="BP506" s="192">
        <v>0</v>
      </c>
      <c r="BQ506" s="192">
        <v>0</v>
      </c>
      <c r="BR506" s="192">
        <v>209850</v>
      </c>
      <c r="BS506" s="192">
        <v>0</v>
      </c>
      <c r="BT506" s="192">
        <v>0</v>
      </c>
      <c r="BU506" s="192">
        <v>0</v>
      </c>
      <c r="BV506" s="192">
        <v>0</v>
      </c>
      <c r="BW506" s="192">
        <v>0</v>
      </c>
      <c r="BX506" s="192">
        <v>0</v>
      </c>
      <c r="BY506" s="192">
        <v>0</v>
      </c>
      <c r="BZ506" s="192">
        <v>0</v>
      </c>
      <c r="CA506" s="192">
        <v>0</v>
      </c>
      <c r="CB506" s="192">
        <v>0</v>
      </c>
      <c r="CC506" s="201">
        <f t="shared" si="75"/>
        <v>1292650</v>
      </c>
    </row>
    <row r="507" spans="1:81" s="278" customFormat="1">
      <c r="A507" s="320"/>
      <c r="B507" s="319"/>
      <c r="C507" s="321"/>
      <c r="D507" s="321"/>
      <c r="E507" s="321"/>
      <c r="F507" s="324" t="s">
        <v>1664</v>
      </c>
      <c r="G507" s="325" t="s">
        <v>1665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2">
        <v>0</v>
      </c>
      <c r="N507" s="192">
        <v>0</v>
      </c>
      <c r="O507" s="192">
        <v>0</v>
      </c>
      <c r="P507" s="192">
        <v>0</v>
      </c>
      <c r="Q507" s="192">
        <v>0</v>
      </c>
      <c r="R507" s="192">
        <v>0</v>
      </c>
      <c r="S507" s="192">
        <v>0</v>
      </c>
      <c r="T507" s="192">
        <v>0</v>
      </c>
      <c r="U507" s="192">
        <v>0</v>
      </c>
      <c r="V507" s="192">
        <v>0</v>
      </c>
      <c r="W507" s="192">
        <v>0</v>
      </c>
      <c r="X507" s="192">
        <v>0</v>
      </c>
      <c r="Y507" s="192">
        <v>0</v>
      </c>
      <c r="Z507" s="192">
        <v>0</v>
      </c>
      <c r="AA507" s="192">
        <v>0</v>
      </c>
      <c r="AB507" s="192">
        <v>0</v>
      </c>
      <c r="AC507" s="192">
        <v>0</v>
      </c>
      <c r="AD507" s="192">
        <v>0</v>
      </c>
      <c r="AE507" s="192">
        <v>0</v>
      </c>
      <c r="AF507" s="192">
        <v>0</v>
      </c>
      <c r="AG507" s="192">
        <v>0</v>
      </c>
      <c r="AH507" s="192">
        <v>0</v>
      </c>
      <c r="AI507" s="192">
        <v>0</v>
      </c>
      <c r="AJ507" s="192">
        <v>0</v>
      </c>
      <c r="AK507" s="192">
        <v>0</v>
      </c>
      <c r="AL507" s="192">
        <v>0</v>
      </c>
      <c r="AM507" s="192">
        <v>0</v>
      </c>
      <c r="AN507" s="192">
        <v>0</v>
      </c>
      <c r="AO507" s="192">
        <v>0</v>
      </c>
      <c r="AP507" s="192">
        <v>0</v>
      </c>
      <c r="AQ507" s="192">
        <v>0</v>
      </c>
      <c r="AR507" s="192">
        <v>0</v>
      </c>
      <c r="AS507" s="192">
        <v>0</v>
      </c>
      <c r="AT507" s="192">
        <v>0</v>
      </c>
      <c r="AU507" s="192">
        <v>0</v>
      </c>
      <c r="AV507" s="192">
        <v>0</v>
      </c>
      <c r="AW507" s="192">
        <v>0</v>
      </c>
      <c r="AX507" s="192">
        <v>0</v>
      </c>
      <c r="AY507" s="192">
        <v>0</v>
      </c>
      <c r="AZ507" s="192">
        <v>0</v>
      </c>
      <c r="BA507" s="192">
        <v>0</v>
      </c>
      <c r="BB507" s="192">
        <v>0</v>
      </c>
      <c r="BC507" s="192">
        <v>0</v>
      </c>
      <c r="BD507" s="192">
        <v>0</v>
      </c>
      <c r="BE507" s="192">
        <v>0</v>
      </c>
      <c r="BF507" s="192">
        <v>0</v>
      </c>
      <c r="BG507" s="192">
        <v>0</v>
      </c>
      <c r="BH507" s="192">
        <v>0</v>
      </c>
      <c r="BI507" s="192">
        <v>0</v>
      </c>
      <c r="BJ507" s="192">
        <v>0</v>
      </c>
      <c r="BK507" s="192">
        <v>0</v>
      </c>
      <c r="BL507" s="192">
        <v>0</v>
      </c>
      <c r="BM507" s="192">
        <v>1870</v>
      </c>
      <c r="BN507" s="192">
        <v>0</v>
      </c>
      <c r="BO507" s="192">
        <v>0</v>
      </c>
      <c r="BP507" s="192">
        <v>0</v>
      </c>
      <c r="BQ507" s="192">
        <v>0</v>
      </c>
      <c r="BR507" s="192">
        <v>0</v>
      </c>
      <c r="BS507" s="192">
        <v>0</v>
      </c>
      <c r="BT507" s="192">
        <v>0</v>
      </c>
      <c r="BU507" s="192">
        <v>0</v>
      </c>
      <c r="BV507" s="192">
        <v>0</v>
      </c>
      <c r="BW507" s="192">
        <v>0</v>
      </c>
      <c r="BX507" s="192">
        <v>0</v>
      </c>
      <c r="BY507" s="192">
        <v>0</v>
      </c>
      <c r="BZ507" s="192">
        <v>0</v>
      </c>
      <c r="CA507" s="192">
        <v>0</v>
      </c>
      <c r="CB507" s="192">
        <v>0</v>
      </c>
      <c r="CC507" s="201">
        <f t="shared" si="75"/>
        <v>1870</v>
      </c>
    </row>
    <row r="508" spans="1:81" s="278" customFormat="1">
      <c r="A508" s="320"/>
      <c r="B508" s="319"/>
      <c r="C508" s="321"/>
      <c r="D508" s="321"/>
      <c r="E508" s="321"/>
      <c r="F508" s="324" t="s">
        <v>1666</v>
      </c>
      <c r="G508" s="325" t="s">
        <v>1196</v>
      </c>
      <c r="H508" s="192">
        <v>96138213.260000005</v>
      </c>
      <c r="I508" s="192">
        <v>24499979.969999999</v>
      </c>
      <c r="J508" s="192">
        <v>17316576</v>
      </c>
      <c r="K508" s="192">
        <v>8420262.1500000004</v>
      </c>
      <c r="L508" s="192">
        <v>2605364.5499999998</v>
      </c>
      <c r="M508" s="192">
        <v>0</v>
      </c>
      <c r="N508" s="192">
        <v>55188178.520000003</v>
      </c>
      <c r="O508" s="192">
        <v>7422390.1299999999</v>
      </c>
      <c r="P508" s="192">
        <v>461683.75</v>
      </c>
      <c r="Q508" s="192">
        <v>37913154.740000002</v>
      </c>
      <c r="R508" s="192">
        <v>1357529.26</v>
      </c>
      <c r="S508" s="192">
        <v>2032524.49</v>
      </c>
      <c r="T508" s="192">
        <v>21415005.5</v>
      </c>
      <c r="U508" s="192">
        <v>24125655.890000001</v>
      </c>
      <c r="V508" s="192">
        <v>0</v>
      </c>
      <c r="W508" s="192">
        <v>650502.88</v>
      </c>
      <c r="X508" s="192">
        <v>2336842.44</v>
      </c>
      <c r="Y508" s="192">
        <v>543101.93000000005</v>
      </c>
      <c r="Z508" s="192">
        <v>14088951.51</v>
      </c>
      <c r="AA508" s="192">
        <v>10432930</v>
      </c>
      <c r="AB508" s="192">
        <v>4272529.25</v>
      </c>
      <c r="AC508" s="192">
        <v>75063471.049999997</v>
      </c>
      <c r="AD508" s="192">
        <v>2242217.5</v>
      </c>
      <c r="AE508" s="192">
        <v>4290274.7300000004</v>
      </c>
      <c r="AF508" s="192">
        <v>1651193.97</v>
      </c>
      <c r="AG508" s="192">
        <v>2875424.5</v>
      </c>
      <c r="AH508" s="192">
        <v>1188281.1000000001</v>
      </c>
      <c r="AI508" s="192">
        <v>105593197.18000001</v>
      </c>
      <c r="AJ508" s="192">
        <v>2341570.5499999998</v>
      </c>
      <c r="AK508" s="192">
        <v>1143402</v>
      </c>
      <c r="AL508" s="192">
        <v>1732472.57</v>
      </c>
      <c r="AM508" s="192">
        <v>953367.69</v>
      </c>
      <c r="AN508" s="192">
        <v>1755761</v>
      </c>
      <c r="AO508" s="192">
        <v>378100.84</v>
      </c>
      <c r="AP508" s="192">
        <v>1712863</v>
      </c>
      <c r="AQ508" s="192">
        <v>4108463</v>
      </c>
      <c r="AR508" s="192">
        <v>1660558</v>
      </c>
      <c r="AS508" s="192">
        <v>1516702.5</v>
      </c>
      <c r="AT508" s="192">
        <v>1085657</v>
      </c>
      <c r="AU508" s="192">
        <v>14711266.18</v>
      </c>
      <c r="AV508" s="192">
        <v>1080757.3500000001</v>
      </c>
      <c r="AW508" s="192">
        <v>857693</v>
      </c>
      <c r="AX508" s="192">
        <v>1716302.25</v>
      </c>
      <c r="AY508" s="192">
        <v>869540</v>
      </c>
      <c r="AZ508" s="192">
        <v>16823</v>
      </c>
      <c r="BA508" s="192">
        <v>725020.12</v>
      </c>
      <c r="BB508" s="192">
        <v>81845187</v>
      </c>
      <c r="BC508" s="192">
        <v>676289.23</v>
      </c>
      <c r="BD508" s="192">
        <v>1711881.5</v>
      </c>
      <c r="BE508" s="192">
        <v>5177240</v>
      </c>
      <c r="BF508" s="192">
        <v>3132226.5</v>
      </c>
      <c r="BG508" s="192">
        <v>3652669</v>
      </c>
      <c r="BH508" s="192">
        <v>8342001.0499999998</v>
      </c>
      <c r="BI508" s="192">
        <v>15452091.460000001</v>
      </c>
      <c r="BJ508" s="192">
        <v>1659474.12</v>
      </c>
      <c r="BK508" s="192">
        <v>874996.45</v>
      </c>
      <c r="BL508" s="192">
        <v>103683.91</v>
      </c>
      <c r="BM508" s="192">
        <v>45835540.68</v>
      </c>
      <c r="BN508" s="192">
        <v>41688009.310000002</v>
      </c>
      <c r="BO508" s="192">
        <v>1976237.09</v>
      </c>
      <c r="BP508" s="192">
        <v>2506426.12</v>
      </c>
      <c r="BQ508" s="192">
        <v>567914</v>
      </c>
      <c r="BR508" s="192">
        <v>1616750</v>
      </c>
      <c r="BS508" s="192">
        <v>1038494.05</v>
      </c>
      <c r="BT508" s="192">
        <v>68106813</v>
      </c>
      <c r="BU508" s="192">
        <v>869112.41</v>
      </c>
      <c r="BV508" s="192">
        <v>4286885.1900000004</v>
      </c>
      <c r="BW508" s="192">
        <v>4329566.16</v>
      </c>
      <c r="BX508" s="192">
        <v>5402322.7800000003</v>
      </c>
      <c r="BY508" s="192">
        <v>6630196.9100000001</v>
      </c>
      <c r="BZ508" s="192">
        <v>1666170</v>
      </c>
      <c r="CA508" s="192">
        <v>913614.7</v>
      </c>
      <c r="CB508" s="192">
        <v>1070359.3400000001</v>
      </c>
      <c r="CC508" s="201">
        <f t="shared" si="75"/>
        <v>873623908.25999999</v>
      </c>
    </row>
    <row r="509" spans="1:81" s="278" customFormat="1">
      <c r="A509" s="320"/>
      <c r="B509" s="319"/>
      <c r="C509" s="321"/>
      <c r="D509" s="321"/>
      <c r="E509" s="321"/>
      <c r="F509" s="324" t="s">
        <v>1667</v>
      </c>
      <c r="G509" s="325" t="s">
        <v>1668</v>
      </c>
      <c r="H509" s="192">
        <v>63715650.75</v>
      </c>
      <c r="I509" s="192">
        <v>478047.25</v>
      </c>
      <c r="J509" s="192">
        <v>10729204</v>
      </c>
      <c r="K509" s="192">
        <v>200617.5</v>
      </c>
      <c r="L509" s="192">
        <v>142027</v>
      </c>
      <c r="M509" s="192">
        <v>1023.37</v>
      </c>
      <c r="N509" s="192">
        <v>162851702.16</v>
      </c>
      <c r="O509" s="192">
        <v>512072.25</v>
      </c>
      <c r="P509" s="192">
        <v>112862</v>
      </c>
      <c r="Q509" s="192">
        <v>4184462.5</v>
      </c>
      <c r="R509" s="192">
        <v>1231312</v>
      </c>
      <c r="S509" s="192">
        <v>247672</v>
      </c>
      <c r="T509" s="192">
        <v>2466014</v>
      </c>
      <c r="U509" s="192">
        <v>177555.25</v>
      </c>
      <c r="V509" s="192">
        <v>0</v>
      </c>
      <c r="W509" s="192">
        <v>56320.25</v>
      </c>
      <c r="X509" s="192">
        <v>858073</v>
      </c>
      <c r="Y509" s="192">
        <v>256037.5</v>
      </c>
      <c r="Z509" s="192">
        <v>46886247.549999997</v>
      </c>
      <c r="AA509" s="192">
        <v>2151132</v>
      </c>
      <c r="AB509" s="192">
        <v>83809.009999999995</v>
      </c>
      <c r="AC509" s="192">
        <v>26171345.809999999</v>
      </c>
      <c r="AD509" s="192">
        <v>2659752.5</v>
      </c>
      <c r="AE509" s="192">
        <v>1011456.33</v>
      </c>
      <c r="AF509" s="192">
        <v>1354790.9</v>
      </c>
      <c r="AG509" s="192">
        <v>70418.5</v>
      </c>
      <c r="AH509" s="192">
        <v>2551</v>
      </c>
      <c r="AI509" s="192">
        <v>26095571</v>
      </c>
      <c r="AJ509" s="192">
        <v>448792</v>
      </c>
      <c r="AK509" s="192">
        <v>609176</v>
      </c>
      <c r="AL509" s="192">
        <v>50746</v>
      </c>
      <c r="AM509" s="192">
        <v>372026</v>
      </c>
      <c r="AN509" s="192">
        <v>125034</v>
      </c>
      <c r="AO509" s="192">
        <v>1535379</v>
      </c>
      <c r="AP509" s="192">
        <v>174404</v>
      </c>
      <c r="AQ509" s="192">
        <v>49031</v>
      </c>
      <c r="AR509" s="192">
        <v>70267</v>
      </c>
      <c r="AS509" s="192">
        <v>678927</v>
      </c>
      <c r="AT509" s="192">
        <v>640747</v>
      </c>
      <c r="AU509" s="192">
        <v>5702070.5</v>
      </c>
      <c r="AV509" s="192">
        <v>197890</v>
      </c>
      <c r="AW509" s="192">
        <v>270909</v>
      </c>
      <c r="AX509" s="192">
        <v>563486</v>
      </c>
      <c r="AY509" s="192">
        <v>151483</v>
      </c>
      <c r="AZ509" s="192">
        <v>67507</v>
      </c>
      <c r="BA509" s="192">
        <v>72897</v>
      </c>
      <c r="BB509" s="192">
        <v>48193573</v>
      </c>
      <c r="BC509" s="192">
        <v>167810.5</v>
      </c>
      <c r="BD509" s="192">
        <v>3982563.8</v>
      </c>
      <c r="BE509" s="192">
        <v>130858</v>
      </c>
      <c r="BF509" s="192">
        <v>96260</v>
      </c>
      <c r="BG509" s="192">
        <v>3058409</v>
      </c>
      <c r="BH509" s="192">
        <v>3709500.25</v>
      </c>
      <c r="BI509" s="192">
        <v>5385199.5099999998</v>
      </c>
      <c r="BJ509" s="192">
        <v>929872</v>
      </c>
      <c r="BK509" s="192">
        <v>99293</v>
      </c>
      <c r="BL509" s="192">
        <v>259763</v>
      </c>
      <c r="BM509" s="192">
        <v>36687035.990000002</v>
      </c>
      <c r="BN509" s="192">
        <v>1121979</v>
      </c>
      <c r="BO509" s="192">
        <v>248233</v>
      </c>
      <c r="BP509" s="192">
        <v>215069</v>
      </c>
      <c r="BQ509" s="192">
        <v>255009</v>
      </c>
      <c r="BR509" s="192">
        <v>296177</v>
      </c>
      <c r="BS509" s="192">
        <v>142010</v>
      </c>
      <c r="BT509" s="192">
        <v>17707625</v>
      </c>
      <c r="BU509" s="192">
        <v>35113.58</v>
      </c>
      <c r="BV509" s="192">
        <v>102244</v>
      </c>
      <c r="BW509" s="192">
        <v>1252714.25</v>
      </c>
      <c r="BX509" s="192">
        <v>202189.5</v>
      </c>
      <c r="BY509" s="192">
        <v>6127154</v>
      </c>
      <c r="BZ509" s="192">
        <v>815699</v>
      </c>
      <c r="CA509" s="192">
        <v>117860.1</v>
      </c>
      <c r="CB509" s="192">
        <v>162953.89000000001</v>
      </c>
      <c r="CC509" s="201">
        <f t="shared" si="75"/>
        <v>497990667.24999994</v>
      </c>
    </row>
    <row r="510" spans="1:81" s="278" customFormat="1">
      <c r="A510" s="320"/>
      <c r="B510" s="319"/>
      <c r="C510" s="321"/>
      <c r="D510" s="321"/>
      <c r="E510" s="321"/>
      <c r="F510" s="324" t="s">
        <v>1669</v>
      </c>
      <c r="G510" s="325" t="s">
        <v>1670</v>
      </c>
      <c r="H510" s="192">
        <v>22112249</v>
      </c>
      <c r="I510" s="192">
        <v>127676.5</v>
      </c>
      <c r="J510" s="192">
        <v>0</v>
      </c>
      <c r="K510" s="192">
        <v>0</v>
      </c>
      <c r="L510" s="192">
        <v>58585</v>
      </c>
      <c r="M510" s="192">
        <v>61751.09</v>
      </c>
      <c r="N510" s="192">
        <v>44294734.619999997</v>
      </c>
      <c r="O510" s="192">
        <v>10032.5</v>
      </c>
      <c r="P510" s="192">
        <v>0</v>
      </c>
      <c r="Q510" s="192">
        <v>0</v>
      </c>
      <c r="R510" s="192">
        <v>0</v>
      </c>
      <c r="S510" s="192">
        <v>0</v>
      </c>
      <c r="T510" s="192">
        <v>0</v>
      </c>
      <c r="U510" s="192">
        <v>0</v>
      </c>
      <c r="V510" s="192">
        <v>0</v>
      </c>
      <c r="W510" s="192">
        <v>0</v>
      </c>
      <c r="X510" s="192">
        <v>0</v>
      </c>
      <c r="Y510" s="192">
        <v>0</v>
      </c>
      <c r="Z510" s="192">
        <v>0</v>
      </c>
      <c r="AA510" s="192">
        <v>0</v>
      </c>
      <c r="AB510" s="192">
        <v>0</v>
      </c>
      <c r="AC510" s="192">
        <v>856986.54</v>
      </c>
      <c r="AD510" s="192">
        <v>0</v>
      </c>
      <c r="AE510" s="192">
        <v>28926</v>
      </c>
      <c r="AF510" s="192">
        <v>0</v>
      </c>
      <c r="AG510" s="192">
        <v>71905.5</v>
      </c>
      <c r="AH510" s="192">
        <v>0</v>
      </c>
      <c r="AI510" s="192">
        <v>1540</v>
      </c>
      <c r="AJ510" s="192">
        <v>30926</v>
      </c>
      <c r="AK510" s="192">
        <v>0</v>
      </c>
      <c r="AL510" s="192">
        <v>0</v>
      </c>
      <c r="AM510" s="192">
        <v>2962</v>
      </c>
      <c r="AN510" s="192">
        <v>0</v>
      </c>
      <c r="AO510" s="192">
        <v>0</v>
      </c>
      <c r="AP510" s="192">
        <v>0</v>
      </c>
      <c r="AQ510" s="192">
        <v>0</v>
      </c>
      <c r="AR510" s="192">
        <v>0</v>
      </c>
      <c r="AS510" s="192">
        <v>0</v>
      </c>
      <c r="AT510" s="192">
        <v>0</v>
      </c>
      <c r="AU510" s="192">
        <v>274314.15000000002</v>
      </c>
      <c r="AV510" s="192">
        <v>0</v>
      </c>
      <c r="AW510" s="192">
        <v>44692</v>
      </c>
      <c r="AX510" s="192">
        <v>0</v>
      </c>
      <c r="AY510" s="192">
        <v>0</v>
      </c>
      <c r="AZ510" s="192">
        <v>0</v>
      </c>
      <c r="BA510" s="192">
        <v>0</v>
      </c>
      <c r="BB510" s="192">
        <v>38890</v>
      </c>
      <c r="BC510" s="192">
        <v>0</v>
      </c>
      <c r="BD510" s="192">
        <v>225242</v>
      </c>
      <c r="BE510" s="192">
        <v>0</v>
      </c>
      <c r="BF510" s="192">
        <v>0</v>
      </c>
      <c r="BG510" s="192">
        <v>2129525</v>
      </c>
      <c r="BH510" s="192">
        <v>1040539.58</v>
      </c>
      <c r="BI510" s="192">
        <v>0</v>
      </c>
      <c r="BJ510" s="192">
        <v>0</v>
      </c>
      <c r="BK510" s="192">
        <v>196298</v>
      </c>
      <c r="BL510" s="192">
        <v>17302.8</v>
      </c>
      <c r="BM510" s="192">
        <v>1160503.78</v>
      </c>
      <c r="BN510" s="192">
        <v>1710079.6</v>
      </c>
      <c r="BO510" s="192">
        <v>144154.98000000001</v>
      </c>
      <c r="BP510" s="192">
        <v>25045</v>
      </c>
      <c r="BQ510" s="192">
        <v>0</v>
      </c>
      <c r="BR510" s="192">
        <v>0</v>
      </c>
      <c r="BS510" s="192">
        <v>0</v>
      </c>
      <c r="BT510" s="192">
        <v>4479233</v>
      </c>
      <c r="BU510" s="192">
        <v>0</v>
      </c>
      <c r="BV510" s="192">
        <v>0</v>
      </c>
      <c r="BW510" s="192">
        <v>0</v>
      </c>
      <c r="BX510" s="192">
        <v>0</v>
      </c>
      <c r="BY510" s="192">
        <v>0</v>
      </c>
      <c r="BZ510" s="192">
        <v>100350</v>
      </c>
      <c r="CA510" s="192">
        <v>1872.5</v>
      </c>
      <c r="CB510" s="192">
        <v>0</v>
      </c>
      <c r="CC510" s="201">
        <f t="shared" si="75"/>
        <v>79246317.140000001</v>
      </c>
    </row>
    <row r="511" spans="1:81" s="278" customFormat="1">
      <c r="A511" s="320"/>
      <c r="B511" s="319"/>
      <c r="C511" s="321"/>
      <c r="D511" s="321"/>
      <c r="E511" s="321"/>
      <c r="F511" s="324" t="s">
        <v>1671</v>
      </c>
      <c r="G511" s="325" t="s">
        <v>1672</v>
      </c>
      <c r="H511" s="192">
        <v>46429</v>
      </c>
      <c r="I511" s="192">
        <v>298578.75</v>
      </c>
      <c r="J511" s="192">
        <v>0</v>
      </c>
      <c r="K511" s="192">
        <v>77490</v>
      </c>
      <c r="L511" s="192">
        <v>146946</v>
      </c>
      <c r="M511" s="192">
        <v>0</v>
      </c>
      <c r="N511" s="192">
        <v>2253320.5</v>
      </c>
      <c r="O511" s="192">
        <v>0</v>
      </c>
      <c r="P511" s="192">
        <v>0</v>
      </c>
      <c r="Q511" s="192">
        <v>0</v>
      </c>
      <c r="R511" s="192">
        <v>0</v>
      </c>
      <c r="S511" s="192">
        <v>0</v>
      </c>
      <c r="T511" s="192">
        <v>0</v>
      </c>
      <c r="U511" s="192">
        <v>0</v>
      </c>
      <c r="V511" s="192">
        <v>0</v>
      </c>
      <c r="W511" s="192">
        <v>0</v>
      </c>
      <c r="X511" s="192">
        <v>0</v>
      </c>
      <c r="Y511" s="192">
        <v>0</v>
      </c>
      <c r="Z511" s="192">
        <v>7200</v>
      </c>
      <c r="AA511" s="192">
        <v>0</v>
      </c>
      <c r="AB511" s="192">
        <v>0</v>
      </c>
      <c r="AC511" s="192">
        <v>0</v>
      </c>
      <c r="AD511" s="192">
        <v>0</v>
      </c>
      <c r="AE511" s="192">
        <v>0</v>
      </c>
      <c r="AF511" s="192">
        <v>0</v>
      </c>
      <c r="AG511" s="192">
        <v>1641192</v>
      </c>
      <c r="AH511" s="192">
        <v>164264</v>
      </c>
      <c r="AI511" s="192">
        <v>0</v>
      </c>
      <c r="AJ511" s="192">
        <v>0</v>
      </c>
      <c r="AK511" s="192">
        <v>0</v>
      </c>
      <c r="AL511" s="192">
        <v>0</v>
      </c>
      <c r="AM511" s="192">
        <v>0</v>
      </c>
      <c r="AN511" s="192">
        <v>0</v>
      </c>
      <c r="AO511" s="192">
        <v>0</v>
      </c>
      <c r="AP511" s="192">
        <v>0</v>
      </c>
      <c r="AQ511" s="192">
        <v>0</v>
      </c>
      <c r="AR511" s="192">
        <v>0</v>
      </c>
      <c r="AS511" s="192">
        <v>0</v>
      </c>
      <c r="AT511" s="192">
        <v>0</v>
      </c>
      <c r="AU511" s="192">
        <v>0</v>
      </c>
      <c r="AV511" s="192">
        <v>0</v>
      </c>
      <c r="AW511" s="192">
        <v>0</v>
      </c>
      <c r="AX511" s="192">
        <v>0</v>
      </c>
      <c r="AY511" s="192">
        <v>615</v>
      </c>
      <c r="AZ511" s="192">
        <v>0</v>
      </c>
      <c r="BA511" s="192">
        <v>0</v>
      </c>
      <c r="BB511" s="192">
        <v>2323400</v>
      </c>
      <c r="BC511" s="192">
        <v>0</v>
      </c>
      <c r="BD511" s="192">
        <v>292154</v>
      </c>
      <c r="BE511" s="192">
        <v>0</v>
      </c>
      <c r="BF511" s="192">
        <v>13835</v>
      </c>
      <c r="BG511" s="192">
        <v>0</v>
      </c>
      <c r="BH511" s="192">
        <v>0</v>
      </c>
      <c r="BI511" s="192">
        <v>48810</v>
      </c>
      <c r="BJ511" s="192">
        <v>408665.25</v>
      </c>
      <c r="BK511" s="192">
        <v>0</v>
      </c>
      <c r="BL511" s="192">
        <v>0</v>
      </c>
      <c r="BM511" s="192">
        <v>0</v>
      </c>
      <c r="BN511" s="192">
        <v>426432.83</v>
      </c>
      <c r="BO511" s="192">
        <v>167421</v>
      </c>
      <c r="BP511" s="192">
        <v>0</v>
      </c>
      <c r="BQ511" s="192">
        <v>32100</v>
      </c>
      <c r="BR511" s="192">
        <v>2500</v>
      </c>
      <c r="BS511" s="192">
        <v>0</v>
      </c>
      <c r="BT511" s="192">
        <v>0</v>
      </c>
      <c r="BU511" s="192">
        <v>0</v>
      </c>
      <c r="BV511" s="192">
        <v>0</v>
      </c>
      <c r="BW511" s="192">
        <v>0</v>
      </c>
      <c r="BX511" s="192">
        <v>0</v>
      </c>
      <c r="BY511" s="192">
        <v>938450</v>
      </c>
      <c r="BZ511" s="192">
        <v>0</v>
      </c>
      <c r="CA511" s="192">
        <v>0</v>
      </c>
      <c r="CB511" s="192">
        <v>232166</v>
      </c>
      <c r="CC511" s="201">
        <f t="shared" si="75"/>
        <v>9521969.3300000001</v>
      </c>
    </row>
    <row r="512" spans="1:81" s="278" customFormat="1">
      <c r="A512" s="320"/>
      <c r="B512" s="319"/>
      <c r="C512" s="321"/>
      <c r="D512" s="321"/>
      <c r="E512" s="321"/>
      <c r="F512" s="324" t="s">
        <v>1673</v>
      </c>
      <c r="G512" s="325" t="s">
        <v>1439</v>
      </c>
      <c r="H512" s="192">
        <v>16532566.439999999</v>
      </c>
      <c r="I512" s="192">
        <v>9864041.7799999993</v>
      </c>
      <c r="J512" s="192">
        <v>1606100</v>
      </c>
      <c r="K512" s="192">
        <v>287284.74</v>
      </c>
      <c r="L512" s="192">
        <v>105662.05</v>
      </c>
      <c r="M512" s="192">
        <v>701.18</v>
      </c>
      <c r="N512" s="192">
        <v>92080604.079999998</v>
      </c>
      <c r="O512" s="192">
        <v>967849.4</v>
      </c>
      <c r="P512" s="192">
        <v>136694.25</v>
      </c>
      <c r="Q512" s="192">
        <v>1627279.54</v>
      </c>
      <c r="R512" s="192">
        <v>252655.22</v>
      </c>
      <c r="S512" s="192">
        <v>313624.75</v>
      </c>
      <c r="T512" s="192">
        <v>975400</v>
      </c>
      <c r="U512" s="192">
        <v>641008.75</v>
      </c>
      <c r="V512" s="192">
        <v>10645.9</v>
      </c>
      <c r="W512" s="192">
        <v>74387.06</v>
      </c>
      <c r="X512" s="192">
        <v>108982.72</v>
      </c>
      <c r="Y512" s="192">
        <v>98954.37</v>
      </c>
      <c r="Z512" s="192">
        <v>0</v>
      </c>
      <c r="AA512" s="192">
        <v>380700</v>
      </c>
      <c r="AB512" s="192">
        <v>473352.85</v>
      </c>
      <c r="AC512" s="192">
        <v>343330.97</v>
      </c>
      <c r="AD512" s="192">
        <v>1147892.5</v>
      </c>
      <c r="AE512" s="192">
        <v>450056.5</v>
      </c>
      <c r="AF512" s="192">
        <v>323193.56</v>
      </c>
      <c r="AG512" s="192">
        <v>61319.5</v>
      </c>
      <c r="AH512" s="192">
        <v>1569685.45</v>
      </c>
      <c r="AI512" s="192">
        <v>3163942.85</v>
      </c>
      <c r="AJ512" s="192">
        <v>151229.53</v>
      </c>
      <c r="AK512" s="192">
        <v>36615.15</v>
      </c>
      <c r="AL512" s="192">
        <v>88385.5</v>
      </c>
      <c r="AM512" s="192">
        <v>13473.7</v>
      </c>
      <c r="AN512" s="192">
        <v>217540</v>
      </c>
      <c r="AO512" s="192">
        <v>222757.62</v>
      </c>
      <c r="AP512" s="192">
        <v>39182.5</v>
      </c>
      <c r="AQ512" s="192">
        <v>191844.2</v>
      </c>
      <c r="AR512" s="192">
        <v>196582</v>
      </c>
      <c r="AS512" s="192">
        <v>138228.75</v>
      </c>
      <c r="AT512" s="192">
        <v>132042</v>
      </c>
      <c r="AU512" s="192">
        <v>127189.86</v>
      </c>
      <c r="AV512" s="192">
        <v>17871.48</v>
      </c>
      <c r="AW512" s="192">
        <v>53010.7</v>
      </c>
      <c r="AX512" s="192">
        <v>184053.76000000001</v>
      </c>
      <c r="AY512" s="192">
        <v>85522.25</v>
      </c>
      <c r="AZ512" s="192">
        <v>49418</v>
      </c>
      <c r="BA512" s="192">
        <v>78561</v>
      </c>
      <c r="BB512" s="192">
        <v>0</v>
      </c>
      <c r="BC512" s="192">
        <v>125817</v>
      </c>
      <c r="BD512" s="192">
        <v>379653.78</v>
      </c>
      <c r="BE512" s="192">
        <v>0</v>
      </c>
      <c r="BF512" s="192">
        <v>95888</v>
      </c>
      <c r="BG512" s="192">
        <v>2686356.83</v>
      </c>
      <c r="BH512" s="192">
        <v>163455.60999999999</v>
      </c>
      <c r="BI512" s="192">
        <v>586145.85</v>
      </c>
      <c r="BJ512" s="192">
        <v>446554.26</v>
      </c>
      <c r="BK512" s="192">
        <v>46725</v>
      </c>
      <c r="BL512" s="192">
        <v>73922.09</v>
      </c>
      <c r="BM512" s="192">
        <v>980</v>
      </c>
      <c r="BN512" s="192">
        <v>1032743.47</v>
      </c>
      <c r="BO512" s="192">
        <v>181656</v>
      </c>
      <c r="BP512" s="192">
        <v>0</v>
      </c>
      <c r="BQ512" s="192">
        <v>58267</v>
      </c>
      <c r="BR512" s="192">
        <v>122638.25</v>
      </c>
      <c r="BS512" s="192">
        <v>116857.95</v>
      </c>
      <c r="BT512" s="192">
        <v>4858996</v>
      </c>
      <c r="BU512" s="192">
        <v>17974.21</v>
      </c>
      <c r="BV512" s="192">
        <v>524947.22</v>
      </c>
      <c r="BW512" s="192">
        <v>111277.75</v>
      </c>
      <c r="BX512" s="192">
        <v>267828.86</v>
      </c>
      <c r="BY512" s="192">
        <v>3040350.42</v>
      </c>
      <c r="BZ512" s="192">
        <v>40352.9</v>
      </c>
      <c r="CA512" s="192">
        <v>100934.72</v>
      </c>
      <c r="CB512" s="192">
        <v>22344.12</v>
      </c>
      <c r="CC512" s="201">
        <f t="shared" si="75"/>
        <v>150724091.70000002</v>
      </c>
    </row>
    <row r="513" spans="1:81" s="278" customFormat="1">
      <c r="A513" s="320"/>
      <c r="B513" s="319"/>
      <c r="C513" s="321"/>
      <c r="D513" s="321"/>
      <c r="E513" s="321"/>
      <c r="F513" s="324" t="s">
        <v>1674</v>
      </c>
      <c r="G513" s="325" t="s">
        <v>1675</v>
      </c>
      <c r="H513" s="192">
        <v>0</v>
      </c>
      <c r="I513" s="192">
        <v>18304742.219999999</v>
      </c>
      <c r="J513" s="192">
        <v>0</v>
      </c>
      <c r="K513" s="192">
        <v>0</v>
      </c>
      <c r="L513" s="192">
        <v>142856.73000000001</v>
      </c>
      <c r="M513" s="192">
        <v>49728.35</v>
      </c>
      <c r="N513" s="192">
        <v>0</v>
      </c>
      <c r="O513" s="192">
        <v>0</v>
      </c>
      <c r="P513" s="192">
        <v>1206065</v>
      </c>
      <c r="Q513" s="192">
        <v>0</v>
      </c>
      <c r="R513" s="192">
        <v>0</v>
      </c>
      <c r="S513" s="192">
        <v>0</v>
      </c>
      <c r="T513" s="192">
        <v>3639560</v>
      </c>
      <c r="U513" s="192">
        <v>4404067.5</v>
      </c>
      <c r="V513" s="192">
        <v>5479.49</v>
      </c>
      <c r="W513" s="192">
        <v>2134145.16</v>
      </c>
      <c r="X513" s="192">
        <v>0</v>
      </c>
      <c r="Y513" s="192">
        <v>11511.9</v>
      </c>
      <c r="Z513" s="192">
        <v>0</v>
      </c>
      <c r="AA513" s="192">
        <v>0</v>
      </c>
      <c r="AB513" s="192">
        <v>0</v>
      </c>
      <c r="AC513" s="192">
        <v>532543</v>
      </c>
      <c r="AD513" s="192">
        <v>172857.5</v>
      </c>
      <c r="AE513" s="192">
        <v>20835</v>
      </c>
      <c r="AF513" s="192">
        <v>10153085.470000001</v>
      </c>
      <c r="AG513" s="192">
        <v>14356.81</v>
      </c>
      <c r="AH513" s="192">
        <v>1928821.68</v>
      </c>
      <c r="AI513" s="192">
        <v>11377449.52</v>
      </c>
      <c r="AJ513" s="192">
        <v>150001.89000000001</v>
      </c>
      <c r="AK513" s="192">
        <v>0</v>
      </c>
      <c r="AL513" s="192">
        <v>0</v>
      </c>
      <c r="AM513" s="192">
        <v>86415</v>
      </c>
      <c r="AN513" s="192">
        <v>0</v>
      </c>
      <c r="AO513" s="192">
        <v>200679.69</v>
      </c>
      <c r="AP513" s="192">
        <v>0</v>
      </c>
      <c r="AQ513" s="192">
        <v>0</v>
      </c>
      <c r="AR513" s="192">
        <v>0</v>
      </c>
      <c r="AS513" s="192">
        <v>0</v>
      </c>
      <c r="AT513" s="192">
        <v>69090</v>
      </c>
      <c r="AU513" s="192">
        <v>246718.38</v>
      </c>
      <c r="AV513" s="192">
        <v>10348</v>
      </c>
      <c r="AW513" s="192">
        <v>8590</v>
      </c>
      <c r="AX513" s="192">
        <v>0</v>
      </c>
      <c r="AY513" s="192">
        <v>89480</v>
      </c>
      <c r="AZ513" s="192">
        <v>35783</v>
      </c>
      <c r="BA513" s="192">
        <v>33000</v>
      </c>
      <c r="BB513" s="192">
        <v>0</v>
      </c>
      <c r="BC513" s="192">
        <v>904499.07</v>
      </c>
      <c r="BD513" s="192">
        <v>343969.35</v>
      </c>
      <c r="BE513" s="192">
        <v>0</v>
      </c>
      <c r="BF513" s="192">
        <v>566719</v>
      </c>
      <c r="BG513" s="192">
        <v>2892251.09</v>
      </c>
      <c r="BH513" s="192">
        <v>7521453.7000000002</v>
      </c>
      <c r="BI513" s="192">
        <v>0</v>
      </c>
      <c r="BJ513" s="192">
        <v>831007.13</v>
      </c>
      <c r="BK513" s="192">
        <v>32311</v>
      </c>
      <c r="BL513" s="192">
        <v>247078.04</v>
      </c>
      <c r="BM513" s="192">
        <v>0</v>
      </c>
      <c r="BN513" s="192">
        <v>778037.61</v>
      </c>
      <c r="BO513" s="192">
        <v>1991625.19</v>
      </c>
      <c r="BP513" s="192">
        <v>10945</v>
      </c>
      <c r="BQ513" s="192">
        <v>77940</v>
      </c>
      <c r="BR513" s="192">
        <v>0</v>
      </c>
      <c r="BS513" s="192">
        <v>0</v>
      </c>
      <c r="BT513" s="192">
        <v>33719</v>
      </c>
      <c r="BU513" s="192">
        <v>185868.22</v>
      </c>
      <c r="BV513" s="192">
        <v>2686234.26</v>
      </c>
      <c r="BW513" s="192">
        <v>229965.75</v>
      </c>
      <c r="BX513" s="192">
        <v>182874.5</v>
      </c>
      <c r="BY513" s="192">
        <v>12381246.699999999</v>
      </c>
      <c r="BZ513" s="192">
        <v>133636</v>
      </c>
      <c r="CA513" s="192">
        <v>139237.45000000001</v>
      </c>
      <c r="CB513" s="192">
        <v>93144.25</v>
      </c>
      <c r="CC513" s="201">
        <f t="shared" si="75"/>
        <v>87291973.600000009</v>
      </c>
    </row>
    <row r="514" spans="1:81" s="278" customFormat="1">
      <c r="A514" s="320"/>
      <c r="B514" s="319"/>
      <c r="C514" s="321"/>
      <c r="D514" s="321"/>
      <c r="E514" s="321"/>
      <c r="F514" s="324" t="s">
        <v>1676</v>
      </c>
      <c r="G514" s="325" t="s">
        <v>1677</v>
      </c>
      <c r="H514" s="192">
        <v>0</v>
      </c>
      <c r="I514" s="192">
        <v>0</v>
      </c>
      <c r="J514" s="192">
        <v>0</v>
      </c>
      <c r="K514" s="192">
        <v>0</v>
      </c>
      <c r="L514" s="192">
        <v>0</v>
      </c>
      <c r="M514" s="192">
        <v>0</v>
      </c>
      <c r="N514" s="192">
        <v>0</v>
      </c>
      <c r="O514" s="192">
        <v>0</v>
      </c>
      <c r="P514" s="192">
        <v>0</v>
      </c>
      <c r="Q514" s="192">
        <v>0</v>
      </c>
      <c r="R514" s="192">
        <v>0</v>
      </c>
      <c r="S514" s="192">
        <v>0</v>
      </c>
      <c r="T514" s="192">
        <v>0</v>
      </c>
      <c r="U514" s="192">
        <v>0</v>
      </c>
      <c r="V514" s="192">
        <v>0</v>
      </c>
      <c r="W514" s="192">
        <v>0</v>
      </c>
      <c r="X514" s="192">
        <v>0</v>
      </c>
      <c r="Y514" s="192">
        <v>0</v>
      </c>
      <c r="Z514" s="192">
        <v>0</v>
      </c>
      <c r="AA514" s="192">
        <v>0</v>
      </c>
      <c r="AB514" s="192">
        <v>0</v>
      </c>
      <c r="AC514" s="192">
        <v>0</v>
      </c>
      <c r="AD514" s="192">
        <v>0</v>
      </c>
      <c r="AE514" s="192">
        <v>0</v>
      </c>
      <c r="AF514" s="192">
        <v>0</v>
      </c>
      <c r="AG514" s="192">
        <v>0</v>
      </c>
      <c r="AH514" s="192">
        <v>0</v>
      </c>
      <c r="AI514" s="192">
        <v>23023966.050000001</v>
      </c>
      <c r="AJ514" s="192">
        <v>0</v>
      </c>
      <c r="AK514" s="192">
        <v>0</v>
      </c>
      <c r="AL514" s="192">
        <v>0</v>
      </c>
      <c r="AM514" s="192">
        <v>0</v>
      </c>
      <c r="AN514" s="192">
        <v>0</v>
      </c>
      <c r="AO514" s="192">
        <v>0</v>
      </c>
      <c r="AP514" s="192">
        <v>0</v>
      </c>
      <c r="AQ514" s="192">
        <v>0</v>
      </c>
      <c r="AR514" s="192">
        <v>0</v>
      </c>
      <c r="AS514" s="192">
        <v>0</v>
      </c>
      <c r="AT514" s="192">
        <v>0</v>
      </c>
      <c r="AU514" s="192">
        <v>0</v>
      </c>
      <c r="AV514" s="192">
        <v>0</v>
      </c>
      <c r="AW514" s="192">
        <v>0</v>
      </c>
      <c r="AX514" s="192">
        <v>0</v>
      </c>
      <c r="AY514" s="192">
        <v>704</v>
      </c>
      <c r="AZ514" s="192">
        <v>0</v>
      </c>
      <c r="BA514" s="192">
        <v>0</v>
      </c>
      <c r="BB514" s="192">
        <v>0</v>
      </c>
      <c r="BC514" s="192">
        <v>0</v>
      </c>
      <c r="BD514" s="192">
        <v>0</v>
      </c>
      <c r="BE514" s="192">
        <v>0</v>
      </c>
      <c r="BF514" s="192">
        <v>0</v>
      </c>
      <c r="BG514" s="192">
        <v>0</v>
      </c>
      <c r="BH514" s="192">
        <v>0</v>
      </c>
      <c r="BI514" s="192">
        <v>0</v>
      </c>
      <c r="BJ514" s="192">
        <v>0</v>
      </c>
      <c r="BK514" s="192">
        <v>0</v>
      </c>
      <c r="BL514" s="192">
        <v>0</v>
      </c>
      <c r="BM514" s="192">
        <v>1454928.5</v>
      </c>
      <c r="BN514" s="192">
        <v>0</v>
      </c>
      <c r="BO514" s="192">
        <v>0</v>
      </c>
      <c r="BP514" s="192">
        <v>0</v>
      </c>
      <c r="BQ514" s="192">
        <v>0</v>
      </c>
      <c r="BR514" s="192">
        <v>0</v>
      </c>
      <c r="BS514" s="192">
        <v>0</v>
      </c>
      <c r="BT514" s="192">
        <v>8167</v>
      </c>
      <c r="BU514" s="192">
        <v>0</v>
      </c>
      <c r="BV514" s="192">
        <v>0</v>
      </c>
      <c r="BW514" s="192">
        <v>0</v>
      </c>
      <c r="BX514" s="192">
        <v>0</v>
      </c>
      <c r="BY514" s="192">
        <v>0</v>
      </c>
      <c r="BZ514" s="192">
        <v>0</v>
      </c>
      <c r="CA514" s="192">
        <v>0</v>
      </c>
      <c r="CB514" s="192">
        <v>0</v>
      </c>
      <c r="CC514" s="201">
        <f t="shared" si="75"/>
        <v>24487765.550000001</v>
      </c>
    </row>
    <row r="515" spans="1:81" s="278" customFormat="1">
      <c r="A515" s="320"/>
      <c r="B515" s="319"/>
      <c r="C515" s="321"/>
      <c r="D515" s="321"/>
      <c r="E515" s="321"/>
      <c r="F515" s="324" t="s">
        <v>1678</v>
      </c>
      <c r="G515" s="325" t="s">
        <v>1679</v>
      </c>
      <c r="H515" s="192">
        <v>0</v>
      </c>
      <c r="I515" s="192">
        <v>0</v>
      </c>
      <c r="J515" s="192">
        <v>0</v>
      </c>
      <c r="K515" s="192">
        <v>540</v>
      </c>
      <c r="L515" s="192">
        <v>0</v>
      </c>
      <c r="M515" s="192">
        <v>0</v>
      </c>
      <c r="N515" s="192">
        <v>0</v>
      </c>
      <c r="O515" s="192">
        <v>0</v>
      </c>
      <c r="P515" s="192">
        <v>0</v>
      </c>
      <c r="Q515" s="192">
        <v>0</v>
      </c>
      <c r="R515" s="192">
        <v>0</v>
      </c>
      <c r="S515" s="192">
        <v>0</v>
      </c>
      <c r="T515" s="192">
        <v>0</v>
      </c>
      <c r="U515" s="192">
        <v>0</v>
      </c>
      <c r="V515" s="192">
        <v>0</v>
      </c>
      <c r="W515" s="192">
        <v>0</v>
      </c>
      <c r="X515" s="192">
        <v>0</v>
      </c>
      <c r="Y515" s="192">
        <v>0</v>
      </c>
      <c r="Z515" s="192">
        <v>0</v>
      </c>
      <c r="AA515" s="192">
        <v>0</v>
      </c>
      <c r="AB515" s="192">
        <v>0</v>
      </c>
      <c r="AC515" s="192">
        <v>0</v>
      </c>
      <c r="AD515" s="192">
        <v>0</v>
      </c>
      <c r="AE515" s="192">
        <v>0</v>
      </c>
      <c r="AF515" s="192">
        <v>0</v>
      </c>
      <c r="AG515" s="192">
        <v>0</v>
      </c>
      <c r="AH515" s="192">
        <v>0</v>
      </c>
      <c r="AI515" s="192">
        <v>0</v>
      </c>
      <c r="AJ515" s="192">
        <v>0</v>
      </c>
      <c r="AK515" s="192">
        <v>0</v>
      </c>
      <c r="AL515" s="192">
        <v>0</v>
      </c>
      <c r="AM515" s="192">
        <v>0</v>
      </c>
      <c r="AN515" s="192">
        <v>0</v>
      </c>
      <c r="AO515" s="192">
        <v>0</v>
      </c>
      <c r="AP515" s="192">
        <v>0</v>
      </c>
      <c r="AQ515" s="192">
        <v>0</v>
      </c>
      <c r="AR515" s="192">
        <v>0</v>
      </c>
      <c r="AS515" s="192">
        <v>0</v>
      </c>
      <c r="AT515" s="192">
        <v>0</v>
      </c>
      <c r="AU515" s="192">
        <v>0</v>
      </c>
      <c r="AV515" s="192">
        <v>0</v>
      </c>
      <c r="AW515" s="192">
        <v>0</v>
      </c>
      <c r="AX515" s="192">
        <v>0</v>
      </c>
      <c r="AY515" s="192">
        <v>0</v>
      </c>
      <c r="AZ515" s="192">
        <v>0</v>
      </c>
      <c r="BA515" s="192">
        <v>0</v>
      </c>
      <c r="BB515" s="192">
        <v>0</v>
      </c>
      <c r="BC515" s="192">
        <v>0</v>
      </c>
      <c r="BD515" s="192">
        <v>0</v>
      </c>
      <c r="BE515" s="192">
        <v>0</v>
      </c>
      <c r="BF515" s="192">
        <v>0</v>
      </c>
      <c r="BG515" s="192">
        <v>0</v>
      </c>
      <c r="BH515" s="192">
        <v>0</v>
      </c>
      <c r="BI515" s="192">
        <v>0</v>
      </c>
      <c r="BJ515" s="192">
        <v>0</v>
      </c>
      <c r="BK515" s="192">
        <v>0</v>
      </c>
      <c r="BL515" s="192">
        <v>0</v>
      </c>
      <c r="BM515" s="192">
        <v>0</v>
      </c>
      <c r="BN515" s="192">
        <v>0</v>
      </c>
      <c r="BO515" s="192">
        <v>0</v>
      </c>
      <c r="BP515" s="192">
        <v>0</v>
      </c>
      <c r="BQ515" s="192">
        <v>0</v>
      </c>
      <c r="BR515" s="192">
        <v>0</v>
      </c>
      <c r="BS515" s="192">
        <v>0</v>
      </c>
      <c r="BT515" s="192">
        <v>0</v>
      </c>
      <c r="BU515" s="192">
        <v>0</v>
      </c>
      <c r="BV515" s="192">
        <v>0</v>
      </c>
      <c r="BW515" s="192">
        <v>0</v>
      </c>
      <c r="BX515" s="192">
        <v>0</v>
      </c>
      <c r="BY515" s="192">
        <v>0</v>
      </c>
      <c r="BZ515" s="192">
        <v>0</v>
      </c>
      <c r="CA515" s="192">
        <v>0</v>
      </c>
      <c r="CB515" s="192">
        <v>0</v>
      </c>
      <c r="CC515" s="201">
        <f t="shared" si="75"/>
        <v>540</v>
      </c>
    </row>
    <row r="516" spans="1:81" s="278" customFormat="1">
      <c r="A516" s="320"/>
      <c r="B516" s="319"/>
      <c r="C516" s="321"/>
      <c r="D516" s="321"/>
      <c r="E516" s="321"/>
      <c r="F516" s="324" t="s">
        <v>1680</v>
      </c>
      <c r="G516" s="325" t="s">
        <v>1681</v>
      </c>
      <c r="H516" s="192">
        <v>0</v>
      </c>
      <c r="I516" s="192">
        <v>0</v>
      </c>
      <c r="J516" s="192">
        <v>0</v>
      </c>
      <c r="K516" s="192">
        <v>0</v>
      </c>
      <c r="L516" s="192">
        <v>161439.46</v>
      </c>
      <c r="M516" s="192">
        <v>0</v>
      </c>
      <c r="N516" s="192">
        <v>0</v>
      </c>
      <c r="O516" s="192">
        <v>0</v>
      </c>
      <c r="P516" s="192">
        <v>0</v>
      </c>
      <c r="Q516" s="192">
        <v>0</v>
      </c>
      <c r="R516" s="192">
        <v>0</v>
      </c>
      <c r="S516" s="192">
        <v>0</v>
      </c>
      <c r="T516" s="192">
        <v>0</v>
      </c>
      <c r="U516" s="192">
        <v>0</v>
      </c>
      <c r="V516" s="192">
        <v>0</v>
      </c>
      <c r="W516" s="192">
        <v>0</v>
      </c>
      <c r="X516" s="192">
        <v>0</v>
      </c>
      <c r="Y516" s="192">
        <v>0</v>
      </c>
      <c r="Z516" s="192">
        <v>0</v>
      </c>
      <c r="AA516" s="192">
        <v>0</v>
      </c>
      <c r="AB516" s="192">
        <v>0</v>
      </c>
      <c r="AC516" s="192">
        <v>0</v>
      </c>
      <c r="AD516" s="192">
        <v>0</v>
      </c>
      <c r="AE516" s="192">
        <v>0</v>
      </c>
      <c r="AF516" s="192">
        <v>0</v>
      </c>
      <c r="AG516" s="192">
        <v>0</v>
      </c>
      <c r="AH516" s="192">
        <v>0</v>
      </c>
      <c r="AI516" s="192">
        <v>0</v>
      </c>
      <c r="AJ516" s="192">
        <v>0</v>
      </c>
      <c r="AK516" s="192">
        <v>0</v>
      </c>
      <c r="AL516" s="192">
        <v>0</v>
      </c>
      <c r="AM516" s="192">
        <v>0</v>
      </c>
      <c r="AN516" s="192">
        <v>0</v>
      </c>
      <c r="AO516" s="192">
        <v>0</v>
      </c>
      <c r="AP516" s="192">
        <v>0</v>
      </c>
      <c r="AQ516" s="192">
        <v>0</v>
      </c>
      <c r="AR516" s="192">
        <v>0</v>
      </c>
      <c r="AS516" s="192">
        <v>0</v>
      </c>
      <c r="AT516" s="192">
        <v>0</v>
      </c>
      <c r="AU516" s="192">
        <v>0</v>
      </c>
      <c r="AV516" s="192">
        <v>0</v>
      </c>
      <c r="AW516" s="192">
        <v>0</v>
      </c>
      <c r="AX516" s="192">
        <v>0</v>
      </c>
      <c r="AY516" s="192">
        <v>0</v>
      </c>
      <c r="AZ516" s="192">
        <v>0</v>
      </c>
      <c r="BA516" s="192">
        <v>0</v>
      </c>
      <c r="BB516" s="192">
        <v>0</v>
      </c>
      <c r="BC516" s="192">
        <v>0</v>
      </c>
      <c r="BD516" s="192">
        <v>0</v>
      </c>
      <c r="BE516" s="192">
        <v>0</v>
      </c>
      <c r="BF516" s="192">
        <v>0</v>
      </c>
      <c r="BG516" s="192">
        <v>0</v>
      </c>
      <c r="BH516" s="192">
        <v>0</v>
      </c>
      <c r="BI516" s="192">
        <v>0</v>
      </c>
      <c r="BJ516" s="192">
        <v>0</v>
      </c>
      <c r="BK516" s="192">
        <v>0</v>
      </c>
      <c r="BL516" s="192">
        <v>0</v>
      </c>
      <c r="BM516" s="192">
        <v>0</v>
      </c>
      <c r="BN516" s="192">
        <v>0</v>
      </c>
      <c r="BO516" s="192">
        <v>0</v>
      </c>
      <c r="BP516" s="192">
        <v>0</v>
      </c>
      <c r="BQ516" s="192">
        <v>0</v>
      </c>
      <c r="BR516" s="192">
        <v>0</v>
      </c>
      <c r="BS516" s="192">
        <v>0</v>
      </c>
      <c r="BT516" s="192">
        <v>0</v>
      </c>
      <c r="BU516" s="192">
        <v>0</v>
      </c>
      <c r="BV516" s="192">
        <v>0</v>
      </c>
      <c r="BW516" s="192">
        <v>0</v>
      </c>
      <c r="BX516" s="192">
        <v>0</v>
      </c>
      <c r="BY516" s="192">
        <v>0</v>
      </c>
      <c r="BZ516" s="192">
        <v>0</v>
      </c>
      <c r="CA516" s="192">
        <v>0</v>
      </c>
      <c r="CB516" s="192">
        <v>0</v>
      </c>
      <c r="CC516" s="201">
        <f t="shared" si="75"/>
        <v>161439.46</v>
      </c>
    </row>
    <row r="517" spans="1:81" s="278" customFormat="1">
      <c r="A517" s="320"/>
      <c r="B517" s="319"/>
      <c r="C517" s="321"/>
      <c r="D517" s="321"/>
      <c r="E517" s="321"/>
      <c r="F517" s="324" t="s">
        <v>1682</v>
      </c>
      <c r="G517" s="325" t="s">
        <v>1683</v>
      </c>
      <c r="H517" s="192">
        <v>5922346.1500000004</v>
      </c>
      <c r="I517" s="192">
        <v>0</v>
      </c>
      <c r="J517" s="192">
        <v>0</v>
      </c>
      <c r="K517" s="192">
        <v>683113</v>
      </c>
      <c r="L517" s="192">
        <v>529805.75</v>
      </c>
      <c r="M517" s="192">
        <v>0</v>
      </c>
      <c r="N517" s="192">
        <v>42671200.600000001</v>
      </c>
      <c r="O517" s="192">
        <v>8313058.7199999997</v>
      </c>
      <c r="P517" s="192">
        <v>3571021.25</v>
      </c>
      <c r="Q517" s="192">
        <v>2831276.65</v>
      </c>
      <c r="R517" s="192">
        <v>186489.8</v>
      </c>
      <c r="S517" s="192">
        <v>6442736.0199999996</v>
      </c>
      <c r="T517" s="192">
        <v>8362141.5</v>
      </c>
      <c r="U517" s="192">
        <v>1133513.5</v>
      </c>
      <c r="V517" s="192">
        <v>10518.7</v>
      </c>
      <c r="W517" s="192">
        <v>246473.75</v>
      </c>
      <c r="X517" s="192">
        <v>1143021.27</v>
      </c>
      <c r="Y517" s="192">
        <v>1631779.15</v>
      </c>
      <c r="Z517" s="192">
        <v>24496836.949999999</v>
      </c>
      <c r="AA517" s="192">
        <v>18084910.77</v>
      </c>
      <c r="AB517" s="192">
        <v>2060514.23</v>
      </c>
      <c r="AC517" s="192">
        <v>13424361.27</v>
      </c>
      <c r="AD517" s="192">
        <v>3242977.5</v>
      </c>
      <c r="AE517" s="192">
        <v>3955485.36</v>
      </c>
      <c r="AF517" s="192">
        <v>15788189.460000001</v>
      </c>
      <c r="AG517" s="192">
        <v>47737.75</v>
      </c>
      <c r="AH517" s="192">
        <v>4412442.2300000004</v>
      </c>
      <c r="AI517" s="192">
        <v>13649907.83</v>
      </c>
      <c r="AJ517" s="192">
        <v>242267.5</v>
      </c>
      <c r="AK517" s="192">
        <v>165639.44</v>
      </c>
      <c r="AL517" s="192">
        <v>305212.87</v>
      </c>
      <c r="AM517" s="192">
        <v>128722.2</v>
      </c>
      <c r="AN517" s="192">
        <v>236273.5</v>
      </c>
      <c r="AO517" s="192">
        <v>1070335.33</v>
      </c>
      <c r="AP517" s="192">
        <v>277303.81</v>
      </c>
      <c r="AQ517" s="192">
        <v>397810.83</v>
      </c>
      <c r="AR517" s="192">
        <v>158804.96</v>
      </c>
      <c r="AS517" s="192">
        <v>542184</v>
      </c>
      <c r="AT517" s="192">
        <v>155086.79</v>
      </c>
      <c r="AU517" s="192">
        <v>1113744</v>
      </c>
      <c r="AV517" s="192">
        <v>269424</v>
      </c>
      <c r="AW517" s="192">
        <v>257270.25</v>
      </c>
      <c r="AX517" s="192">
        <v>126696.42</v>
      </c>
      <c r="AY517" s="192">
        <v>150000</v>
      </c>
      <c r="AZ517" s="192">
        <v>218289.85</v>
      </c>
      <c r="BA517" s="192">
        <v>690694.35</v>
      </c>
      <c r="BB517" s="192">
        <v>15747107.82</v>
      </c>
      <c r="BC517" s="192">
        <v>649794.04</v>
      </c>
      <c r="BD517" s="192">
        <v>1395898.56</v>
      </c>
      <c r="BE517" s="192">
        <v>4600368.2300000004</v>
      </c>
      <c r="BF517" s="192">
        <v>114007</v>
      </c>
      <c r="BG517" s="192">
        <v>3836130.96</v>
      </c>
      <c r="BH517" s="192">
        <v>1493716.92</v>
      </c>
      <c r="BI517" s="192">
        <v>1095994</v>
      </c>
      <c r="BJ517" s="192">
        <v>3947576.25</v>
      </c>
      <c r="BK517" s="192">
        <v>338657.26</v>
      </c>
      <c r="BL517" s="192">
        <v>153568.73000000001</v>
      </c>
      <c r="BM517" s="192">
        <v>20946136.859999999</v>
      </c>
      <c r="BN517" s="192">
        <v>14768095.199999999</v>
      </c>
      <c r="BO517" s="192">
        <v>1592486</v>
      </c>
      <c r="BP517" s="192">
        <v>803311.38</v>
      </c>
      <c r="BQ517" s="192">
        <v>834998.3</v>
      </c>
      <c r="BR517" s="192">
        <v>4028453</v>
      </c>
      <c r="BS517" s="192">
        <v>858629.3</v>
      </c>
      <c r="BT517" s="192">
        <v>4262437.51</v>
      </c>
      <c r="BU517" s="192">
        <v>289757.75</v>
      </c>
      <c r="BV517" s="192">
        <v>839515.67</v>
      </c>
      <c r="BW517" s="192">
        <v>562235.38</v>
      </c>
      <c r="BX517" s="192">
        <v>1294282.5900000001</v>
      </c>
      <c r="BY517" s="192">
        <v>1546379.69</v>
      </c>
      <c r="BZ517" s="192">
        <v>338897.27</v>
      </c>
      <c r="CA517" s="192">
        <v>1350857.11</v>
      </c>
      <c r="CB517" s="192">
        <v>1168614.5</v>
      </c>
      <c r="CC517" s="201">
        <f t="shared" si="75"/>
        <v>278205526.53999996</v>
      </c>
    </row>
    <row r="518" spans="1:81" s="278" customFormat="1">
      <c r="A518" s="320"/>
      <c r="B518" s="319"/>
      <c r="C518" s="321"/>
      <c r="D518" s="321"/>
      <c r="E518" s="321"/>
      <c r="F518" s="324" t="s">
        <v>1684</v>
      </c>
      <c r="G518" s="325" t="s">
        <v>1685</v>
      </c>
      <c r="H518" s="192">
        <v>2481126.7999999998</v>
      </c>
      <c r="I518" s="192">
        <v>0</v>
      </c>
      <c r="J518" s="192">
        <v>0</v>
      </c>
      <c r="K518" s="192">
        <v>41727</v>
      </c>
      <c r="L518" s="192">
        <v>123050</v>
      </c>
      <c r="M518" s="192">
        <v>0</v>
      </c>
      <c r="N518" s="192">
        <v>34865996.399999999</v>
      </c>
      <c r="O518" s="192">
        <v>3921765.85</v>
      </c>
      <c r="P518" s="192">
        <v>578750</v>
      </c>
      <c r="Q518" s="192">
        <v>935601.88</v>
      </c>
      <c r="R518" s="192">
        <v>25578.5</v>
      </c>
      <c r="S518" s="192">
        <v>1407357.75</v>
      </c>
      <c r="T518" s="192">
        <v>2571401.5</v>
      </c>
      <c r="U518" s="192">
        <v>480204.75</v>
      </c>
      <c r="V518" s="192">
        <v>0</v>
      </c>
      <c r="W518" s="192">
        <v>35349.449999999997</v>
      </c>
      <c r="X518" s="192">
        <v>789528.45</v>
      </c>
      <c r="Y518" s="192">
        <v>317278.65999999997</v>
      </c>
      <c r="Z518" s="192">
        <v>14992203.949999999</v>
      </c>
      <c r="AA518" s="192">
        <v>17069457.260000002</v>
      </c>
      <c r="AB518" s="192">
        <v>631051</v>
      </c>
      <c r="AC518" s="192">
        <v>12032216.59</v>
      </c>
      <c r="AD518" s="192">
        <v>565253.5</v>
      </c>
      <c r="AE518" s="192">
        <v>1332538.24</v>
      </c>
      <c r="AF518" s="192">
        <v>4819335.78</v>
      </c>
      <c r="AG518" s="192">
        <v>88329.07</v>
      </c>
      <c r="AH518" s="192">
        <v>812879.35999999999</v>
      </c>
      <c r="AI518" s="192">
        <v>11168106.4</v>
      </c>
      <c r="AJ518" s="192">
        <v>141502.51999999999</v>
      </c>
      <c r="AK518" s="192">
        <v>43290.07</v>
      </c>
      <c r="AL518" s="192">
        <v>83864.44</v>
      </c>
      <c r="AM518" s="192">
        <v>52770.5</v>
      </c>
      <c r="AN518" s="192">
        <v>130609.5</v>
      </c>
      <c r="AO518" s="192">
        <v>209358.09</v>
      </c>
      <c r="AP518" s="192">
        <v>131461.95000000001</v>
      </c>
      <c r="AQ518" s="192">
        <v>281667.61</v>
      </c>
      <c r="AR518" s="192">
        <v>50046.09</v>
      </c>
      <c r="AS518" s="192">
        <v>83573.02</v>
      </c>
      <c r="AT518" s="192">
        <v>52118.5</v>
      </c>
      <c r="AU518" s="192">
        <v>1184597.24</v>
      </c>
      <c r="AV518" s="192">
        <v>26948</v>
      </c>
      <c r="AW518" s="192">
        <v>32652.25</v>
      </c>
      <c r="AX518" s="192">
        <v>42737.87</v>
      </c>
      <c r="AY518" s="192">
        <v>15000</v>
      </c>
      <c r="AZ518" s="192">
        <v>2207.25</v>
      </c>
      <c r="BA518" s="192">
        <v>283451</v>
      </c>
      <c r="BB518" s="192">
        <v>12883997.289999999</v>
      </c>
      <c r="BC518" s="192">
        <v>734559.07</v>
      </c>
      <c r="BD518" s="192">
        <v>174896.17</v>
      </c>
      <c r="BE518" s="192">
        <v>959658.92</v>
      </c>
      <c r="BF518" s="192">
        <v>96599.5</v>
      </c>
      <c r="BG518" s="192">
        <v>1261680.43</v>
      </c>
      <c r="BH518" s="192">
        <v>1246133.6200000001</v>
      </c>
      <c r="BI518" s="192">
        <v>1200899.6100000001</v>
      </c>
      <c r="BJ518" s="192">
        <v>791318.45</v>
      </c>
      <c r="BK518" s="192">
        <v>143582</v>
      </c>
      <c r="BL518" s="192">
        <v>76358.75</v>
      </c>
      <c r="BM518" s="192">
        <v>16927257.23</v>
      </c>
      <c r="BN518" s="192">
        <v>2203845.71</v>
      </c>
      <c r="BO518" s="192">
        <v>307646</v>
      </c>
      <c r="BP518" s="192">
        <v>86120.03</v>
      </c>
      <c r="BQ518" s="192">
        <v>75179</v>
      </c>
      <c r="BR518" s="192">
        <v>516256</v>
      </c>
      <c r="BS518" s="192">
        <v>174494</v>
      </c>
      <c r="BT518" s="192">
        <v>4186841.79</v>
      </c>
      <c r="BU518" s="192">
        <v>97330.25</v>
      </c>
      <c r="BV518" s="192">
        <v>456968.98</v>
      </c>
      <c r="BW518" s="192">
        <v>199673.98</v>
      </c>
      <c r="BX518" s="192">
        <v>264475.61</v>
      </c>
      <c r="BY518" s="192">
        <v>229885.42</v>
      </c>
      <c r="BZ518" s="192">
        <v>107087.38</v>
      </c>
      <c r="CA518" s="192">
        <v>527604.06999999995</v>
      </c>
      <c r="CB518" s="192">
        <v>354014.21</v>
      </c>
      <c r="CC518" s="201">
        <f t="shared" si="75"/>
        <v>161218307.50999996</v>
      </c>
    </row>
    <row r="519" spans="1:81" s="278" customFormat="1">
      <c r="A519" s="320"/>
      <c r="B519" s="319"/>
      <c r="C519" s="321"/>
      <c r="D519" s="321"/>
      <c r="E519" s="321"/>
      <c r="F519" s="324" t="s">
        <v>1686</v>
      </c>
      <c r="G519" s="325" t="s">
        <v>1687</v>
      </c>
      <c r="H519" s="192">
        <v>1659943.75</v>
      </c>
      <c r="I519" s="192">
        <v>1095783.75</v>
      </c>
      <c r="J519" s="192">
        <v>560429.47</v>
      </c>
      <c r="K519" s="192">
        <v>89280</v>
      </c>
      <c r="L519" s="192">
        <v>0</v>
      </c>
      <c r="M519" s="192">
        <v>160250.19</v>
      </c>
      <c r="N519" s="192">
        <v>16515536.5</v>
      </c>
      <c r="O519" s="192">
        <v>69100.25</v>
      </c>
      <c r="P519" s="192">
        <v>66343</v>
      </c>
      <c r="Q519" s="192">
        <v>10122.75</v>
      </c>
      <c r="R519" s="192">
        <v>0</v>
      </c>
      <c r="S519" s="192">
        <v>140449.5</v>
      </c>
      <c r="T519" s="192">
        <v>1648344.5</v>
      </c>
      <c r="U519" s="192">
        <v>195936.75</v>
      </c>
      <c r="V519" s="192">
        <v>0</v>
      </c>
      <c r="W519" s="192">
        <v>66579.33</v>
      </c>
      <c r="X519" s="192">
        <v>79357.64</v>
      </c>
      <c r="Y519" s="192">
        <v>0</v>
      </c>
      <c r="Z519" s="192">
        <v>5864119.46</v>
      </c>
      <c r="AA519" s="192">
        <v>0</v>
      </c>
      <c r="AB519" s="192">
        <v>0</v>
      </c>
      <c r="AC519" s="192">
        <v>318726.45</v>
      </c>
      <c r="AD519" s="192">
        <v>280585.5</v>
      </c>
      <c r="AE519" s="192">
        <v>128237</v>
      </c>
      <c r="AF519" s="192">
        <v>96045.5</v>
      </c>
      <c r="AG519" s="192">
        <v>1525645.75</v>
      </c>
      <c r="AH519" s="192">
        <v>30060</v>
      </c>
      <c r="AI519" s="192">
        <v>3517691.5</v>
      </c>
      <c r="AJ519" s="192">
        <v>36789</v>
      </c>
      <c r="AK519" s="192">
        <v>0</v>
      </c>
      <c r="AL519" s="192">
        <v>0</v>
      </c>
      <c r="AM519" s="192">
        <v>13544.4</v>
      </c>
      <c r="AN519" s="192">
        <v>1384</v>
      </c>
      <c r="AO519" s="192">
        <v>13204</v>
      </c>
      <c r="AP519" s="192">
        <v>0</v>
      </c>
      <c r="AQ519" s="192">
        <v>0</v>
      </c>
      <c r="AR519" s="192">
        <v>25016.5</v>
      </c>
      <c r="AS519" s="192">
        <v>71291</v>
      </c>
      <c r="AT519" s="192">
        <v>0</v>
      </c>
      <c r="AU519" s="192">
        <v>21370.25</v>
      </c>
      <c r="AV519" s="192">
        <v>38566</v>
      </c>
      <c r="AW519" s="192">
        <v>0</v>
      </c>
      <c r="AX519" s="192">
        <v>0</v>
      </c>
      <c r="AY519" s="192">
        <v>16653</v>
      </c>
      <c r="AZ519" s="192">
        <v>0</v>
      </c>
      <c r="BA519" s="192">
        <v>19539</v>
      </c>
      <c r="BB519" s="192">
        <v>476890.75</v>
      </c>
      <c r="BC519" s="192">
        <v>0</v>
      </c>
      <c r="BD519" s="192">
        <v>17258.97</v>
      </c>
      <c r="BE519" s="192">
        <v>213914</v>
      </c>
      <c r="BF519" s="192">
        <v>198240</v>
      </c>
      <c r="BG519" s="192">
        <v>12277</v>
      </c>
      <c r="BH519" s="192">
        <v>156374.5</v>
      </c>
      <c r="BI519" s="192">
        <v>46036.5</v>
      </c>
      <c r="BJ519" s="192">
        <v>69502</v>
      </c>
      <c r="BK519" s="192">
        <v>234556.1</v>
      </c>
      <c r="BL519" s="192">
        <v>6973</v>
      </c>
      <c r="BM519" s="192">
        <v>2487269.62</v>
      </c>
      <c r="BN519" s="192">
        <v>7080854.6200000001</v>
      </c>
      <c r="BO519" s="192">
        <v>325224</v>
      </c>
      <c r="BP519" s="192">
        <v>0</v>
      </c>
      <c r="BQ519" s="192">
        <v>46011</v>
      </c>
      <c r="BR519" s="192">
        <v>111829</v>
      </c>
      <c r="BS519" s="192">
        <v>0</v>
      </c>
      <c r="BT519" s="192">
        <v>904790</v>
      </c>
      <c r="BU519" s="192">
        <v>0</v>
      </c>
      <c r="BV519" s="192">
        <v>0</v>
      </c>
      <c r="BW519" s="192">
        <v>6840</v>
      </c>
      <c r="BX519" s="192">
        <v>23813</v>
      </c>
      <c r="BY519" s="192">
        <v>84289.71</v>
      </c>
      <c r="BZ519" s="192">
        <v>0</v>
      </c>
      <c r="CA519" s="192">
        <v>20674</v>
      </c>
      <c r="CB519" s="192">
        <v>0</v>
      </c>
      <c r="CC519" s="201">
        <f t="shared" si="75"/>
        <v>46899543.459999993</v>
      </c>
    </row>
    <row r="520" spans="1:81" s="278" customFormat="1">
      <c r="A520" s="320"/>
      <c r="B520" s="319"/>
      <c r="C520" s="321"/>
      <c r="D520" s="321"/>
      <c r="E520" s="321"/>
      <c r="F520" s="324" t="s">
        <v>1688</v>
      </c>
      <c r="G520" s="325" t="s">
        <v>1689</v>
      </c>
      <c r="H520" s="192">
        <v>5568748.7599999998</v>
      </c>
      <c r="I520" s="192">
        <v>173633.5</v>
      </c>
      <c r="J520" s="192">
        <v>4533787.1399999997</v>
      </c>
      <c r="K520" s="192">
        <v>74086</v>
      </c>
      <c r="L520" s="192">
        <v>0</v>
      </c>
      <c r="M520" s="192">
        <v>9689.0400000000009</v>
      </c>
      <c r="N520" s="192">
        <v>17533750.699999999</v>
      </c>
      <c r="O520" s="192">
        <v>7333.75</v>
      </c>
      <c r="P520" s="192">
        <v>10724</v>
      </c>
      <c r="Q520" s="192">
        <v>139232.5</v>
      </c>
      <c r="R520" s="192">
        <v>0</v>
      </c>
      <c r="S520" s="192">
        <v>0</v>
      </c>
      <c r="T520" s="192">
        <v>612519.5</v>
      </c>
      <c r="U520" s="192">
        <v>162620</v>
      </c>
      <c r="V520" s="192">
        <v>0</v>
      </c>
      <c r="W520" s="192">
        <v>33796.1</v>
      </c>
      <c r="X520" s="192">
        <v>57395.5</v>
      </c>
      <c r="Y520" s="192">
        <v>0</v>
      </c>
      <c r="Z520" s="192">
        <v>7075373.75</v>
      </c>
      <c r="AA520" s="192">
        <v>129776</v>
      </c>
      <c r="AB520" s="192">
        <v>0</v>
      </c>
      <c r="AC520" s="192">
        <v>664308</v>
      </c>
      <c r="AD520" s="192">
        <v>0</v>
      </c>
      <c r="AE520" s="192">
        <v>35876</v>
      </c>
      <c r="AF520" s="192">
        <v>284151.75</v>
      </c>
      <c r="AG520" s="192">
        <v>36196</v>
      </c>
      <c r="AH520" s="192">
        <v>7640.2</v>
      </c>
      <c r="AI520" s="192">
        <v>7040045.75</v>
      </c>
      <c r="AJ520" s="192">
        <v>4731</v>
      </c>
      <c r="AK520" s="192">
        <v>0</v>
      </c>
      <c r="AL520" s="192">
        <v>0</v>
      </c>
      <c r="AM520" s="192">
        <v>36660.5</v>
      </c>
      <c r="AN520" s="192">
        <v>2269</v>
      </c>
      <c r="AO520" s="192">
        <v>3279</v>
      </c>
      <c r="AP520" s="192">
        <v>0</v>
      </c>
      <c r="AQ520" s="192">
        <v>0</v>
      </c>
      <c r="AR520" s="192">
        <v>3274.5</v>
      </c>
      <c r="AS520" s="192">
        <v>6679.5</v>
      </c>
      <c r="AT520" s="192">
        <v>0</v>
      </c>
      <c r="AU520" s="192">
        <v>1566703.35</v>
      </c>
      <c r="AV520" s="192">
        <v>54231</v>
      </c>
      <c r="AW520" s="192">
        <v>0</v>
      </c>
      <c r="AX520" s="192">
        <v>0</v>
      </c>
      <c r="AY520" s="192">
        <v>39143</v>
      </c>
      <c r="AZ520" s="192">
        <v>0</v>
      </c>
      <c r="BA520" s="192">
        <v>0</v>
      </c>
      <c r="BB520" s="192">
        <v>3412349.25</v>
      </c>
      <c r="BC520" s="192">
        <v>0</v>
      </c>
      <c r="BD520" s="192">
        <v>26498</v>
      </c>
      <c r="BE520" s="192">
        <v>35605</v>
      </c>
      <c r="BF520" s="192">
        <v>54387</v>
      </c>
      <c r="BG520" s="192">
        <v>0</v>
      </c>
      <c r="BH520" s="192">
        <v>359797.5</v>
      </c>
      <c r="BI520" s="192">
        <v>23685.5</v>
      </c>
      <c r="BJ520" s="192">
        <v>544</v>
      </c>
      <c r="BK520" s="192">
        <v>37424</v>
      </c>
      <c r="BL520" s="192">
        <v>0</v>
      </c>
      <c r="BM520" s="192">
        <v>7979293.9299999997</v>
      </c>
      <c r="BN520" s="192">
        <v>2743019.44</v>
      </c>
      <c r="BO520" s="192">
        <v>206235</v>
      </c>
      <c r="BP520" s="192">
        <v>0</v>
      </c>
      <c r="BQ520" s="192">
        <v>17420</v>
      </c>
      <c r="BR520" s="192">
        <v>75078</v>
      </c>
      <c r="BS520" s="192">
        <v>0</v>
      </c>
      <c r="BT520" s="192">
        <v>1797817</v>
      </c>
      <c r="BU520" s="192">
        <v>0</v>
      </c>
      <c r="BV520" s="192">
        <v>0</v>
      </c>
      <c r="BW520" s="192">
        <v>49747.75</v>
      </c>
      <c r="BX520" s="192">
        <v>29306</v>
      </c>
      <c r="BY520" s="192">
        <v>268947</v>
      </c>
      <c r="BZ520" s="192">
        <v>14121</v>
      </c>
      <c r="CA520" s="192">
        <v>0</v>
      </c>
      <c r="CB520" s="192">
        <v>10599</v>
      </c>
      <c r="CC520" s="201">
        <f t="shared" si="75"/>
        <v>63049529.159999996</v>
      </c>
    </row>
    <row r="521" spans="1:81" s="278" customFormat="1">
      <c r="A521" s="320"/>
      <c r="B521" s="319"/>
      <c r="C521" s="321"/>
      <c r="D521" s="321"/>
      <c r="E521" s="321"/>
      <c r="F521" s="324" t="s">
        <v>1690</v>
      </c>
      <c r="G521" s="325" t="s">
        <v>1691</v>
      </c>
      <c r="H521" s="192">
        <v>7656910.7999999998</v>
      </c>
      <c r="I521" s="192">
        <v>5057314.42</v>
      </c>
      <c r="J521" s="192">
        <v>3168</v>
      </c>
      <c r="K521" s="192">
        <v>419097.3</v>
      </c>
      <c r="L521" s="192">
        <v>55261</v>
      </c>
      <c r="M521" s="192">
        <v>8036.08</v>
      </c>
      <c r="N521" s="192">
        <v>3230737.55</v>
      </c>
      <c r="O521" s="192">
        <v>748529.75</v>
      </c>
      <c r="P521" s="192">
        <v>167160</v>
      </c>
      <c r="Q521" s="192">
        <v>389689.25</v>
      </c>
      <c r="R521" s="192">
        <v>45567.09</v>
      </c>
      <c r="S521" s="192">
        <v>557115</v>
      </c>
      <c r="T521" s="192">
        <v>882758</v>
      </c>
      <c r="U521" s="192">
        <v>599265.05000000005</v>
      </c>
      <c r="V521" s="192">
        <v>6334</v>
      </c>
      <c r="W521" s="192">
        <v>2664</v>
      </c>
      <c r="X521" s="192">
        <v>93510.29</v>
      </c>
      <c r="Y521" s="192">
        <v>195183.84</v>
      </c>
      <c r="Z521" s="192">
        <v>3697498.4</v>
      </c>
      <c r="AA521" s="192">
        <v>2097415</v>
      </c>
      <c r="AB521" s="192">
        <v>80087.5</v>
      </c>
      <c r="AC521" s="192">
        <v>1030051.66</v>
      </c>
      <c r="AD521" s="192">
        <v>646467</v>
      </c>
      <c r="AE521" s="192">
        <v>208689.7</v>
      </c>
      <c r="AF521" s="192">
        <v>597503.43999999994</v>
      </c>
      <c r="AG521" s="192">
        <v>33760.639999999999</v>
      </c>
      <c r="AH521" s="192">
        <v>190153.57</v>
      </c>
      <c r="AI521" s="192">
        <v>2539871.5699999998</v>
      </c>
      <c r="AJ521" s="192">
        <v>184802.5</v>
      </c>
      <c r="AK521" s="192">
        <v>64460</v>
      </c>
      <c r="AL521" s="192">
        <v>29064</v>
      </c>
      <c r="AM521" s="192">
        <v>41252.25</v>
      </c>
      <c r="AN521" s="192">
        <v>18600</v>
      </c>
      <c r="AO521" s="192">
        <v>157252</v>
      </c>
      <c r="AP521" s="192">
        <v>6305</v>
      </c>
      <c r="AQ521" s="192">
        <v>154531</v>
      </c>
      <c r="AR521" s="192">
        <v>26199</v>
      </c>
      <c r="AS521" s="192">
        <v>85416</v>
      </c>
      <c r="AT521" s="192">
        <v>75713.75</v>
      </c>
      <c r="AU521" s="192">
        <v>523470.71</v>
      </c>
      <c r="AV521" s="192">
        <v>2082</v>
      </c>
      <c r="AW521" s="192">
        <v>41699</v>
      </c>
      <c r="AX521" s="192">
        <v>114409.85</v>
      </c>
      <c r="AY521" s="192">
        <v>20563.25</v>
      </c>
      <c r="AZ521" s="192">
        <v>8828</v>
      </c>
      <c r="BA521" s="192">
        <v>49044</v>
      </c>
      <c r="BB521" s="192">
        <v>6319918.25</v>
      </c>
      <c r="BC521" s="192">
        <v>161211.70000000001</v>
      </c>
      <c r="BD521" s="192">
        <v>123946.48</v>
      </c>
      <c r="BE521" s="192">
        <v>151816.29999999999</v>
      </c>
      <c r="BF521" s="192">
        <v>530526.75</v>
      </c>
      <c r="BG521" s="192">
        <v>4998997.71</v>
      </c>
      <c r="BH521" s="192">
        <v>611692.24990000005</v>
      </c>
      <c r="BI521" s="192">
        <v>208706.32</v>
      </c>
      <c r="BJ521" s="192">
        <v>389545.98</v>
      </c>
      <c r="BK521" s="192">
        <v>20345</v>
      </c>
      <c r="BL521" s="192">
        <v>37591</v>
      </c>
      <c r="BM521" s="192">
        <v>2048743</v>
      </c>
      <c r="BN521" s="192">
        <v>1196043.25</v>
      </c>
      <c r="BO521" s="192">
        <v>147699.81</v>
      </c>
      <c r="BP521" s="192">
        <v>560398</v>
      </c>
      <c r="BQ521" s="192">
        <v>118988</v>
      </c>
      <c r="BR521" s="192">
        <v>75192</v>
      </c>
      <c r="BS521" s="192">
        <v>95916</v>
      </c>
      <c r="BT521" s="192">
        <v>2817310.7</v>
      </c>
      <c r="BU521" s="192">
        <v>270425.77</v>
      </c>
      <c r="BV521" s="192">
        <v>323007.5</v>
      </c>
      <c r="BW521" s="192">
        <v>164283.98000000001</v>
      </c>
      <c r="BX521" s="192">
        <v>121094.5</v>
      </c>
      <c r="BY521" s="192">
        <v>473859.01</v>
      </c>
      <c r="BZ521" s="192">
        <v>48403</v>
      </c>
      <c r="CA521" s="192">
        <v>99697.38</v>
      </c>
      <c r="CB521" s="192">
        <v>75161.320000000007</v>
      </c>
      <c r="CC521" s="201">
        <f t="shared" si="75"/>
        <v>55034013.1699</v>
      </c>
    </row>
    <row r="522" spans="1:81" s="278" customFormat="1">
      <c r="A522" s="320"/>
      <c r="B522" s="319"/>
      <c r="C522" s="321"/>
      <c r="D522" s="321"/>
      <c r="E522" s="321"/>
      <c r="F522" s="324" t="s">
        <v>1692</v>
      </c>
      <c r="G522" s="325" t="s">
        <v>1693</v>
      </c>
      <c r="H522" s="192">
        <v>2724310.25</v>
      </c>
      <c r="I522" s="192">
        <v>879767.3</v>
      </c>
      <c r="J522" s="192">
        <v>814587</v>
      </c>
      <c r="K522" s="192">
        <v>210430</v>
      </c>
      <c r="L522" s="192">
        <v>20057</v>
      </c>
      <c r="M522" s="192">
        <v>4785.25</v>
      </c>
      <c r="N522" s="192">
        <v>6954229.8499999996</v>
      </c>
      <c r="O522" s="192">
        <v>119636.5</v>
      </c>
      <c r="P522" s="192">
        <v>214003</v>
      </c>
      <c r="Q522" s="192">
        <v>110318</v>
      </c>
      <c r="R522" s="192">
        <v>43978</v>
      </c>
      <c r="S522" s="192">
        <v>218182.75</v>
      </c>
      <c r="T522" s="192">
        <v>482169.5</v>
      </c>
      <c r="U522" s="192">
        <v>1129523.75</v>
      </c>
      <c r="V522" s="192">
        <v>22444.400000000001</v>
      </c>
      <c r="W522" s="192">
        <v>362282.43</v>
      </c>
      <c r="X522" s="192">
        <v>51812.65</v>
      </c>
      <c r="Y522" s="192">
        <v>373829</v>
      </c>
      <c r="Z522" s="192">
        <v>1925680.67</v>
      </c>
      <c r="AA522" s="192">
        <v>1736318</v>
      </c>
      <c r="AB522" s="192">
        <v>294906</v>
      </c>
      <c r="AC522" s="192">
        <v>811645.5</v>
      </c>
      <c r="AD522" s="192">
        <v>141259.5</v>
      </c>
      <c r="AE522" s="192">
        <v>96622.5</v>
      </c>
      <c r="AF522" s="192">
        <v>2590829.75</v>
      </c>
      <c r="AG522" s="192">
        <v>443742</v>
      </c>
      <c r="AH522" s="192">
        <v>44347</v>
      </c>
      <c r="AI522" s="192">
        <v>2789400.6</v>
      </c>
      <c r="AJ522" s="192">
        <v>50199</v>
      </c>
      <c r="AK522" s="192">
        <v>53525</v>
      </c>
      <c r="AL522" s="192">
        <v>13921</v>
      </c>
      <c r="AM522" s="192">
        <v>13669</v>
      </c>
      <c r="AN522" s="192">
        <v>5128</v>
      </c>
      <c r="AO522" s="192">
        <v>22890</v>
      </c>
      <c r="AP522" s="192">
        <v>22571</v>
      </c>
      <c r="AQ522" s="192">
        <v>60334</v>
      </c>
      <c r="AR522" s="192">
        <v>4900</v>
      </c>
      <c r="AS522" s="192">
        <v>87556</v>
      </c>
      <c r="AT522" s="192">
        <v>0</v>
      </c>
      <c r="AU522" s="192">
        <v>407375.23</v>
      </c>
      <c r="AV522" s="192">
        <v>0</v>
      </c>
      <c r="AW522" s="192">
        <v>14869</v>
      </c>
      <c r="AX522" s="192">
        <v>4795</v>
      </c>
      <c r="AY522" s="192">
        <v>10834</v>
      </c>
      <c r="AZ522" s="192">
        <v>2253</v>
      </c>
      <c r="BA522" s="192">
        <v>0</v>
      </c>
      <c r="BB522" s="192">
        <v>3408510.5</v>
      </c>
      <c r="BC522" s="192">
        <v>196187</v>
      </c>
      <c r="BD522" s="192">
        <v>27682.75</v>
      </c>
      <c r="BE522" s="192">
        <v>94599</v>
      </c>
      <c r="BF522" s="192">
        <v>0</v>
      </c>
      <c r="BG522" s="192">
        <v>399152.5</v>
      </c>
      <c r="BH522" s="192">
        <v>1889459</v>
      </c>
      <c r="BI522" s="192">
        <v>872322.92</v>
      </c>
      <c r="BJ522" s="192">
        <v>565742</v>
      </c>
      <c r="BK522" s="192">
        <v>0</v>
      </c>
      <c r="BL522" s="192">
        <v>37618.5</v>
      </c>
      <c r="BM522" s="192">
        <v>3294662.81</v>
      </c>
      <c r="BN522" s="192">
        <v>3585144.42</v>
      </c>
      <c r="BO522" s="192">
        <v>21872</v>
      </c>
      <c r="BP522" s="192">
        <v>19768</v>
      </c>
      <c r="BQ522" s="192">
        <v>0</v>
      </c>
      <c r="BR522" s="192">
        <v>0</v>
      </c>
      <c r="BS522" s="192">
        <v>0</v>
      </c>
      <c r="BT522" s="192">
        <v>1005444</v>
      </c>
      <c r="BU522" s="192">
        <v>169779.99</v>
      </c>
      <c r="BV522" s="192">
        <v>0</v>
      </c>
      <c r="BW522" s="192">
        <v>134869.34</v>
      </c>
      <c r="BX522" s="192">
        <v>99713</v>
      </c>
      <c r="BY522" s="192">
        <v>135424.35</v>
      </c>
      <c r="BZ522" s="192">
        <v>97815</v>
      </c>
      <c r="CA522" s="192">
        <v>0</v>
      </c>
      <c r="CB522" s="192">
        <v>97304.77</v>
      </c>
      <c r="CC522" s="201">
        <f t="shared" si="75"/>
        <v>42538989.230000012</v>
      </c>
    </row>
    <row r="523" spans="1:81" s="278" customFormat="1">
      <c r="A523" s="320"/>
      <c r="B523" s="319"/>
      <c r="C523" s="321"/>
      <c r="D523" s="321"/>
      <c r="E523" s="321"/>
      <c r="F523" s="324" t="s">
        <v>1694</v>
      </c>
      <c r="G523" s="325" t="s">
        <v>1197</v>
      </c>
      <c r="H523" s="192">
        <v>7081239.0499999998</v>
      </c>
      <c r="I523" s="192">
        <v>418610</v>
      </c>
      <c r="J523" s="192">
        <v>156000</v>
      </c>
      <c r="K523" s="192">
        <v>19323</v>
      </c>
      <c r="L523" s="192">
        <v>34320</v>
      </c>
      <c r="M523" s="192">
        <v>13386.2</v>
      </c>
      <c r="N523" s="192">
        <v>3767423.9</v>
      </c>
      <c r="O523" s="192">
        <v>284834</v>
      </c>
      <c r="P523" s="192">
        <v>25483</v>
      </c>
      <c r="Q523" s="192">
        <v>513490</v>
      </c>
      <c r="R523" s="192">
        <v>24075</v>
      </c>
      <c r="S523" s="192">
        <v>901606.5</v>
      </c>
      <c r="T523" s="192">
        <v>147675</v>
      </c>
      <c r="U523" s="192">
        <v>425620</v>
      </c>
      <c r="V523" s="192">
        <v>24227.5</v>
      </c>
      <c r="W523" s="192">
        <v>0</v>
      </c>
      <c r="X523" s="192">
        <v>58518.16</v>
      </c>
      <c r="Y523" s="192">
        <v>0</v>
      </c>
      <c r="Z523" s="192">
        <v>251910</v>
      </c>
      <c r="AA523" s="192">
        <v>696240</v>
      </c>
      <c r="AB523" s="192">
        <v>0</v>
      </c>
      <c r="AC523" s="192">
        <v>242560.35</v>
      </c>
      <c r="AD523" s="192">
        <v>205477</v>
      </c>
      <c r="AE523" s="192">
        <v>29624.5</v>
      </c>
      <c r="AF523" s="192">
        <v>5877291.6100000003</v>
      </c>
      <c r="AG523" s="192">
        <v>0</v>
      </c>
      <c r="AH523" s="192">
        <v>0</v>
      </c>
      <c r="AI523" s="192">
        <v>3736703</v>
      </c>
      <c r="AJ523" s="192">
        <v>0</v>
      </c>
      <c r="AK523" s="192">
        <v>25547</v>
      </c>
      <c r="AL523" s="192">
        <v>0</v>
      </c>
      <c r="AM523" s="192">
        <v>5579.25</v>
      </c>
      <c r="AN523" s="192">
        <v>20458</v>
      </c>
      <c r="AO523" s="192">
        <v>0</v>
      </c>
      <c r="AP523" s="192">
        <v>8888</v>
      </c>
      <c r="AQ523" s="192">
        <v>14723</v>
      </c>
      <c r="AR523" s="192">
        <v>15299</v>
      </c>
      <c r="AS523" s="192">
        <v>71484.25</v>
      </c>
      <c r="AT523" s="192">
        <v>0</v>
      </c>
      <c r="AU523" s="192">
        <v>215679</v>
      </c>
      <c r="AV523" s="192">
        <v>0</v>
      </c>
      <c r="AW523" s="192">
        <v>4440</v>
      </c>
      <c r="AX523" s="192">
        <v>51338</v>
      </c>
      <c r="AY523" s="192">
        <v>16732.8</v>
      </c>
      <c r="AZ523" s="192">
        <v>2336</v>
      </c>
      <c r="BA523" s="192">
        <v>12486</v>
      </c>
      <c r="BB523" s="192">
        <v>0</v>
      </c>
      <c r="BC523" s="192">
        <v>0</v>
      </c>
      <c r="BD523" s="192">
        <v>374564.75</v>
      </c>
      <c r="BE523" s="192">
        <v>0</v>
      </c>
      <c r="BF523" s="192">
        <v>144801</v>
      </c>
      <c r="BG523" s="192">
        <v>3427640</v>
      </c>
      <c r="BH523" s="192">
        <v>1114508.5</v>
      </c>
      <c r="BI523" s="192">
        <v>1007377.8</v>
      </c>
      <c r="BJ523" s="192">
        <v>293429</v>
      </c>
      <c r="BK523" s="192">
        <v>0</v>
      </c>
      <c r="BL523" s="192">
        <v>12643.5</v>
      </c>
      <c r="BM523" s="192">
        <v>3379312</v>
      </c>
      <c r="BN523" s="192">
        <v>0</v>
      </c>
      <c r="BO523" s="192">
        <v>0</v>
      </c>
      <c r="BP523" s="192">
        <v>0</v>
      </c>
      <c r="BQ523" s="192">
        <v>0</v>
      </c>
      <c r="BR523" s="192">
        <v>78475.5</v>
      </c>
      <c r="BS523" s="192">
        <v>21976</v>
      </c>
      <c r="BT523" s="192">
        <v>4679416</v>
      </c>
      <c r="BU523" s="192">
        <v>17765.25</v>
      </c>
      <c r="BV523" s="192">
        <v>306589.5</v>
      </c>
      <c r="BW523" s="192">
        <v>140309.34</v>
      </c>
      <c r="BX523" s="192">
        <v>0</v>
      </c>
      <c r="BY523" s="192">
        <v>655786.64</v>
      </c>
      <c r="BZ523" s="192">
        <v>48570</v>
      </c>
      <c r="CA523" s="192">
        <v>205200.2</v>
      </c>
      <c r="CB523" s="192">
        <v>55380.25</v>
      </c>
      <c r="CC523" s="201">
        <f t="shared" si="75"/>
        <v>41364373.300000012</v>
      </c>
    </row>
    <row r="524" spans="1:81" s="278" customFormat="1">
      <c r="A524" s="320"/>
      <c r="B524" s="319"/>
      <c r="C524" s="321"/>
      <c r="D524" s="321"/>
      <c r="E524" s="321"/>
      <c r="F524" s="324" t="s">
        <v>1695</v>
      </c>
      <c r="G524" s="325" t="s">
        <v>1696</v>
      </c>
      <c r="H524" s="192">
        <v>15350</v>
      </c>
      <c r="I524" s="192">
        <v>0</v>
      </c>
      <c r="J524" s="192">
        <v>0</v>
      </c>
      <c r="K524" s="192">
        <v>9945</v>
      </c>
      <c r="L524" s="192">
        <v>34543</v>
      </c>
      <c r="M524" s="192">
        <v>7596.04</v>
      </c>
      <c r="N524" s="192">
        <v>4418326.5</v>
      </c>
      <c r="O524" s="192">
        <v>0</v>
      </c>
      <c r="P524" s="192">
        <v>0</v>
      </c>
      <c r="Q524" s="192">
        <v>897196</v>
      </c>
      <c r="R524" s="192">
        <v>0</v>
      </c>
      <c r="S524" s="192">
        <v>0</v>
      </c>
      <c r="T524" s="192">
        <v>0</v>
      </c>
      <c r="U524" s="192">
        <v>0</v>
      </c>
      <c r="V524" s="192">
        <v>0</v>
      </c>
      <c r="W524" s="192">
        <v>0</v>
      </c>
      <c r="X524" s="192">
        <v>0</v>
      </c>
      <c r="Y524" s="192">
        <v>0</v>
      </c>
      <c r="Z524" s="192">
        <v>177526.25</v>
      </c>
      <c r="AA524" s="192">
        <v>0</v>
      </c>
      <c r="AB524" s="192">
        <v>0</v>
      </c>
      <c r="AC524" s="192">
        <v>0</v>
      </c>
      <c r="AD524" s="192">
        <v>0</v>
      </c>
      <c r="AE524" s="192">
        <v>0</v>
      </c>
      <c r="AF524" s="192">
        <v>0</v>
      </c>
      <c r="AG524" s="192">
        <v>0</v>
      </c>
      <c r="AH524" s="192">
        <v>0</v>
      </c>
      <c r="AI524" s="192">
        <v>2811221</v>
      </c>
      <c r="AJ524" s="192">
        <v>0</v>
      </c>
      <c r="AK524" s="192">
        <v>0</v>
      </c>
      <c r="AL524" s="192">
        <v>0</v>
      </c>
      <c r="AM524" s="192">
        <v>0</v>
      </c>
      <c r="AN524" s="192">
        <v>0</v>
      </c>
      <c r="AO524" s="192">
        <v>0</v>
      </c>
      <c r="AP524" s="192">
        <v>0</v>
      </c>
      <c r="AQ524" s="192">
        <v>30971</v>
      </c>
      <c r="AR524" s="192">
        <v>0</v>
      </c>
      <c r="AS524" s="192">
        <v>0</v>
      </c>
      <c r="AT524" s="192">
        <v>0</v>
      </c>
      <c r="AU524" s="192">
        <v>20078</v>
      </c>
      <c r="AV524" s="192">
        <v>0</v>
      </c>
      <c r="AW524" s="192">
        <v>0</v>
      </c>
      <c r="AX524" s="192">
        <v>17767</v>
      </c>
      <c r="AY524" s="192">
        <v>0</v>
      </c>
      <c r="AZ524" s="192">
        <v>0</v>
      </c>
      <c r="BA524" s="192">
        <v>28780</v>
      </c>
      <c r="BB524" s="192">
        <v>1880</v>
      </c>
      <c r="BC524" s="192">
        <v>0</v>
      </c>
      <c r="BD524" s="192">
        <v>0</v>
      </c>
      <c r="BE524" s="192">
        <v>0</v>
      </c>
      <c r="BF524" s="192">
        <v>259412</v>
      </c>
      <c r="BG524" s="192">
        <v>267674</v>
      </c>
      <c r="BH524" s="192">
        <v>0</v>
      </c>
      <c r="BI524" s="192">
        <v>0</v>
      </c>
      <c r="BJ524" s="192">
        <v>0</v>
      </c>
      <c r="BK524" s="192">
        <v>0</v>
      </c>
      <c r="BL524" s="192">
        <v>0</v>
      </c>
      <c r="BM524" s="192">
        <v>216976.86</v>
      </c>
      <c r="BN524" s="192">
        <v>0</v>
      </c>
      <c r="BO524" s="192">
        <v>19432.8</v>
      </c>
      <c r="BP524" s="192">
        <v>0</v>
      </c>
      <c r="BQ524" s="192">
        <v>0</v>
      </c>
      <c r="BR524" s="192">
        <v>44246.1</v>
      </c>
      <c r="BS524" s="192">
        <v>8670</v>
      </c>
      <c r="BT524" s="192">
        <v>1334049</v>
      </c>
      <c r="BU524" s="192">
        <v>0</v>
      </c>
      <c r="BV524" s="192">
        <v>620953.25</v>
      </c>
      <c r="BW524" s="192">
        <v>73268.5</v>
      </c>
      <c r="BX524" s="192">
        <v>0</v>
      </c>
      <c r="BY524" s="192">
        <v>0</v>
      </c>
      <c r="BZ524" s="192">
        <v>0</v>
      </c>
      <c r="CA524" s="192">
        <v>299523</v>
      </c>
      <c r="CB524" s="192">
        <v>0</v>
      </c>
      <c r="CC524" s="201">
        <f t="shared" si="75"/>
        <v>11615385.299999999</v>
      </c>
    </row>
    <row r="525" spans="1:81" s="278" customFormat="1">
      <c r="A525" s="320"/>
      <c r="B525" s="319"/>
      <c r="C525" s="321"/>
      <c r="D525" s="321"/>
      <c r="E525" s="321"/>
      <c r="F525" s="324" t="s">
        <v>1697</v>
      </c>
      <c r="G525" s="325" t="s">
        <v>1698</v>
      </c>
      <c r="H525" s="192">
        <v>5356230.25</v>
      </c>
      <c r="I525" s="192">
        <v>1936127.7</v>
      </c>
      <c r="J525" s="192">
        <v>3409229.04</v>
      </c>
      <c r="K525" s="192">
        <v>318931</v>
      </c>
      <c r="L525" s="192">
        <v>766350.25</v>
      </c>
      <c r="M525" s="192">
        <v>195907.02</v>
      </c>
      <c r="N525" s="192">
        <v>74475413.25</v>
      </c>
      <c r="O525" s="192">
        <v>1454522.5</v>
      </c>
      <c r="P525" s="192">
        <v>362830.75</v>
      </c>
      <c r="Q525" s="192">
        <v>2436608.46</v>
      </c>
      <c r="R525" s="192">
        <v>392966.38</v>
      </c>
      <c r="S525" s="192">
        <v>1825485.5</v>
      </c>
      <c r="T525" s="192">
        <v>11065247.9</v>
      </c>
      <c r="U525" s="192">
        <v>1184044.5</v>
      </c>
      <c r="V525" s="192">
        <v>131957.9</v>
      </c>
      <c r="W525" s="192">
        <v>812936.93</v>
      </c>
      <c r="X525" s="192">
        <v>729005.55</v>
      </c>
      <c r="Y525" s="192">
        <v>787387.57</v>
      </c>
      <c r="Z525" s="192">
        <v>7551841.25</v>
      </c>
      <c r="AA525" s="192">
        <v>383424.18</v>
      </c>
      <c r="AB525" s="192">
        <v>721532.34</v>
      </c>
      <c r="AC525" s="192">
        <v>2473030.7799999998</v>
      </c>
      <c r="AD525" s="192">
        <v>1600851.5</v>
      </c>
      <c r="AE525" s="192">
        <v>3808169.47</v>
      </c>
      <c r="AF525" s="192">
        <v>986494.25</v>
      </c>
      <c r="AG525" s="192">
        <v>829117.77</v>
      </c>
      <c r="AH525" s="192">
        <v>694708.94</v>
      </c>
      <c r="AI525" s="192">
        <v>17819612.989999998</v>
      </c>
      <c r="AJ525" s="192">
        <v>2174586.86</v>
      </c>
      <c r="AK525" s="192">
        <v>982413</v>
      </c>
      <c r="AL525" s="192">
        <v>440998</v>
      </c>
      <c r="AM525" s="192">
        <v>740320.16</v>
      </c>
      <c r="AN525" s="192">
        <v>590823.5</v>
      </c>
      <c r="AO525" s="192">
        <v>1209106.33</v>
      </c>
      <c r="AP525" s="192">
        <v>731755</v>
      </c>
      <c r="AQ525" s="192">
        <v>466189</v>
      </c>
      <c r="AR525" s="192">
        <v>682399</v>
      </c>
      <c r="AS525" s="192">
        <v>1013874.5</v>
      </c>
      <c r="AT525" s="192">
        <v>1199621</v>
      </c>
      <c r="AU525" s="192">
        <v>28224406.199999999</v>
      </c>
      <c r="AV525" s="192">
        <v>753573.1</v>
      </c>
      <c r="AW525" s="192">
        <v>1060433</v>
      </c>
      <c r="AX525" s="192">
        <v>845409</v>
      </c>
      <c r="AY525" s="192">
        <v>1759664.45</v>
      </c>
      <c r="AZ525" s="192">
        <v>199037.5</v>
      </c>
      <c r="BA525" s="192">
        <v>141262.5</v>
      </c>
      <c r="BB525" s="192">
        <v>28986485.25</v>
      </c>
      <c r="BC525" s="192">
        <v>406495.5</v>
      </c>
      <c r="BD525" s="192">
        <v>2348624</v>
      </c>
      <c r="BE525" s="192">
        <v>1224956.7</v>
      </c>
      <c r="BF525" s="192">
        <v>449458.25</v>
      </c>
      <c r="BG525" s="192">
        <v>3323938.7</v>
      </c>
      <c r="BH525" s="192">
        <v>6494678.5900999997</v>
      </c>
      <c r="BI525" s="192">
        <v>1185627.8</v>
      </c>
      <c r="BJ525" s="192">
        <v>912406.15</v>
      </c>
      <c r="BK525" s="192">
        <v>439941.58</v>
      </c>
      <c r="BL525" s="192">
        <v>438131.35</v>
      </c>
      <c r="BM525" s="192">
        <v>28305282.350000001</v>
      </c>
      <c r="BN525" s="192">
        <v>6926527.7400000002</v>
      </c>
      <c r="BO525" s="192">
        <v>622356</v>
      </c>
      <c r="BP525" s="192">
        <v>683885</v>
      </c>
      <c r="BQ525" s="192">
        <v>318664</v>
      </c>
      <c r="BR525" s="192">
        <v>713336</v>
      </c>
      <c r="BS525" s="192">
        <v>746886</v>
      </c>
      <c r="BT525" s="192">
        <v>12483632.970000001</v>
      </c>
      <c r="BU525" s="192">
        <v>435140.5</v>
      </c>
      <c r="BV525" s="192">
        <v>1049631.06</v>
      </c>
      <c r="BW525" s="192">
        <v>1419024</v>
      </c>
      <c r="BX525" s="192">
        <v>1270060.4099999999</v>
      </c>
      <c r="BY525" s="192">
        <v>5778419.0199999996</v>
      </c>
      <c r="BZ525" s="192">
        <v>741090</v>
      </c>
      <c r="CA525" s="192">
        <v>776542.54</v>
      </c>
      <c r="CB525" s="192">
        <v>434320.37</v>
      </c>
      <c r="CC525" s="201">
        <f t="shared" si="75"/>
        <v>296641379.85010004</v>
      </c>
    </row>
    <row r="526" spans="1:81" s="278" customFormat="1">
      <c r="A526" s="320"/>
      <c r="B526" s="319"/>
      <c r="C526" s="321"/>
      <c r="D526" s="321"/>
      <c r="E526" s="321"/>
      <c r="F526" s="324" t="s">
        <v>1699</v>
      </c>
      <c r="G526" s="325" t="s">
        <v>1198</v>
      </c>
      <c r="H526" s="192">
        <v>7231875.3099999996</v>
      </c>
      <c r="I526" s="192">
        <v>950882.89</v>
      </c>
      <c r="J526" s="192">
        <v>5496574.79</v>
      </c>
      <c r="K526" s="192">
        <v>884045.14</v>
      </c>
      <c r="L526" s="192">
        <v>203621</v>
      </c>
      <c r="M526" s="192">
        <v>201225.38</v>
      </c>
      <c r="N526" s="192">
        <v>30496866.75</v>
      </c>
      <c r="O526" s="192">
        <v>1650481</v>
      </c>
      <c r="P526" s="192">
        <v>115934.8</v>
      </c>
      <c r="Q526" s="192">
        <v>2596476.5499999998</v>
      </c>
      <c r="R526" s="192">
        <v>183575.96</v>
      </c>
      <c r="S526" s="192">
        <v>446540.7</v>
      </c>
      <c r="T526" s="192">
        <v>8002944.7000000002</v>
      </c>
      <c r="U526" s="192">
        <v>683151.75</v>
      </c>
      <c r="V526" s="192">
        <v>29366</v>
      </c>
      <c r="W526" s="192">
        <v>196815.15</v>
      </c>
      <c r="X526" s="192">
        <v>147576.64000000001</v>
      </c>
      <c r="Y526" s="192">
        <v>289330.21999999997</v>
      </c>
      <c r="Z526" s="192">
        <v>3974360.66</v>
      </c>
      <c r="AA526" s="192">
        <v>943162.05</v>
      </c>
      <c r="AB526" s="192">
        <v>308969.25</v>
      </c>
      <c r="AC526" s="192">
        <v>4329262.63</v>
      </c>
      <c r="AD526" s="192">
        <v>558660</v>
      </c>
      <c r="AE526" s="192">
        <v>1054830.47</v>
      </c>
      <c r="AF526" s="192">
        <v>675130.91</v>
      </c>
      <c r="AG526" s="192">
        <v>158090.29999999999</v>
      </c>
      <c r="AH526" s="192">
        <v>220129.87</v>
      </c>
      <c r="AI526" s="192">
        <v>21471993.289999999</v>
      </c>
      <c r="AJ526" s="192">
        <v>441659</v>
      </c>
      <c r="AK526" s="192">
        <v>386867</v>
      </c>
      <c r="AL526" s="192">
        <v>295121</v>
      </c>
      <c r="AM526" s="192">
        <v>282983.75</v>
      </c>
      <c r="AN526" s="192">
        <v>141080.5</v>
      </c>
      <c r="AO526" s="192">
        <v>176727.74</v>
      </c>
      <c r="AP526" s="192">
        <v>330613</v>
      </c>
      <c r="AQ526" s="192">
        <v>574248</v>
      </c>
      <c r="AR526" s="192">
        <v>166346</v>
      </c>
      <c r="AS526" s="192">
        <v>174342.5</v>
      </c>
      <c r="AT526" s="192">
        <v>244342</v>
      </c>
      <c r="AU526" s="192">
        <v>20384436.75</v>
      </c>
      <c r="AV526" s="192">
        <v>136142.09</v>
      </c>
      <c r="AW526" s="192">
        <v>68789.13</v>
      </c>
      <c r="AX526" s="192">
        <v>281381.55</v>
      </c>
      <c r="AY526" s="192">
        <v>231643.38</v>
      </c>
      <c r="AZ526" s="192">
        <v>0</v>
      </c>
      <c r="BA526" s="192">
        <v>51104.52</v>
      </c>
      <c r="BB526" s="192">
        <v>13173416.9</v>
      </c>
      <c r="BC526" s="192">
        <v>450339.09</v>
      </c>
      <c r="BD526" s="192">
        <v>3529204.22</v>
      </c>
      <c r="BE526" s="192">
        <v>148833.14000000001</v>
      </c>
      <c r="BF526" s="192">
        <v>875815.29</v>
      </c>
      <c r="BG526" s="192">
        <v>2634085.4500000002</v>
      </c>
      <c r="BH526" s="192">
        <v>4152769.2</v>
      </c>
      <c r="BI526" s="192">
        <v>1592314.25</v>
      </c>
      <c r="BJ526" s="192">
        <v>392708.34</v>
      </c>
      <c r="BK526" s="192">
        <v>312608.42</v>
      </c>
      <c r="BL526" s="192">
        <v>94363.41</v>
      </c>
      <c r="BM526" s="192">
        <v>22804714.649999999</v>
      </c>
      <c r="BN526" s="192">
        <v>3019451.48</v>
      </c>
      <c r="BO526" s="192">
        <v>184635</v>
      </c>
      <c r="BP526" s="192">
        <v>89535.99</v>
      </c>
      <c r="BQ526" s="192">
        <v>132438</v>
      </c>
      <c r="BR526" s="192">
        <v>150468</v>
      </c>
      <c r="BS526" s="192">
        <v>226441.75</v>
      </c>
      <c r="BT526" s="192">
        <v>9721761.6099999994</v>
      </c>
      <c r="BU526" s="192">
        <v>197391.82</v>
      </c>
      <c r="BV526" s="192">
        <v>75443.679999999993</v>
      </c>
      <c r="BW526" s="192">
        <v>272576.5</v>
      </c>
      <c r="BX526" s="192">
        <v>972233.33</v>
      </c>
      <c r="BY526" s="192">
        <v>6023009.6699999999</v>
      </c>
      <c r="BZ526" s="192">
        <v>273715</v>
      </c>
      <c r="CA526" s="192">
        <v>196237.16</v>
      </c>
      <c r="CB526" s="192">
        <v>314576.81</v>
      </c>
      <c r="CC526" s="201">
        <f t="shared" si="75"/>
        <v>189880790.22999993</v>
      </c>
    </row>
    <row r="527" spans="1:81" s="278" customFormat="1">
      <c r="A527" s="320"/>
      <c r="B527" s="319"/>
      <c r="C527" s="321"/>
      <c r="D527" s="321"/>
      <c r="E527" s="321"/>
      <c r="F527" s="324" t="s">
        <v>1700</v>
      </c>
      <c r="G527" s="325" t="s">
        <v>1701</v>
      </c>
      <c r="H527" s="192">
        <v>0</v>
      </c>
      <c r="I527" s="192">
        <v>37677.25</v>
      </c>
      <c r="J527" s="192">
        <v>0</v>
      </c>
      <c r="K527" s="192">
        <v>0</v>
      </c>
      <c r="L527" s="192">
        <v>0</v>
      </c>
      <c r="M527" s="192">
        <v>0</v>
      </c>
      <c r="N527" s="192">
        <v>0</v>
      </c>
      <c r="O527" s="192">
        <v>0</v>
      </c>
      <c r="P527" s="192">
        <v>0</v>
      </c>
      <c r="Q527" s="192">
        <v>0</v>
      </c>
      <c r="R527" s="192">
        <v>0</v>
      </c>
      <c r="S527" s="192">
        <v>0</v>
      </c>
      <c r="T527" s="192">
        <v>0</v>
      </c>
      <c r="U527" s="192">
        <v>0</v>
      </c>
      <c r="V527" s="192">
        <v>0</v>
      </c>
      <c r="W527" s="192">
        <v>0</v>
      </c>
      <c r="X527" s="192">
        <v>0</v>
      </c>
      <c r="Y527" s="192">
        <v>0</v>
      </c>
      <c r="Z527" s="192">
        <v>0</v>
      </c>
      <c r="AA527" s="192">
        <v>0</v>
      </c>
      <c r="AB527" s="192">
        <v>0</v>
      </c>
      <c r="AC527" s="192">
        <v>0</v>
      </c>
      <c r="AD527" s="192">
        <v>0</v>
      </c>
      <c r="AE527" s="192">
        <v>0</v>
      </c>
      <c r="AF527" s="192">
        <v>0</v>
      </c>
      <c r="AG527" s="192">
        <v>0</v>
      </c>
      <c r="AH527" s="192">
        <v>0</v>
      </c>
      <c r="AI527" s="192">
        <v>0</v>
      </c>
      <c r="AJ527" s="192">
        <v>0</v>
      </c>
      <c r="AK527" s="192">
        <v>0</v>
      </c>
      <c r="AL527" s="192">
        <v>0</v>
      </c>
      <c r="AM527" s="192">
        <v>0</v>
      </c>
      <c r="AN527" s="192">
        <v>0</v>
      </c>
      <c r="AO527" s="192">
        <v>0</v>
      </c>
      <c r="AP527" s="192">
        <v>0</v>
      </c>
      <c r="AQ527" s="192">
        <v>0</v>
      </c>
      <c r="AR527" s="192">
        <v>0</v>
      </c>
      <c r="AS527" s="192">
        <v>0</v>
      </c>
      <c r="AT527" s="192">
        <v>0</v>
      </c>
      <c r="AU527" s="192">
        <v>0</v>
      </c>
      <c r="AV527" s="192">
        <v>0</v>
      </c>
      <c r="AW527" s="192">
        <v>0</v>
      </c>
      <c r="AX527" s="192">
        <v>0</v>
      </c>
      <c r="AY527" s="192">
        <v>0</v>
      </c>
      <c r="AZ527" s="192">
        <v>0</v>
      </c>
      <c r="BA527" s="192">
        <v>0</v>
      </c>
      <c r="BB527" s="192">
        <v>0</v>
      </c>
      <c r="BC527" s="192">
        <v>69006</v>
      </c>
      <c r="BD527" s="192">
        <v>0</v>
      </c>
      <c r="BE527" s="192">
        <v>0</v>
      </c>
      <c r="BF527" s="192">
        <v>0</v>
      </c>
      <c r="BG527" s="192">
        <v>0</v>
      </c>
      <c r="BH527" s="192">
        <v>0</v>
      </c>
      <c r="BI527" s="192">
        <v>0</v>
      </c>
      <c r="BJ527" s="192">
        <v>0</v>
      </c>
      <c r="BK527" s="192">
        <v>0</v>
      </c>
      <c r="BL527" s="192">
        <v>0</v>
      </c>
      <c r="BM527" s="192">
        <v>0</v>
      </c>
      <c r="BN527" s="192">
        <v>0</v>
      </c>
      <c r="BO527" s="192">
        <v>0</v>
      </c>
      <c r="BP527" s="192">
        <v>0</v>
      </c>
      <c r="BQ527" s="192">
        <v>11500</v>
      </c>
      <c r="BR527" s="192">
        <v>0</v>
      </c>
      <c r="BS527" s="192">
        <v>0</v>
      </c>
      <c r="BT527" s="192">
        <v>0</v>
      </c>
      <c r="BU527" s="192">
        <v>0</v>
      </c>
      <c r="BV527" s="192">
        <v>0</v>
      </c>
      <c r="BW527" s="192">
        <v>0</v>
      </c>
      <c r="BX527" s="192">
        <v>0</v>
      </c>
      <c r="BY527" s="192">
        <v>0</v>
      </c>
      <c r="BZ527" s="192">
        <v>0</v>
      </c>
      <c r="CA527" s="192">
        <v>7407.75</v>
      </c>
      <c r="CB527" s="192">
        <v>0</v>
      </c>
      <c r="CC527" s="201">
        <f t="shared" si="75"/>
        <v>125591</v>
      </c>
    </row>
    <row r="528" spans="1:81" s="278" customFormat="1">
      <c r="A528" s="320"/>
      <c r="B528" s="319"/>
      <c r="C528" s="321"/>
      <c r="D528" s="321"/>
      <c r="E528" s="321"/>
      <c r="F528" s="324" t="s">
        <v>1702</v>
      </c>
      <c r="G528" s="325" t="s">
        <v>1703</v>
      </c>
      <c r="H528" s="192">
        <v>0</v>
      </c>
      <c r="I528" s="192">
        <v>108147</v>
      </c>
      <c r="J528" s="192">
        <v>0</v>
      </c>
      <c r="K528" s="192">
        <v>0</v>
      </c>
      <c r="L528" s="192">
        <v>0</v>
      </c>
      <c r="M528" s="192">
        <v>0</v>
      </c>
      <c r="N528" s="192">
        <v>0</v>
      </c>
      <c r="O528" s="192">
        <v>0</v>
      </c>
      <c r="P528" s="192">
        <v>0</v>
      </c>
      <c r="Q528" s="192">
        <v>0</v>
      </c>
      <c r="R528" s="192">
        <v>0</v>
      </c>
      <c r="S528" s="192">
        <v>0</v>
      </c>
      <c r="T528" s="192">
        <v>0</v>
      </c>
      <c r="U528" s="192">
        <v>0</v>
      </c>
      <c r="V528" s="192">
        <v>0</v>
      </c>
      <c r="W528" s="192">
        <v>0</v>
      </c>
      <c r="X528" s="192">
        <v>0</v>
      </c>
      <c r="Y528" s="192">
        <v>0</v>
      </c>
      <c r="Z528" s="192">
        <v>0</v>
      </c>
      <c r="AA528" s="192">
        <v>-3</v>
      </c>
      <c r="AB528" s="192">
        <v>0</v>
      </c>
      <c r="AC528" s="192">
        <v>0</v>
      </c>
      <c r="AD528" s="192">
        <v>0</v>
      </c>
      <c r="AE528" s="192">
        <v>0</v>
      </c>
      <c r="AF528" s="192">
        <v>0</v>
      </c>
      <c r="AG528" s="192">
        <v>0</v>
      </c>
      <c r="AH528" s="192">
        <v>0</v>
      </c>
      <c r="AI528" s="192">
        <v>0</v>
      </c>
      <c r="AJ528" s="192">
        <v>0</v>
      </c>
      <c r="AK528" s="192">
        <v>0</v>
      </c>
      <c r="AL528" s="192">
        <v>0</v>
      </c>
      <c r="AM528" s="192">
        <v>0</v>
      </c>
      <c r="AN528" s="192">
        <v>0</v>
      </c>
      <c r="AO528" s="192">
        <v>0</v>
      </c>
      <c r="AP528" s="192">
        <v>0</v>
      </c>
      <c r="AQ528" s="192">
        <v>0</v>
      </c>
      <c r="AR528" s="192">
        <v>0</v>
      </c>
      <c r="AS528" s="192">
        <v>0</v>
      </c>
      <c r="AT528" s="192">
        <v>0</v>
      </c>
      <c r="AU528" s="192">
        <v>0</v>
      </c>
      <c r="AV528" s="192">
        <v>0</v>
      </c>
      <c r="AW528" s="192">
        <v>0</v>
      </c>
      <c r="AX528" s="192">
        <v>0</v>
      </c>
      <c r="AY528" s="192">
        <v>0</v>
      </c>
      <c r="AZ528" s="192">
        <v>0</v>
      </c>
      <c r="BA528" s="192">
        <v>0</v>
      </c>
      <c r="BB528" s="192">
        <v>0</v>
      </c>
      <c r="BC528" s="192">
        <v>0</v>
      </c>
      <c r="BD528" s="192">
        <v>0</v>
      </c>
      <c r="BE528" s="192">
        <v>0</v>
      </c>
      <c r="BF528" s="192">
        <v>0</v>
      </c>
      <c r="BG528" s="192">
        <v>0</v>
      </c>
      <c r="BH528" s="192">
        <v>0</v>
      </c>
      <c r="BI528" s="192">
        <v>0</v>
      </c>
      <c r="BJ528" s="192">
        <v>0</v>
      </c>
      <c r="BK528" s="192">
        <v>4407</v>
      </c>
      <c r="BL528" s="192">
        <v>0</v>
      </c>
      <c r="BM528" s="192">
        <v>0</v>
      </c>
      <c r="BN528" s="192">
        <v>0</v>
      </c>
      <c r="BO528" s="192">
        <v>0</v>
      </c>
      <c r="BP528" s="192">
        <v>0</v>
      </c>
      <c r="BQ528" s="192">
        <v>0</v>
      </c>
      <c r="BR528" s="192">
        <v>0</v>
      </c>
      <c r="BS528" s="192">
        <v>0</v>
      </c>
      <c r="BT528" s="192">
        <v>0</v>
      </c>
      <c r="BU528" s="192">
        <v>0</v>
      </c>
      <c r="BV528" s="192">
        <v>0</v>
      </c>
      <c r="BW528" s="192">
        <v>0</v>
      </c>
      <c r="BX528" s="192">
        <v>0</v>
      </c>
      <c r="BY528" s="192">
        <v>0</v>
      </c>
      <c r="BZ528" s="192">
        <v>0</v>
      </c>
      <c r="CA528" s="192">
        <v>2231</v>
      </c>
      <c r="CB528" s="192">
        <v>0</v>
      </c>
      <c r="CC528" s="201">
        <f t="shared" si="75"/>
        <v>114782</v>
      </c>
    </row>
    <row r="529" spans="1:81" s="278" customFormat="1">
      <c r="A529" s="320"/>
      <c r="B529" s="319"/>
      <c r="C529" s="321"/>
      <c r="D529" s="321"/>
      <c r="E529" s="321"/>
      <c r="F529" s="324" t="s">
        <v>1704</v>
      </c>
      <c r="G529" s="325" t="s">
        <v>1705</v>
      </c>
      <c r="H529" s="192">
        <v>199107</v>
      </c>
      <c r="I529" s="192">
        <v>0</v>
      </c>
      <c r="J529" s="192">
        <v>0</v>
      </c>
      <c r="K529" s="192">
        <v>0</v>
      </c>
      <c r="L529" s="192">
        <v>0</v>
      </c>
      <c r="M529" s="192">
        <v>0</v>
      </c>
      <c r="N529" s="192">
        <v>1576086.85</v>
      </c>
      <c r="O529" s="192">
        <v>7412.5</v>
      </c>
      <c r="P529" s="192">
        <v>0</v>
      </c>
      <c r="Q529" s="192">
        <v>25055</v>
      </c>
      <c r="R529" s="192">
        <v>5330</v>
      </c>
      <c r="S529" s="192">
        <v>0</v>
      </c>
      <c r="T529" s="192">
        <v>89785</v>
      </c>
      <c r="U529" s="192">
        <v>0</v>
      </c>
      <c r="V529" s="192">
        <v>0</v>
      </c>
      <c r="W529" s="192">
        <v>0</v>
      </c>
      <c r="X529" s="192">
        <v>71589</v>
      </c>
      <c r="Y529" s="192">
        <v>0</v>
      </c>
      <c r="Z529" s="192">
        <v>81799.7</v>
      </c>
      <c r="AA529" s="192">
        <v>7495</v>
      </c>
      <c r="AB529" s="192">
        <v>700</v>
      </c>
      <c r="AC529" s="192">
        <v>201846.02</v>
      </c>
      <c r="AD529" s="192">
        <v>14612</v>
      </c>
      <c r="AE529" s="192">
        <v>10501</v>
      </c>
      <c r="AF529" s="192">
        <v>37558</v>
      </c>
      <c r="AG529" s="192">
        <v>0</v>
      </c>
      <c r="AH529" s="192">
        <v>0</v>
      </c>
      <c r="AI529" s="192">
        <v>37174.26</v>
      </c>
      <c r="AJ529" s="192">
        <v>0</v>
      </c>
      <c r="AK529" s="192">
        <v>3321</v>
      </c>
      <c r="AL529" s="192">
        <v>0</v>
      </c>
      <c r="AM529" s="192">
        <v>2160</v>
      </c>
      <c r="AN529" s="192">
        <v>0</v>
      </c>
      <c r="AO529" s="192">
        <v>0</v>
      </c>
      <c r="AP529" s="192">
        <v>0</v>
      </c>
      <c r="AQ529" s="192">
        <v>0</v>
      </c>
      <c r="AR529" s="192">
        <v>0</v>
      </c>
      <c r="AS529" s="192">
        <v>0</v>
      </c>
      <c r="AT529" s="192">
        <v>0</v>
      </c>
      <c r="AU529" s="192">
        <v>5300</v>
      </c>
      <c r="AV529" s="192">
        <v>21701</v>
      </c>
      <c r="AW529" s="192">
        <v>2248</v>
      </c>
      <c r="AX529" s="192">
        <v>14019</v>
      </c>
      <c r="AY529" s="192">
        <v>590</v>
      </c>
      <c r="AZ529" s="192">
        <v>1308</v>
      </c>
      <c r="BA529" s="192">
        <v>0</v>
      </c>
      <c r="BB529" s="192">
        <v>778460.7</v>
      </c>
      <c r="BC529" s="192">
        <v>0</v>
      </c>
      <c r="BD529" s="192">
        <v>2616</v>
      </c>
      <c r="BE529" s="192">
        <v>0</v>
      </c>
      <c r="BF529" s="192">
        <v>0</v>
      </c>
      <c r="BG529" s="192">
        <v>0</v>
      </c>
      <c r="BH529" s="192">
        <v>4998</v>
      </c>
      <c r="BI529" s="192">
        <v>18892</v>
      </c>
      <c r="BJ529" s="192">
        <v>0</v>
      </c>
      <c r="BK529" s="192">
        <v>0</v>
      </c>
      <c r="BL529" s="192">
        <v>0</v>
      </c>
      <c r="BM529" s="192">
        <v>126739.15</v>
      </c>
      <c r="BN529" s="192">
        <v>21256.06</v>
      </c>
      <c r="BO529" s="192">
        <v>0</v>
      </c>
      <c r="BP529" s="192">
        <v>0</v>
      </c>
      <c r="BQ529" s="192">
        <v>0</v>
      </c>
      <c r="BR529" s="192">
        <v>0</v>
      </c>
      <c r="BS529" s="192">
        <v>0</v>
      </c>
      <c r="BT529" s="192">
        <v>102851</v>
      </c>
      <c r="BU529" s="192">
        <v>1797</v>
      </c>
      <c r="BV529" s="192">
        <v>0</v>
      </c>
      <c r="BW529" s="192">
        <v>700</v>
      </c>
      <c r="BX529" s="192">
        <v>0</v>
      </c>
      <c r="BY529" s="192">
        <v>12140</v>
      </c>
      <c r="BZ529" s="192">
        <v>0</v>
      </c>
      <c r="CA529" s="192">
        <v>0</v>
      </c>
      <c r="CB529" s="192">
        <v>700</v>
      </c>
      <c r="CC529" s="201">
        <f t="shared" si="75"/>
        <v>3487848.2399999993</v>
      </c>
    </row>
    <row r="530" spans="1:81" s="278" customFormat="1">
      <c r="A530" s="320"/>
      <c r="B530" s="319"/>
      <c r="C530" s="321"/>
      <c r="D530" s="321"/>
      <c r="E530" s="321"/>
      <c r="F530" s="324" t="s">
        <v>1706</v>
      </c>
      <c r="G530" s="325" t="s">
        <v>1707</v>
      </c>
      <c r="H530" s="192">
        <v>1009341.53</v>
      </c>
      <c r="I530" s="192">
        <v>0</v>
      </c>
      <c r="J530" s="192">
        <v>315700</v>
      </c>
      <c r="K530" s="192">
        <v>0</v>
      </c>
      <c r="L530" s="192">
        <v>0</v>
      </c>
      <c r="M530" s="192">
        <v>0</v>
      </c>
      <c r="N530" s="192">
        <v>4850387.8499999996</v>
      </c>
      <c r="O530" s="192">
        <v>59550.75</v>
      </c>
      <c r="P530" s="192">
        <v>0</v>
      </c>
      <c r="Q530" s="192">
        <v>170453.2</v>
      </c>
      <c r="R530" s="192">
        <v>10177.6</v>
      </c>
      <c r="S530" s="192">
        <v>0</v>
      </c>
      <c r="T530" s="192">
        <v>491699</v>
      </c>
      <c r="U530" s="192">
        <v>25946</v>
      </c>
      <c r="V530" s="192">
        <v>0</v>
      </c>
      <c r="W530" s="192">
        <v>0</v>
      </c>
      <c r="X530" s="192">
        <v>62942</v>
      </c>
      <c r="Y530" s="192">
        <v>111</v>
      </c>
      <c r="Z530" s="192">
        <v>1240020.94</v>
      </c>
      <c r="AA530" s="192">
        <v>90629.4</v>
      </c>
      <c r="AB530" s="192">
        <v>0</v>
      </c>
      <c r="AC530" s="192">
        <v>1191573.93</v>
      </c>
      <c r="AD530" s="192">
        <v>5695</v>
      </c>
      <c r="AE530" s="192">
        <v>33754</v>
      </c>
      <c r="AF530" s="192">
        <v>81896.5</v>
      </c>
      <c r="AG530" s="192">
        <v>0</v>
      </c>
      <c r="AH530" s="192">
        <v>0</v>
      </c>
      <c r="AI530" s="192">
        <v>534968.48</v>
      </c>
      <c r="AJ530" s="192">
        <v>0</v>
      </c>
      <c r="AK530" s="192">
        <v>2039</v>
      </c>
      <c r="AL530" s="192">
        <v>0</v>
      </c>
      <c r="AM530" s="192">
        <v>2693</v>
      </c>
      <c r="AN530" s="192">
        <v>0</v>
      </c>
      <c r="AO530" s="192">
        <v>0</v>
      </c>
      <c r="AP530" s="192">
        <v>0</v>
      </c>
      <c r="AQ530" s="192">
        <v>0</v>
      </c>
      <c r="AR530" s="192">
        <v>0</v>
      </c>
      <c r="AS530" s="192">
        <v>0</v>
      </c>
      <c r="AT530" s="192">
        <v>0</v>
      </c>
      <c r="AU530" s="192">
        <v>3113551.91</v>
      </c>
      <c r="AV530" s="192">
        <v>26555.63</v>
      </c>
      <c r="AW530" s="192">
        <v>0</v>
      </c>
      <c r="AX530" s="192">
        <v>13735</v>
      </c>
      <c r="AY530" s="192">
        <v>0</v>
      </c>
      <c r="AZ530" s="192">
        <v>0</v>
      </c>
      <c r="BA530" s="192">
        <v>0</v>
      </c>
      <c r="BB530" s="192">
        <v>2521825.09</v>
      </c>
      <c r="BC530" s="192">
        <v>0</v>
      </c>
      <c r="BD530" s="192">
        <v>680</v>
      </c>
      <c r="BE530" s="192">
        <v>0</v>
      </c>
      <c r="BF530" s="192">
        <v>0</v>
      </c>
      <c r="BG530" s="192">
        <v>0</v>
      </c>
      <c r="BH530" s="192">
        <v>16139</v>
      </c>
      <c r="BI530" s="192">
        <v>586207</v>
      </c>
      <c r="BJ530" s="192">
        <v>0</v>
      </c>
      <c r="BK530" s="192">
        <v>0</v>
      </c>
      <c r="BL530" s="192">
        <v>0</v>
      </c>
      <c r="BM530" s="192">
        <v>373692.21</v>
      </c>
      <c r="BN530" s="192">
        <v>352604.09</v>
      </c>
      <c r="BO530" s="192">
        <v>0</v>
      </c>
      <c r="BP530" s="192">
        <v>0</v>
      </c>
      <c r="BQ530" s="192">
        <v>0</v>
      </c>
      <c r="BR530" s="192">
        <v>0</v>
      </c>
      <c r="BS530" s="192">
        <v>0</v>
      </c>
      <c r="BT530" s="192">
        <v>671362.38</v>
      </c>
      <c r="BU530" s="192">
        <v>23952</v>
      </c>
      <c r="BV530" s="192">
        <v>0</v>
      </c>
      <c r="BW530" s="192">
        <v>31911.7</v>
      </c>
      <c r="BX530" s="192">
        <v>0</v>
      </c>
      <c r="BY530" s="192">
        <v>38393</v>
      </c>
      <c r="BZ530" s="192">
        <v>0</v>
      </c>
      <c r="CA530" s="192">
        <v>0</v>
      </c>
      <c r="CB530" s="192">
        <v>0</v>
      </c>
      <c r="CC530" s="201">
        <f t="shared" si="75"/>
        <v>17950188.189999998</v>
      </c>
    </row>
    <row r="531" spans="1:81" s="278" customFormat="1">
      <c r="A531" s="320"/>
      <c r="B531" s="319"/>
      <c r="C531" s="321"/>
      <c r="D531" s="321"/>
      <c r="E531" s="321"/>
      <c r="F531" s="324" t="s">
        <v>1708</v>
      </c>
      <c r="G531" s="325" t="s">
        <v>1709</v>
      </c>
      <c r="H531" s="192">
        <v>0</v>
      </c>
      <c r="I531" s="192">
        <v>0</v>
      </c>
      <c r="J531" s="192">
        <v>0</v>
      </c>
      <c r="K531" s="192">
        <v>0</v>
      </c>
      <c r="L531" s="192">
        <v>0</v>
      </c>
      <c r="M531" s="192">
        <v>0</v>
      </c>
      <c r="N531" s="192">
        <v>1264279.25</v>
      </c>
      <c r="O531" s="192">
        <v>17936.5</v>
      </c>
      <c r="P531" s="192">
        <v>11213</v>
      </c>
      <c r="Q531" s="192">
        <v>163086.04999999999</v>
      </c>
      <c r="R531" s="192">
        <v>87059.49</v>
      </c>
      <c r="S531" s="192">
        <v>0</v>
      </c>
      <c r="T531" s="192">
        <v>0</v>
      </c>
      <c r="U531" s="192">
        <v>0</v>
      </c>
      <c r="V531" s="192">
        <v>0</v>
      </c>
      <c r="W531" s="192">
        <v>0</v>
      </c>
      <c r="X531" s="192">
        <v>4825.5</v>
      </c>
      <c r="Y531" s="192">
        <v>0</v>
      </c>
      <c r="Z531" s="192">
        <v>225493.54</v>
      </c>
      <c r="AA531" s="192">
        <v>29558.2</v>
      </c>
      <c r="AB531" s="192">
        <v>36340.5</v>
      </c>
      <c r="AC531" s="192">
        <v>0</v>
      </c>
      <c r="AD531" s="192">
        <v>0</v>
      </c>
      <c r="AE531" s="192">
        <v>485523.84</v>
      </c>
      <c r="AF531" s="192">
        <v>0</v>
      </c>
      <c r="AG531" s="192">
        <v>0</v>
      </c>
      <c r="AH531" s="192">
        <v>0</v>
      </c>
      <c r="AI531" s="192">
        <v>0</v>
      </c>
      <c r="AJ531" s="192">
        <v>0</v>
      </c>
      <c r="AK531" s="192">
        <v>0</v>
      </c>
      <c r="AL531" s="192">
        <v>0</v>
      </c>
      <c r="AM531" s="192">
        <v>0</v>
      </c>
      <c r="AN531" s="192">
        <v>0</v>
      </c>
      <c r="AO531" s="192">
        <v>0</v>
      </c>
      <c r="AP531" s="192">
        <v>0</v>
      </c>
      <c r="AQ531" s="192">
        <v>0</v>
      </c>
      <c r="AR531" s="192">
        <v>0</v>
      </c>
      <c r="AS531" s="192">
        <v>0</v>
      </c>
      <c r="AT531" s="192">
        <v>0</v>
      </c>
      <c r="AU531" s="192">
        <v>260659.67</v>
      </c>
      <c r="AV531" s="192">
        <v>0</v>
      </c>
      <c r="AW531" s="192">
        <v>0</v>
      </c>
      <c r="AX531" s="192">
        <v>0</v>
      </c>
      <c r="AY531" s="192">
        <v>0</v>
      </c>
      <c r="AZ531" s="192">
        <v>0</v>
      </c>
      <c r="BA531" s="192">
        <v>0</v>
      </c>
      <c r="BB531" s="192">
        <v>0</v>
      </c>
      <c r="BC531" s="192">
        <v>3183</v>
      </c>
      <c r="BD531" s="192">
        <v>43648.3</v>
      </c>
      <c r="BE531" s="192">
        <v>0</v>
      </c>
      <c r="BF531" s="192">
        <v>0</v>
      </c>
      <c r="BG531" s="192">
        <v>0</v>
      </c>
      <c r="BH531" s="192">
        <v>270</v>
      </c>
      <c r="BI531" s="192">
        <v>0</v>
      </c>
      <c r="BJ531" s="192">
        <v>0</v>
      </c>
      <c r="BK531" s="192">
        <v>0</v>
      </c>
      <c r="BL531" s="192">
        <v>0</v>
      </c>
      <c r="BM531" s="192">
        <v>0</v>
      </c>
      <c r="BN531" s="192">
        <v>171014.95</v>
      </c>
      <c r="BO531" s="192">
        <v>0</v>
      </c>
      <c r="BP531" s="192">
        <v>0</v>
      </c>
      <c r="BQ531" s="192">
        <v>269</v>
      </c>
      <c r="BR531" s="192">
        <v>0</v>
      </c>
      <c r="BS531" s="192">
        <v>0</v>
      </c>
      <c r="BT531" s="192">
        <v>0</v>
      </c>
      <c r="BU531" s="192">
        <v>0</v>
      </c>
      <c r="BV531" s="192">
        <v>0</v>
      </c>
      <c r="BW531" s="192">
        <v>0</v>
      </c>
      <c r="BX531" s="192">
        <v>0</v>
      </c>
      <c r="BY531" s="192">
        <v>0</v>
      </c>
      <c r="BZ531" s="192">
        <v>0</v>
      </c>
      <c r="CA531" s="192">
        <v>0</v>
      </c>
      <c r="CB531" s="192">
        <v>0</v>
      </c>
      <c r="CC531" s="201">
        <f t="shared" si="75"/>
        <v>2804360.79</v>
      </c>
    </row>
    <row r="532" spans="1:81" s="278" customFormat="1">
      <c r="A532" s="320"/>
      <c r="B532" s="319"/>
      <c r="C532" s="321"/>
      <c r="D532" s="321"/>
      <c r="E532" s="321"/>
      <c r="F532" s="324" t="s">
        <v>1710</v>
      </c>
      <c r="G532" s="325" t="s">
        <v>1711</v>
      </c>
      <c r="H532" s="192">
        <v>1132609.1299999999</v>
      </c>
      <c r="I532" s="192">
        <v>0</v>
      </c>
      <c r="J532" s="192">
        <v>39040.089999999997</v>
      </c>
      <c r="K532" s="192">
        <v>0</v>
      </c>
      <c r="L532" s="192">
        <v>0</v>
      </c>
      <c r="M532" s="192">
        <v>0</v>
      </c>
      <c r="N532" s="192">
        <v>3333268</v>
      </c>
      <c r="O532" s="192">
        <v>91498.5</v>
      </c>
      <c r="P532" s="192">
        <v>0</v>
      </c>
      <c r="Q532" s="192">
        <v>157675.53</v>
      </c>
      <c r="R532" s="192">
        <v>5197</v>
      </c>
      <c r="S532" s="192">
        <v>0</v>
      </c>
      <c r="T532" s="192">
        <v>0</v>
      </c>
      <c r="U532" s="192">
        <v>0</v>
      </c>
      <c r="V532" s="192">
        <v>0</v>
      </c>
      <c r="W532" s="192">
        <v>40980.06</v>
      </c>
      <c r="X532" s="192">
        <v>108667.49</v>
      </c>
      <c r="Y532" s="192">
        <v>0</v>
      </c>
      <c r="Z532" s="192">
        <v>2913144.32</v>
      </c>
      <c r="AA532" s="192">
        <v>272620.44</v>
      </c>
      <c r="AB532" s="192">
        <v>37533.199999999997</v>
      </c>
      <c r="AC532" s="192">
        <v>829328.3</v>
      </c>
      <c r="AD532" s="192">
        <v>174533</v>
      </c>
      <c r="AE532" s="192">
        <v>160543.66</v>
      </c>
      <c r="AF532" s="192">
        <v>38116</v>
      </c>
      <c r="AG532" s="192">
        <v>18706</v>
      </c>
      <c r="AH532" s="192">
        <v>0</v>
      </c>
      <c r="AI532" s="192">
        <v>198465.76</v>
      </c>
      <c r="AJ532" s="192">
        <v>0</v>
      </c>
      <c r="AK532" s="192">
        <v>0</v>
      </c>
      <c r="AL532" s="192">
        <v>0</v>
      </c>
      <c r="AM532" s="192">
        <v>0</v>
      </c>
      <c r="AN532" s="192">
        <v>12706</v>
      </c>
      <c r="AO532" s="192">
        <v>0</v>
      </c>
      <c r="AP532" s="192">
        <v>1735</v>
      </c>
      <c r="AQ532" s="192">
        <v>0</v>
      </c>
      <c r="AR532" s="192">
        <v>0</v>
      </c>
      <c r="AS532" s="192">
        <v>1703</v>
      </c>
      <c r="AT532" s="192">
        <v>0</v>
      </c>
      <c r="AU532" s="192">
        <v>2526510.94</v>
      </c>
      <c r="AV532" s="192">
        <v>0</v>
      </c>
      <c r="AW532" s="192">
        <v>0</v>
      </c>
      <c r="AX532" s="192">
        <v>95542</v>
      </c>
      <c r="AY532" s="192">
        <v>0</v>
      </c>
      <c r="AZ532" s="192">
        <v>0</v>
      </c>
      <c r="BA532" s="192">
        <v>7153.35</v>
      </c>
      <c r="BB532" s="192">
        <v>0</v>
      </c>
      <c r="BC532" s="192">
        <v>0</v>
      </c>
      <c r="BD532" s="192">
        <v>18589.2</v>
      </c>
      <c r="BE532" s="192">
        <v>0</v>
      </c>
      <c r="BF532" s="192">
        <v>29977</v>
      </c>
      <c r="BG532" s="192">
        <v>0</v>
      </c>
      <c r="BH532" s="192">
        <v>0</v>
      </c>
      <c r="BI532" s="192">
        <v>18852</v>
      </c>
      <c r="BJ532" s="192">
        <v>0</v>
      </c>
      <c r="BK532" s="192">
        <v>0</v>
      </c>
      <c r="BL532" s="192">
        <v>0</v>
      </c>
      <c r="BM532" s="192">
        <v>0</v>
      </c>
      <c r="BN532" s="192">
        <v>68009.039999999994</v>
      </c>
      <c r="BO532" s="192">
        <v>0</v>
      </c>
      <c r="BP532" s="192">
        <v>0</v>
      </c>
      <c r="BQ532" s="192">
        <v>0</v>
      </c>
      <c r="BR532" s="192">
        <v>0</v>
      </c>
      <c r="BS532" s="192">
        <v>0</v>
      </c>
      <c r="BT532" s="192">
        <v>0</v>
      </c>
      <c r="BU532" s="192">
        <v>0</v>
      </c>
      <c r="BV532" s="192">
        <v>0</v>
      </c>
      <c r="BW532" s="192">
        <v>0</v>
      </c>
      <c r="BX532" s="192">
        <v>0</v>
      </c>
      <c r="BY532" s="192">
        <v>0</v>
      </c>
      <c r="BZ532" s="192">
        <v>0</v>
      </c>
      <c r="CA532" s="192">
        <v>0</v>
      </c>
      <c r="CB532" s="192">
        <v>0</v>
      </c>
      <c r="CC532" s="201">
        <f t="shared" si="75"/>
        <v>12332704.009999998</v>
      </c>
    </row>
    <row r="533" spans="1:81" s="278" customFormat="1">
      <c r="A533" s="320"/>
      <c r="B533" s="319"/>
      <c r="C533" s="321"/>
      <c r="D533" s="321"/>
      <c r="E533" s="321"/>
      <c r="F533" s="324" t="s">
        <v>1712</v>
      </c>
      <c r="G533" s="325" t="s">
        <v>1713</v>
      </c>
      <c r="H533" s="192">
        <v>347335</v>
      </c>
      <c r="I533" s="192">
        <v>8224.25</v>
      </c>
      <c r="J533" s="192">
        <v>10439</v>
      </c>
      <c r="K533" s="192">
        <v>0</v>
      </c>
      <c r="L533" s="192">
        <v>0</v>
      </c>
      <c r="M533" s="192">
        <v>0</v>
      </c>
      <c r="N533" s="192">
        <v>377405.68</v>
      </c>
      <c r="O533" s="192">
        <v>8900.5</v>
      </c>
      <c r="P533" s="192">
        <v>740</v>
      </c>
      <c r="Q533" s="192">
        <v>0</v>
      </c>
      <c r="R533" s="192">
        <v>0</v>
      </c>
      <c r="S533" s="192">
        <v>0</v>
      </c>
      <c r="T533" s="192">
        <v>0</v>
      </c>
      <c r="U533" s="192">
        <v>0</v>
      </c>
      <c r="V533" s="192">
        <v>0</v>
      </c>
      <c r="W533" s="192">
        <v>0</v>
      </c>
      <c r="X533" s="192">
        <v>0</v>
      </c>
      <c r="Y533" s="192">
        <v>2511</v>
      </c>
      <c r="Z533" s="192">
        <v>0</v>
      </c>
      <c r="AA533" s="192">
        <v>0</v>
      </c>
      <c r="AB533" s="192">
        <v>0</v>
      </c>
      <c r="AC533" s="192">
        <v>91103.18</v>
      </c>
      <c r="AD533" s="192">
        <v>0</v>
      </c>
      <c r="AE533" s="192">
        <v>11223.5</v>
      </c>
      <c r="AF533" s="192">
        <v>168889</v>
      </c>
      <c r="AG533" s="192">
        <v>346010</v>
      </c>
      <c r="AH533" s="192">
        <v>892</v>
      </c>
      <c r="AI533" s="192">
        <v>0</v>
      </c>
      <c r="AJ533" s="192">
        <v>2890</v>
      </c>
      <c r="AK533" s="192">
        <v>50</v>
      </c>
      <c r="AL533" s="192">
        <v>1560</v>
      </c>
      <c r="AM533" s="192">
        <v>0</v>
      </c>
      <c r="AN533" s="192">
        <v>0</v>
      </c>
      <c r="AO533" s="192">
        <v>0</v>
      </c>
      <c r="AP533" s="192">
        <v>0</v>
      </c>
      <c r="AQ533" s="192">
        <v>0</v>
      </c>
      <c r="AR533" s="192">
        <v>0</v>
      </c>
      <c r="AS533" s="192">
        <v>0</v>
      </c>
      <c r="AT533" s="192">
        <v>0</v>
      </c>
      <c r="AU533" s="192">
        <v>0</v>
      </c>
      <c r="AV533" s="192">
        <v>0</v>
      </c>
      <c r="AW533" s="192">
        <v>0</v>
      </c>
      <c r="AX533" s="192">
        <v>0</v>
      </c>
      <c r="AY533" s="192">
        <v>8069</v>
      </c>
      <c r="AZ533" s="192">
        <v>0</v>
      </c>
      <c r="BA533" s="192">
        <v>0</v>
      </c>
      <c r="BB533" s="192">
        <v>0</v>
      </c>
      <c r="BC533" s="192">
        <v>4847</v>
      </c>
      <c r="BD533" s="192">
        <v>0</v>
      </c>
      <c r="BE533" s="192">
        <v>0</v>
      </c>
      <c r="BF533" s="192">
        <v>26367</v>
      </c>
      <c r="BG533" s="192">
        <v>14643.44</v>
      </c>
      <c r="BH533" s="192">
        <v>5249</v>
      </c>
      <c r="BI533" s="192">
        <v>0</v>
      </c>
      <c r="BJ533" s="192">
        <v>0</v>
      </c>
      <c r="BK533" s="192">
        <v>0</v>
      </c>
      <c r="BL533" s="192">
        <v>0</v>
      </c>
      <c r="BM533" s="192">
        <v>2353</v>
      </c>
      <c r="BN533" s="192">
        <v>44892.93</v>
      </c>
      <c r="BO533" s="192">
        <v>0</v>
      </c>
      <c r="BP533" s="192">
        <v>0</v>
      </c>
      <c r="BQ533" s="192">
        <v>0</v>
      </c>
      <c r="BR533" s="192">
        <v>0</v>
      </c>
      <c r="BS533" s="192">
        <v>0</v>
      </c>
      <c r="BT533" s="192">
        <v>0</v>
      </c>
      <c r="BU533" s="192">
        <v>8037</v>
      </c>
      <c r="BV533" s="192">
        <v>0</v>
      </c>
      <c r="BW533" s="192">
        <v>0</v>
      </c>
      <c r="BX533" s="192">
        <v>0</v>
      </c>
      <c r="BY533" s="192">
        <v>0</v>
      </c>
      <c r="BZ533" s="192">
        <v>1197</v>
      </c>
      <c r="CA533" s="192">
        <v>9446</v>
      </c>
      <c r="CB533" s="192">
        <v>61308.160000000003</v>
      </c>
      <c r="CC533" s="201">
        <f t="shared" si="75"/>
        <v>1564582.6399999997</v>
      </c>
    </row>
    <row r="534" spans="1:81" s="278" customFormat="1">
      <c r="A534" s="320"/>
      <c r="B534" s="319"/>
      <c r="C534" s="321"/>
      <c r="D534" s="321"/>
      <c r="E534" s="321"/>
      <c r="F534" s="324" t="s">
        <v>1714</v>
      </c>
      <c r="G534" s="325" t="s">
        <v>1715</v>
      </c>
      <c r="H534" s="192">
        <v>135075</v>
      </c>
      <c r="I534" s="192">
        <v>0</v>
      </c>
      <c r="J534" s="192">
        <v>0</v>
      </c>
      <c r="K534" s="192">
        <v>0</v>
      </c>
      <c r="L534" s="192">
        <v>0</v>
      </c>
      <c r="M534" s="192">
        <v>0</v>
      </c>
      <c r="N534" s="192">
        <v>71738.36</v>
      </c>
      <c r="O534" s="192">
        <v>1925.5</v>
      </c>
      <c r="P534" s="192">
        <v>0</v>
      </c>
      <c r="Q534" s="192">
        <v>3287.25</v>
      </c>
      <c r="R534" s="192">
        <v>0</v>
      </c>
      <c r="S534" s="192">
        <v>0</v>
      </c>
      <c r="T534" s="192">
        <v>680</v>
      </c>
      <c r="U534" s="192">
        <v>3445</v>
      </c>
      <c r="V534" s="192">
        <v>0</v>
      </c>
      <c r="W534" s="192">
        <v>0</v>
      </c>
      <c r="X534" s="192">
        <v>0</v>
      </c>
      <c r="Y534" s="192">
        <v>23040</v>
      </c>
      <c r="Z534" s="192">
        <v>6960.05</v>
      </c>
      <c r="AA534" s="192">
        <v>0</v>
      </c>
      <c r="AB534" s="192">
        <v>0</v>
      </c>
      <c r="AC534" s="192">
        <v>41215.22</v>
      </c>
      <c r="AD534" s="192">
        <v>0</v>
      </c>
      <c r="AE534" s="192">
        <v>0</v>
      </c>
      <c r="AF534" s="192">
        <v>23624.5</v>
      </c>
      <c r="AG534" s="192">
        <v>0</v>
      </c>
      <c r="AH534" s="192">
        <v>0</v>
      </c>
      <c r="AI534" s="192">
        <v>35656.5</v>
      </c>
      <c r="AJ534" s="192">
        <v>0</v>
      </c>
      <c r="AK534" s="192">
        <v>0</v>
      </c>
      <c r="AL534" s="192">
        <v>0</v>
      </c>
      <c r="AM534" s="192">
        <v>0</v>
      </c>
      <c r="AN534" s="192">
        <v>0</v>
      </c>
      <c r="AO534" s="192">
        <v>0</v>
      </c>
      <c r="AP534" s="192">
        <v>0</v>
      </c>
      <c r="AQ534" s="192">
        <v>0</v>
      </c>
      <c r="AR534" s="192">
        <v>0</v>
      </c>
      <c r="AS534" s="192">
        <v>0</v>
      </c>
      <c r="AT534" s="192">
        <v>0</v>
      </c>
      <c r="AU534" s="192">
        <v>116157.49</v>
      </c>
      <c r="AV534" s="192">
        <v>12604</v>
      </c>
      <c r="AW534" s="192">
        <v>10684</v>
      </c>
      <c r="AX534" s="192">
        <v>29373</v>
      </c>
      <c r="AY534" s="192">
        <v>9017</v>
      </c>
      <c r="AZ534" s="192">
        <v>1694</v>
      </c>
      <c r="BA534" s="192">
        <v>23058</v>
      </c>
      <c r="BB534" s="192">
        <v>0</v>
      </c>
      <c r="BC534" s="192">
        <v>0</v>
      </c>
      <c r="BD534" s="192">
        <v>0</v>
      </c>
      <c r="BE534" s="192">
        <v>0</v>
      </c>
      <c r="BF534" s="192">
        <v>0</v>
      </c>
      <c r="BG534" s="192">
        <v>0</v>
      </c>
      <c r="BH534" s="192">
        <v>5990</v>
      </c>
      <c r="BI534" s="192">
        <v>0</v>
      </c>
      <c r="BJ534" s="192">
        <v>0</v>
      </c>
      <c r="BK534" s="192">
        <v>0</v>
      </c>
      <c r="BL534" s="192">
        <v>0</v>
      </c>
      <c r="BM534" s="192">
        <v>0</v>
      </c>
      <c r="BN534" s="192">
        <v>0</v>
      </c>
      <c r="BO534" s="192">
        <v>0</v>
      </c>
      <c r="BP534" s="192">
        <v>0</v>
      </c>
      <c r="BQ534" s="192">
        <v>0</v>
      </c>
      <c r="BR534" s="192">
        <v>0</v>
      </c>
      <c r="BS534" s="192">
        <v>0</v>
      </c>
      <c r="BT534" s="192">
        <v>746140</v>
      </c>
      <c r="BU534" s="192">
        <v>0</v>
      </c>
      <c r="BV534" s="192">
        <v>0</v>
      </c>
      <c r="BW534" s="192">
        <v>0</v>
      </c>
      <c r="BX534" s="192">
        <v>0</v>
      </c>
      <c r="BY534" s="192">
        <v>8596</v>
      </c>
      <c r="BZ534" s="192">
        <v>0</v>
      </c>
      <c r="CA534" s="192">
        <v>1559</v>
      </c>
      <c r="CB534" s="192">
        <v>9371</v>
      </c>
      <c r="CC534" s="201">
        <f t="shared" si="75"/>
        <v>1320890.8700000001</v>
      </c>
    </row>
    <row r="535" spans="1:81" s="278" customFormat="1">
      <c r="A535" s="320"/>
      <c r="B535" s="319"/>
      <c r="C535" s="321"/>
      <c r="D535" s="321"/>
      <c r="E535" s="321"/>
      <c r="F535" s="324" t="s">
        <v>1716</v>
      </c>
      <c r="G535" s="325" t="s">
        <v>1717</v>
      </c>
      <c r="H535" s="192">
        <v>12047</v>
      </c>
      <c r="I535" s="192">
        <v>0</v>
      </c>
      <c r="J535" s="192">
        <v>0</v>
      </c>
      <c r="K535" s="192">
        <v>0</v>
      </c>
      <c r="L535" s="192">
        <v>0</v>
      </c>
      <c r="M535" s="192">
        <v>0</v>
      </c>
      <c r="N535" s="192">
        <v>0</v>
      </c>
      <c r="O535" s="192">
        <v>210</v>
      </c>
      <c r="P535" s="192">
        <v>0</v>
      </c>
      <c r="Q535" s="192">
        <v>1474</v>
      </c>
      <c r="R535" s="192">
        <v>0</v>
      </c>
      <c r="S535" s="192">
        <v>0</v>
      </c>
      <c r="T535" s="192">
        <v>0</v>
      </c>
      <c r="U535" s="192">
        <v>0</v>
      </c>
      <c r="V535" s="192">
        <v>0</v>
      </c>
      <c r="W535" s="192">
        <v>0</v>
      </c>
      <c r="X535" s="192">
        <v>0</v>
      </c>
      <c r="Y535" s="192">
        <v>8873</v>
      </c>
      <c r="Z535" s="192">
        <v>41912.400000000001</v>
      </c>
      <c r="AA535" s="192">
        <v>18307</v>
      </c>
      <c r="AB535" s="192">
        <v>0</v>
      </c>
      <c r="AC535" s="192">
        <v>0</v>
      </c>
      <c r="AD535" s="192">
        <v>0</v>
      </c>
      <c r="AE535" s="192">
        <v>0</v>
      </c>
      <c r="AF535" s="192">
        <v>5752.75</v>
      </c>
      <c r="AG535" s="192">
        <v>16761.14</v>
      </c>
      <c r="AH535" s="192">
        <v>0</v>
      </c>
      <c r="AI535" s="192">
        <v>82857.55</v>
      </c>
      <c r="AJ535" s="192">
        <v>34559</v>
      </c>
      <c r="AK535" s="192">
        <v>740</v>
      </c>
      <c r="AL535" s="192">
        <v>0</v>
      </c>
      <c r="AM535" s="192">
        <v>2327</v>
      </c>
      <c r="AN535" s="192">
        <v>0</v>
      </c>
      <c r="AO535" s="192">
        <v>0</v>
      </c>
      <c r="AP535" s="192">
        <v>0</v>
      </c>
      <c r="AQ535" s="192">
        <v>0</v>
      </c>
      <c r="AR535" s="192">
        <v>0</v>
      </c>
      <c r="AS535" s="192">
        <v>3350</v>
      </c>
      <c r="AT535" s="192">
        <v>10925</v>
      </c>
      <c r="AU535" s="192">
        <v>6001.49</v>
      </c>
      <c r="AV535" s="192">
        <v>0</v>
      </c>
      <c r="AW535" s="192">
        <v>0</v>
      </c>
      <c r="AX535" s="192">
        <v>0</v>
      </c>
      <c r="AY535" s="192">
        <v>0</v>
      </c>
      <c r="AZ535" s="192">
        <v>0</v>
      </c>
      <c r="BA535" s="192">
        <v>4527.51</v>
      </c>
      <c r="BB535" s="192">
        <v>0</v>
      </c>
      <c r="BC535" s="192">
        <v>370</v>
      </c>
      <c r="BD535" s="192">
        <v>0</v>
      </c>
      <c r="BE535" s="192">
        <v>0</v>
      </c>
      <c r="BF535" s="192">
        <v>0</v>
      </c>
      <c r="BG535" s="192">
        <v>47670.720000000001</v>
      </c>
      <c r="BH535" s="192">
        <v>8286</v>
      </c>
      <c r="BI535" s="192">
        <v>0</v>
      </c>
      <c r="BJ535" s="192">
        <v>0</v>
      </c>
      <c r="BK535" s="192">
        <v>0</v>
      </c>
      <c r="BL535" s="192">
        <v>0</v>
      </c>
      <c r="BM535" s="192">
        <v>0</v>
      </c>
      <c r="BN535" s="192">
        <v>453848.82</v>
      </c>
      <c r="BO535" s="192">
        <v>0</v>
      </c>
      <c r="BP535" s="192">
        <v>0</v>
      </c>
      <c r="BQ535" s="192">
        <v>0</v>
      </c>
      <c r="BR535" s="192">
        <v>0</v>
      </c>
      <c r="BS535" s="192">
        <v>0</v>
      </c>
      <c r="BT535" s="192">
        <v>0</v>
      </c>
      <c r="BU535" s="192">
        <v>0</v>
      </c>
      <c r="BV535" s="192">
        <v>46040</v>
      </c>
      <c r="BW535" s="192">
        <v>0</v>
      </c>
      <c r="BX535" s="192">
        <v>0</v>
      </c>
      <c r="BY535" s="192">
        <v>161</v>
      </c>
      <c r="BZ535" s="192">
        <v>0</v>
      </c>
      <c r="CA535" s="192">
        <v>0</v>
      </c>
      <c r="CB535" s="192">
        <v>0</v>
      </c>
      <c r="CC535" s="201">
        <f t="shared" si="75"/>
        <v>807001.38</v>
      </c>
    </row>
    <row r="536" spans="1:81" s="278" customFormat="1">
      <c r="A536" s="320"/>
      <c r="B536" s="319"/>
      <c r="C536" s="321"/>
      <c r="D536" s="321"/>
      <c r="E536" s="321"/>
      <c r="F536" s="324" t="s">
        <v>1718</v>
      </c>
      <c r="G536" s="325" t="s">
        <v>1719</v>
      </c>
      <c r="H536" s="192">
        <v>411783.15</v>
      </c>
      <c r="I536" s="192">
        <v>23502</v>
      </c>
      <c r="J536" s="192">
        <v>84921.79</v>
      </c>
      <c r="K536" s="192">
        <v>0</v>
      </c>
      <c r="L536" s="192">
        <v>0</v>
      </c>
      <c r="M536" s="192">
        <v>0</v>
      </c>
      <c r="N536" s="192">
        <v>501981.5</v>
      </c>
      <c r="O536" s="192">
        <v>307332</v>
      </c>
      <c r="P536" s="192">
        <v>0</v>
      </c>
      <c r="Q536" s="192">
        <v>78016.070000000007</v>
      </c>
      <c r="R536" s="192">
        <v>26686</v>
      </c>
      <c r="S536" s="192">
        <v>0</v>
      </c>
      <c r="T536" s="192">
        <v>0</v>
      </c>
      <c r="U536" s="192">
        <v>13652</v>
      </c>
      <c r="V536" s="192">
        <v>0</v>
      </c>
      <c r="W536" s="192">
        <v>0</v>
      </c>
      <c r="X536" s="192">
        <v>0</v>
      </c>
      <c r="Y536" s="192">
        <v>0</v>
      </c>
      <c r="Z536" s="192">
        <v>0</v>
      </c>
      <c r="AA536" s="192">
        <v>107205.24</v>
      </c>
      <c r="AB536" s="192">
        <v>0</v>
      </c>
      <c r="AC536" s="192">
        <v>453672.37</v>
      </c>
      <c r="AD536" s="192">
        <v>29223.5</v>
      </c>
      <c r="AE536" s="192">
        <v>0</v>
      </c>
      <c r="AF536" s="192">
        <v>40073.5</v>
      </c>
      <c r="AG536" s="192">
        <v>71244</v>
      </c>
      <c r="AH536" s="192">
        <v>0</v>
      </c>
      <c r="AI536" s="192">
        <v>354927.63</v>
      </c>
      <c r="AJ536" s="192">
        <v>16830</v>
      </c>
      <c r="AK536" s="192">
        <v>0</v>
      </c>
      <c r="AL536" s="192">
        <v>10602</v>
      </c>
      <c r="AM536" s="192">
        <v>7077</v>
      </c>
      <c r="AN536" s="192">
        <v>77010</v>
      </c>
      <c r="AO536" s="192">
        <v>0</v>
      </c>
      <c r="AP536" s="192">
        <v>0</v>
      </c>
      <c r="AQ536" s="192">
        <v>5353.5</v>
      </c>
      <c r="AR536" s="192">
        <v>0</v>
      </c>
      <c r="AS536" s="192">
        <v>0</v>
      </c>
      <c r="AT536" s="192">
        <v>30366</v>
      </c>
      <c r="AU536" s="192">
        <v>1273476.6499999999</v>
      </c>
      <c r="AV536" s="192">
        <v>220897.04</v>
      </c>
      <c r="AW536" s="192">
        <v>25612</v>
      </c>
      <c r="AX536" s="192">
        <v>50184</v>
      </c>
      <c r="AY536" s="192">
        <v>14558</v>
      </c>
      <c r="AZ536" s="192">
        <v>0</v>
      </c>
      <c r="BA536" s="192">
        <v>47082.239999999998</v>
      </c>
      <c r="BB536" s="192">
        <v>0</v>
      </c>
      <c r="BC536" s="192">
        <v>7120</v>
      </c>
      <c r="BD536" s="192">
        <v>0</v>
      </c>
      <c r="BE536" s="192">
        <v>0</v>
      </c>
      <c r="BF536" s="192">
        <v>80416</v>
      </c>
      <c r="BG536" s="192">
        <v>3645</v>
      </c>
      <c r="BH536" s="192">
        <v>11385.05</v>
      </c>
      <c r="BI536" s="192">
        <v>120179.84</v>
      </c>
      <c r="BJ536" s="192">
        <v>6992</v>
      </c>
      <c r="BK536" s="192">
        <v>0</v>
      </c>
      <c r="BL536" s="192">
        <v>0</v>
      </c>
      <c r="BM536" s="192">
        <v>120735.25</v>
      </c>
      <c r="BN536" s="192">
        <v>521704.44</v>
      </c>
      <c r="BO536" s="192">
        <v>0</v>
      </c>
      <c r="BP536" s="192">
        <v>0</v>
      </c>
      <c r="BQ536" s="192">
        <v>0</v>
      </c>
      <c r="BR536" s="192">
        <v>0</v>
      </c>
      <c r="BS536" s="192">
        <v>17106</v>
      </c>
      <c r="BT536" s="192">
        <v>238288</v>
      </c>
      <c r="BU536" s="192">
        <v>11749.5</v>
      </c>
      <c r="BV536" s="192">
        <v>23097.759999999998</v>
      </c>
      <c r="BW536" s="192">
        <v>43247.27</v>
      </c>
      <c r="BX536" s="192">
        <v>0</v>
      </c>
      <c r="BY536" s="192">
        <v>741116.06</v>
      </c>
      <c r="BZ536" s="192">
        <v>3908</v>
      </c>
      <c r="CA536" s="192">
        <v>0</v>
      </c>
      <c r="CB536" s="192">
        <v>29087.03</v>
      </c>
      <c r="CC536" s="201">
        <f t="shared" si="75"/>
        <v>6263046.3799999999</v>
      </c>
    </row>
    <row r="537" spans="1:81" s="278" customFormat="1">
      <c r="A537" s="320"/>
      <c r="B537" s="319"/>
      <c r="C537" s="321"/>
      <c r="D537" s="321"/>
      <c r="E537" s="321"/>
      <c r="F537" s="324" t="s">
        <v>1720</v>
      </c>
      <c r="G537" s="325" t="s">
        <v>1721</v>
      </c>
      <c r="H537" s="192">
        <v>0</v>
      </c>
      <c r="I537" s="192">
        <v>0</v>
      </c>
      <c r="J537" s="192">
        <v>0</v>
      </c>
      <c r="K537" s="192">
        <v>0</v>
      </c>
      <c r="L537" s="192">
        <v>0</v>
      </c>
      <c r="M537" s="192">
        <v>0</v>
      </c>
      <c r="N537" s="192">
        <v>0</v>
      </c>
      <c r="O537" s="192">
        <v>0</v>
      </c>
      <c r="P537" s="192">
        <v>0</v>
      </c>
      <c r="Q537" s="192">
        <v>0</v>
      </c>
      <c r="R537" s="192">
        <v>0</v>
      </c>
      <c r="S537" s="192">
        <v>0</v>
      </c>
      <c r="T537" s="192">
        <v>0</v>
      </c>
      <c r="U537" s="192">
        <v>0</v>
      </c>
      <c r="V537" s="192">
        <v>0</v>
      </c>
      <c r="W537" s="192">
        <v>0</v>
      </c>
      <c r="X537" s="192">
        <v>0</v>
      </c>
      <c r="Y537" s="192">
        <v>0</v>
      </c>
      <c r="Z537" s="192">
        <v>7530373</v>
      </c>
      <c r="AA537" s="192">
        <v>0</v>
      </c>
      <c r="AB537" s="192">
        <v>0</v>
      </c>
      <c r="AC537" s="192">
        <v>0</v>
      </c>
      <c r="AD537" s="192">
        <v>0</v>
      </c>
      <c r="AE537" s="192">
        <v>0</v>
      </c>
      <c r="AF537" s="192">
        <v>0</v>
      </c>
      <c r="AG537" s="192">
        <v>0</v>
      </c>
      <c r="AH537" s="192">
        <v>0</v>
      </c>
      <c r="AI537" s="192">
        <v>0</v>
      </c>
      <c r="AJ537" s="192">
        <v>0</v>
      </c>
      <c r="AK537" s="192">
        <v>0</v>
      </c>
      <c r="AL537" s="192">
        <v>0</v>
      </c>
      <c r="AM537" s="192">
        <v>0</v>
      </c>
      <c r="AN537" s="192">
        <v>0</v>
      </c>
      <c r="AO537" s="192">
        <v>0</v>
      </c>
      <c r="AP537" s="192">
        <v>0</v>
      </c>
      <c r="AQ537" s="192">
        <v>0</v>
      </c>
      <c r="AR537" s="192">
        <v>0</v>
      </c>
      <c r="AS537" s="192">
        <v>0</v>
      </c>
      <c r="AT537" s="192">
        <v>0</v>
      </c>
      <c r="AU537" s="192">
        <v>0</v>
      </c>
      <c r="AV537" s="192">
        <v>0</v>
      </c>
      <c r="AW537" s="192">
        <v>0</v>
      </c>
      <c r="AX537" s="192">
        <v>0</v>
      </c>
      <c r="AY537" s="192">
        <v>0</v>
      </c>
      <c r="AZ537" s="192">
        <v>0</v>
      </c>
      <c r="BA537" s="192">
        <v>0</v>
      </c>
      <c r="BB537" s="192">
        <v>0</v>
      </c>
      <c r="BC537" s="192">
        <v>1960</v>
      </c>
      <c r="BD537" s="192">
        <v>0</v>
      </c>
      <c r="BE537" s="192">
        <v>0</v>
      </c>
      <c r="BF537" s="192">
        <v>0</v>
      </c>
      <c r="BG537" s="192">
        <v>11021</v>
      </c>
      <c r="BH537" s="192">
        <v>0</v>
      </c>
      <c r="BI537" s="192">
        <v>0</v>
      </c>
      <c r="BJ537" s="192">
        <v>0</v>
      </c>
      <c r="BK537" s="192">
        <v>0</v>
      </c>
      <c r="BL537" s="192">
        <v>0</v>
      </c>
      <c r="BM537" s="192">
        <v>0</v>
      </c>
      <c r="BN537" s="192">
        <v>0</v>
      </c>
      <c r="BO537" s="192">
        <v>0</v>
      </c>
      <c r="BP537" s="192">
        <v>0</v>
      </c>
      <c r="BQ537" s="192">
        <v>0</v>
      </c>
      <c r="BR537" s="192">
        <v>0</v>
      </c>
      <c r="BS537" s="192">
        <v>0</v>
      </c>
      <c r="BT537" s="192">
        <v>0</v>
      </c>
      <c r="BU537" s="192">
        <v>0</v>
      </c>
      <c r="BV537" s="192">
        <v>0</v>
      </c>
      <c r="BW537" s="192">
        <v>0</v>
      </c>
      <c r="BX537" s="192">
        <v>0</v>
      </c>
      <c r="BY537" s="192">
        <v>1600</v>
      </c>
      <c r="BZ537" s="192">
        <v>0</v>
      </c>
      <c r="CA537" s="192">
        <v>0</v>
      </c>
      <c r="CB537" s="192">
        <v>0</v>
      </c>
      <c r="CC537" s="201">
        <f t="shared" si="75"/>
        <v>7544954</v>
      </c>
    </row>
    <row r="538" spans="1:81" s="278" customFormat="1">
      <c r="A538" s="320"/>
      <c r="B538" s="319"/>
      <c r="C538" s="321"/>
      <c r="D538" s="321"/>
      <c r="E538" s="321"/>
      <c r="F538" s="324" t="s">
        <v>1722</v>
      </c>
      <c r="G538" s="325" t="s">
        <v>1186</v>
      </c>
      <c r="H538" s="192">
        <v>0</v>
      </c>
      <c r="I538" s="192">
        <v>326075</v>
      </c>
      <c r="J538" s="192">
        <v>0</v>
      </c>
      <c r="K538" s="192">
        <v>0</v>
      </c>
      <c r="L538" s="192">
        <v>0</v>
      </c>
      <c r="M538" s="192">
        <v>0</v>
      </c>
      <c r="N538" s="192">
        <v>0</v>
      </c>
      <c r="O538" s="192">
        <v>25342.25</v>
      </c>
      <c r="P538" s="192">
        <v>0</v>
      </c>
      <c r="Q538" s="192">
        <v>0</v>
      </c>
      <c r="R538" s="192">
        <v>0</v>
      </c>
      <c r="S538" s="192">
        <v>207140</v>
      </c>
      <c r="T538" s="192">
        <v>0</v>
      </c>
      <c r="U538" s="192">
        <v>0</v>
      </c>
      <c r="V538" s="192">
        <v>0</v>
      </c>
      <c r="W538" s="192">
        <v>0</v>
      </c>
      <c r="X538" s="192">
        <v>0</v>
      </c>
      <c r="Y538" s="192">
        <v>9890</v>
      </c>
      <c r="Z538" s="192">
        <v>3003450</v>
      </c>
      <c r="AA538" s="192">
        <v>493950</v>
      </c>
      <c r="AB538" s="192">
        <v>236440</v>
      </c>
      <c r="AC538" s="192">
        <v>0</v>
      </c>
      <c r="AD538" s="192">
        <v>0</v>
      </c>
      <c r="AE538" s="192">
        <v>0</v>
      </c>
      <c r="AF538" s="192">
        <v>0</v>
      </c>
      <c r="AG538" s="192">
        <v>0</v>
      </c>
      <c r="AH538" s="192">
        <v>0</v>
      </c>
      <c r="AI538" s="192">
        <v>0</v>
      </c>
      <c r="AJ538" s="192">
        <v>0</v>
      </c>
      <c r="AK538" s="192">
        <v>0</v>
      </c>
      <c r="AL538" s="192">
        <v>0</v>
      </c>
      <c r="AM538" s="192">
        <v>0</v>
      </c>
      <c r="AN538" s="192">
        <v>0</v>
      </c>
      <c r="AO538" s="192">
        <v>0</v>
      </c>
      <c r="AP538" s="192">
        <v>0</v>
      </c>
      <c r="AQ538" s="192">
        <v>0</v>
      </c>
      <c r="AR538" s="192">
        <v>0</v>
      </c>
      <c r="AS538" s="192">
        <v>0</v>
      </c>
      <c r="AT538" s="192">
        <v>0</v>
      </c>
      <c r="AU538" s="192">
        <v>0</v>
      </c>
      <c r="AV538" s="192">
        <v>0</v>
      </c>
      <c r="AW538" s="192">
        <v>2220</v>
      </c>
      <c r="AX538" s="192">
        <v>34030</v>
      </c>
      <c r="AY538" s="192">
        <v>0</v>
      </c>
      <c r="AZ538" s="192">
        <v>259240</v>
      </c>
      <c r="BA538" s="192">
        <v>33035</v>
      </c>
      <c r="BB538" s="192">
        <v>0</v>
      </c>
      <c r="BC538" s="192">
        <v>0</v>
      </c>
      <c r="BD538" s="192">
        <v>0</v>
      </c>
      <c r="BE538" s="192">
        <v>0</v>
      </c>
      <c r="BF538" s="192">
        <v>5420</v>
      </c>
      <c r="BG538" s="192">
        <v>24486</v>
      </c>
      <c r="BH538" s="192">
        <v>201660</v>
      </c>
      <c r="BI538" s="192">
        <v>0</v>
      </c>
      <c r="BJ538" s="192">
        <v>93505</v>
      </c>
      <c r="BK538" s="192">
        <v>0</v>
      </c>
      <c r="BL538" s="192">
        <v>0</v>
      </c>
      <c r="BM538" s="192">
        <v>3100</v>
      </c>
      <c r="BN538" s="192">
        <v>106443.38</v>
      </c>
      <c r="BO538" s="192">
        <v>126169</v>
      </c>
      <c r="BP538" s="192">
        <v>0</v>
      </c>
      <c r="BQ538" s="192">
        <v>0</v>
      </c>
      <c r="BR538" s="192">
        <v>101860</v>
      </c>
      <c r="BS538" s="192">
        <v>3930</v>
      </c>
      <c r="BT538" s="192">
        <v>121304</v>
      </c>
      <c r="BU538" s="192">
        <v>0</v>
      </c>
      <c r="BV538" s="192">
        <v>0</v>
      </c>
      <c r="BW538" s="192">
        <v>134965</v>
      </c>
      <c r="BX538" s="192">
        <v>0</v>
      </c>
      <c r="BY538" s="192">
        <v>3550</v>
      </c>
      <c r="BZ538" s="192">
        <v>0</v>
      </c>
      <c r="CA538" s="192">
        <v>0</v>
      </c>
      <c r="CB538" s="192">
        <v>270</v>
      </c>
      <c r="CC538" s="201">
        <f t="shared" si="75"/>
        <v>5557474.6299999999</v>
      </c>
    </row>
    <row r="539" spans="1:81" s="278" customFormat="1">
      <c r="A539" s="320"/>
      <c r="B539" s="319"/>
      <c r="C539" s="321"/>
      <c r="D539" s="321"/>
      <c r="E539" s="321"/>
      <c r="F539" s="324" t="s">
        <v>1723</v>
      </c>
      <c r="G539" s="325" t="s">
        <v>1724</v>
      </c>
      <c r="H539" s="192">
        <v>0</v>
      </c>
      <c r="I539" s="192">
        <v>0</v>
      </c>
      <c r="J539" s="192">
        <v>0</v>
      </c>
      <c r="K539" s="192">
        <v>0</v>
      </c>
      <c r="L539" s="192">
        <v>0</v>
      </c>
      <c r="M539" s="192">
        <v>0</v>
      </c>
      <c r="N539" s="192">
        <v>0</v>
      </c>
      <c r="O539" s="192">
        <v>0</v>
      </c>
      <c r="P539" s="192">
        <v>0</v>
      </c>
      <c r="Q539" s="192">
        <v>0</v>
      </c>
      <c r="R539" s="192">
        <v>0</v>
      </c>
      <c r="S539" s="192">
        <v>0</v>
      </c>
      <c r="T539" s="192">
        <v>0</v>
      </c>
      <c r="U539" s="192">
        <v>0</v>
      </c>
      <c r="V539" s="192">
        <v>0</v>
      </c>
      <c r="W539" s="192">
        <v>0</v>
      </c>
      <c r="X539" s="192">
        <v>0</v>
      </c>
      <c r="Y539" s="192">
        <v>0</v>
      </c>
      <c r="Z539" s="192">
        <v>0</v>
      </c>
      <c r="AA539" s="192">
        <v>0</v>
      </c>
      <c r="AB539" s="192">
        <v>0</v>
      </c>
      <c r="AC539" s="192">
        <v>0</v>
      </c>
      <c r="AD539" s="192">
        <v>0</v>
      </c>
      <c r="AE539" s="192">
        <v>0</v>
      </c>
      <c r="AF539" s="192">
        <v>0</v>
      </c>
      <c r="AG539" s="192">
        <v>0</v>
      </c>
      <c r="AH539" s="192">
        <v>0</v>
      </c>
      <c r="AI539" s="192">
        <v>0</v>
      </c>
      <c r="AJ539" s="192">
        <v>0</v>
      </c>
      <c r="AK539" s="192">
        <v>0</v>
      </c>
      <c r="AL539" s="192">
        <v>0</v>
      </c>
      <c r="AM539" s="192">
        <v>0</v>
      </c>
      <c r="AN539" s="192">
        <v>0</v>
      </c>
      <c r="AO539" s="192">
        <v>0</v>
      </c>
      <c r="AP539" s="192">
        <v>0</v>
      </c>
      <c r="AQ539" s="192">
        <v>0</v>
      </c>
      <c r="AR539" s="192">
        <v>0</v>
      </c>
      <c r="AS539" s="192">
        <v>0</v>
      </c>
      <c r="AT539" s="192">
        <v>0</v>
      </c>
      <c r="AU539" s="192">
        <v>0</v>
      </c>
      <c r="AV539" s="192">
        <v>0</v>
      </c>
      <c r="AW539" s="192">
        <v>0</v>
      </c>
      <c r="AX539" s="192">
        <v>0</v>
      </c>
      <c r="AY539" s="192">
        <v>0</v>
      </c>
      <c r="AZ539" s="192">
        <v>0</v>
      </c>
      <c r="BA539" s="192">
        <v>0</v>
      </c>
      <c r="BB539" s="192">
        <v>0</v>
      </c>
      <c r="BC539" s="192">
        <v>0</v>
      </c>
      <c r="BD539" s="192">
        <v>0</v>
      </c>
      <c r="BE539" s="192">
        <v>0</v>
      </c>
      <c r="BF539" s="192">
        <v>0</v>
      </c>
      <c r="BG539" s="192">
        <v>4377</v>
      </c>
      <c r="BH539" s="192">
        <v>0</v>
      </c>
      <c r="BI539" s="192">
        <v>0</v>
      </c>
      <c r="BJ539" s="192">
        <v>0</v>
      </c>
      <c r="BK539" s="192">
        <v>0</v>
      </c>
      <c r="BL539" s="192">
        <v>0</v>
      </c>
      <c r="BM539" s="192">
        <v>9300</v>
      </c>
      <c r="BN539" s="192">
        <v>0</v>
      </c>
      <c r="BO539" s="192">
        <v>10920.27</v>
      </c>
      <c r="BP539" s="192">
        <v>0</v>
      </c>
      <c r="BQ539" s="192">
        <v>0</v>
      </c>
      <c r="BR539" s="192">
        <v>0</v>
      </c>
      <c r="BS539" s="192">
        <v>0</v>
      </c>
      <c r="BT539" s="192">
        <v>0</v>
      </c>
      <c r="BU539" s="192">
        <v>0</v>
      </c>
      <c r="BV539" s="192">
        <v>0</v>
      </c>
      <c r="BW539" s="192">
        <v>6355</v>
      </c>
      <c r="BX539" s="192">
        <v>0</v>
      </c>
      <c r="BY539" s="192">
        <v>0</v>
      </c>
      <c r="BZ539" s="192">
        <v>0</v>
      </c>
      <c r="CA539" s="192">
        <v>0</v>
      </c>
      <c r="CB539" s="192">
        <v>0</v>
      </c>
      <c r="CC539" s="201">
        <f t="shared" si="75"/>
        <v>30952.27</v>
      </c>
    </row>
    <row r="540" spans="1:81" s="278" customFormat="1">
      <c r="A540" s="320"/>
      <c r="B540" s="319"/>
      <c r="C540" s="321"/>
      <c r="D540" s="321"/>
      <c r="E540" s="321"/>
      <c r="F540" s="324" t="s">
        <v>1725</v>
      </c>
      <c r="G540" s="325" t="s">
        <v>1189</v>
      </c>
      <c r="H540" s="192">
        <v>0</v>
      </c>
      <c r="I540" s="192">
        <v>0</v>
      </c>
      <c r="J540" s="192">
        <v>0</v>
      </c>
      <c r="K540" s="192">
        <v>0</v>
      </c>
      <c r="L540" s="192">
        <v>0</v>
      </c>
      <c r="M540" s="192">
        <v>0</v>
      </c>
      <c r="N540" s="192">
        <v>0</v>
      </c>
      <c r="O540" s="192">
        <v>0</v>
      </c>
      <c r="P540" s="192">
        <v>0</v>
      </c>
      <c r="Q540" s="192">
        <v>0</v>
      </c>
      <c r="R540" s="192">
        <v>0</v>
      </c>
      <c r="S540" s="192">
        <v>0</v>
      </c>
      <c r="T540" s="192">
        <v>0</v>
      </c>
      <c r="U540" s="192">
        <v>0</v>
      </c>
      <c r="V540" s="192">
        <v>0</v>
      </c>
      <c r="W540" s="192">
        <v>0</v>
      </c>
      <c r="X540" s="192">
        <v>0</v>
      </c>
      <c r="Y540" s="192">
        <v>0</v>
      </c>
      <c r="Z540" s="192">
        <v>0</v>
      </c>
      <c r="AA540" s="192">
        <v>0</v>
      </c>
      <c r="AB540" s="192">
        <v>0</v>
      </c>
      <c r="AC540" s="192">
        <v>0</v>
      </c>
      <c r="AD540" s="192">
        <v>0</v>
      </c>
      <c r="AE540" s="192">
        <v>0</v>
      </c>
      <c r="AF540" s="192">
        <v>0</v>
      </c>
      <c r="AG540" s="192">
        <v>0</v>
      </c>
      <c r="AH540" s="192">
        <v>0</v>
      </c>
      <c r="AI540" s="192">
        <v>0</v>
      </c>
      <c r="AJ540" s="192">
        <v>0</v>
      </c>
      <c r="AK540" s="192">
        <v>0</v>
      </c>
      <c r="AL540" s="192">
        <v>0</v>
      </c>
      <c r="AM540" s="192">
        <v>0</v>
      </c>
      <c r="AN540" s="192">
        <v>0</v>
      </c>
      <c r="AO540" s="192">
        <v>0</v>
      </c>
      <c r="AP540" s="192">
        <v>0</v>
      </c>
      <c r="AQ540" s="192">
        <v>0</v>
      </c>
      <c r="AR540" s="192">
        <v>0</v>
      </c>
      <c r="AS540" s="192">
        <v>0</v>
      </c>
      <c r="AT540" s="192">
        <v>1243946</v>
      </c>
      <c r="AU540" s="192">
        <v>0</v>
      </c>
      <c r="AV540" s="192">
        <v>0</v>
      </c>
      <c r="AW540" s="192">
        <v>0</v>
      </c>
      <c r="AX540" s="192">
        <v>0</v>
      </c>
      <c r="AY540" s="192">
        <v>0</v>
      </c>
      <c r="AZ540" s="192">
        <v>0</v>
      </c>
      <c r="BA540" s="192">
        <v>0</v>
      </c>
      <c r="BB540" s="192">
        <v>0</v>
      </c>
      <c r="BC540" s="192">
        <v>0</v>
      </c>
      <c r="BD540" s="192">
        <v>0</v>
      </c>
      <c r="BE540" s="192">
        <v>0</v>
      </c>
      <c r="BF540" s="192">
        <v>0</v>
      </c>
      <c r="BG540" s="192">
        <v>0</v>
      </c>
      <c r="BH540" s="192">
        <v>0</v>
      </c>
      <c r="BI540" s="192">
        <v>0</v>
      </c>
      <c r="BJ540" s="192">
        <v>0</v>
      </c>
      <c r="BK540" s="192">
        <v>0</v>
      </c>
      <c r="BL540" s="192">
        <v>0</v>
      </c>
      <c r="BM540" s="192">
        <v>0</v>
      </c>
      <c r="BN540" s="192">
        <v>0</v>
      </c>
      <c r="BO540" s="192">
        <v>0</v>
      </c>
      <c r="BP540" s="192">
        <v>0</v>
      </c>
      <c r="BQ540" s="192">
        <v>0</v>
      </c>
      <c r="BR540" s="192">
        <v>0</v>
      </c>
      <c r="BS540" s="192">
        <v>0</v>
      </c>
      <c r="BT540" s="192">
        <v>0</v>
      </c>
      <c r="BU540" s="192">
        <v>0</v>
      </c>
      <c r="BV540" s="192">
        <v>0</v>
      </c>
      <c r="BW540" s="192">
        <v>1235269</v>
      </c>
      <c r="BX540" s="192">
        <v>0</v>
      </c>
      <c r="BY540" s="192">
        <v>0</v>
      </c>
      <c r="BZ540" s="192">
        <v>0</v>
      </c>
      <c r="CA540" s="192">
        <v>0</v>
      </c>
      <c r="CB540" s="192">
        <v>0</v>
      </c>
      <c r="CC540" s="201">
        <f t="shared" si="75"/>
        <v>2479215</v>
      </c>
    </row>
    <row r="541" spans="1:81" s="278" customFormat="1">
      <c r="A541" s="320"/>
      <c r="B541" s="319"/>
      <c r="C541" s="321"/>
      <c r="D541" s="321"/>
      <c r="E541" s="321"/>
      <c r="F541" s="324" t="s">
        <v>1726</v>
      </c>
      <c r="G541" s="325" t="s">
        <v>1191</v>
      </c>
      <c r="H541" s="192">
        <v>0</v>
      </c>
      <c r="I541" s="192">
        <v>1788186.25</v>
      </c>
      <c r="J541" s="192">
        <v>0</v>
      </c>
      <c r="K541" s="192">
        <v>256552</v>
      </c>
      <c r="L541" s="192">
        <v>126299</v>
      </c>
      <c r="M541" s="192">
        <v>120929.72</v>
      </c>
      <c r="N541" s="192">
        <v>5164010</v>
      </c>
      <c r="O541" s="192">
        <v>1327353.25</v>
      </c>
      <c r="P541" s="192">
        <v>1192028</v>
      </c>
      <c r="Q541" s="192">
        <v>0</v>
      </c>
      <c r="R541" s="192">
        <v>910177</v>
      </c>
      <c r="S541" s="192">
        <v>819046</v>
      </c>
      <c r="T541" s="192">
        <v>0</v>
      </c>
      <c r="U541" s="192">
        <v>0</v>
      </c>
      <c r="V541" s="192">
        <v>137059</v>
      </c>
      <c r="W541" s="192">
        <v>0</v>
      </c>
      <c r="X541" s="192">
        <v>598955</v>
      </c>
      <c r="Y541" s="192">
        <v>1400513.7</v>
      </c>
      <c r="Z541" s="192">
        <v>1244549.58</v>
      </c>
      <c r="AA541" s="192">
        <v>2663777</v>
      </c>
      <c r="AB541" s="192">
        <v>383251.13</v>
      </c>
      <c r="AC541" s="192">
        <v>4424065.8899999997</v>
      </c>
      <c r="AD541" s="192">
        <v>2647694.5</v>
      </c>
      <c r="AE541" s="192">
        <v>2630756.25</v>
      </c>
      <c r="AF541" s="192">
        <v>1127555.3799999999</v>
      </c>
      <c r="AG541" s="192">
        <v>1099902</v>
      </c>
      <c r="AH541" s="192">
        <v>2085249.5</v>
      </c>
      <c r="AI541" s="192">
        <v>0</v>
      </c>
      <c r="AJ541" s="192">
        <v>818867.5</v>
      </c>
      <c r="AK541" s="192">
        <v>321240</v>
      </c>
      <c r="AL541" s="192">
        <v>306350</v>
      </c>
      <c r="AM541" s="192">
        <v>399121</v>
      </c>
      <c r="AN541" s="192">
        <v>193628</v>
      </c>
      <c r="AO541" s="192">
        <v>524914</v>
      </c>
      <c r="AP541" s="192">
        <v>31763</v>
      </c>
      <c r="AQ541" s="192">
        <v>1044230</v>
      </c>
      <c r="AR541" s="192">
        <v>447643</v>
      </c>
      <c r="AS541" s="192">
        <v>447360.75</v>
      </c>
      <c r="AT541" s="192">
        <v>367121</v>
      </c>
      <c r="AU541" s="192">
        <v>2101256.25</v>
      </c>
      <c r="AV541" s="192">
        <v>150714</v>
      </c>
      <c r="AW541" s="192">
        <v>1572982</v>
      </c>
      <c r="AX541" s="192">
        <v>2148595.5</v>
      </c>
      <c r="AY541" s="192">
        <v>552561</v>
      </c>
      <c r="AZ541" s="192">
        <v>0</v>
      </c>
      <c r="BA541" s="192">
        <v>1337975</v>
      </c>
      <c r="BB541" s="192">
        <v>673894</v>
      </c>
      <c r="BC541" s="192">
        <v>2028083.5</v>
      </c>
      <c r="BD541" s="192">
        <v>12231756.01</v>
      </c>
      <c r="BE541" s="192">
        <v>6382831</v>
      </c>
      <c r="BF541" s="192">
        <v>177898</v>
      </c>
      <c r="BG541" s="192">
        <v>1030517.45</v>
      </c>
      <c r="BH541" s="192">
        <v>1578465.5</v>
      </c>
      <c r="BI541" s="192">
        <v>1532688.9</v>
      </c>
      <c r="BJ541" s="192">
        <v>179483.5</v>
      </c>
      <c r="BK541" s="192">
        <v>735769</v>
      </c>
      <c r="BL541" s="192">
        <v>347231</v>
      </c>
      <c r="BM541" s="192">
        <v>1362352.16</v>
      </c>
      <c r="BN541" s="192">
        <v>2107902.58</v>
      </c>
      <c r="BO541" s="192">
        <v>3974066.5</v>
      </c>
      <c r="BP541" s="192">
        <v>1212665</v>
      </c>
      <c r="BQ541" s="192">
        <v>182891</v>
      </c>
      <c r="BR541" s="192">
        <v>156436</v>
      </c>
      <c r="BS541" s="192">
        <v>894530.5</v>
      </c>
      <c r="BT541" s="192">
        <v>12572398.73</v>
      </c>
      <c r="BU541" s="192">
        <v>217871.96</v>
      </c>
      <c r="BV541" s="192">
        <v>966447.3</v>
      </c>
      <c r="BW541" s="192">
        <v>3080878.49</v>
      </c>
      <c r="BX541" s="192">
        <v>728206.43</v>
      </c>
      <c r="BY541" s="192">
        <v>3149176.62</v>
      </c>
      <c r="BZ541" s="192">
        <v>116468.27</v>
      </c>
      <c r="CA541" s="192">
        <v>1663514.5</v>
      </c>
      <c r="CB541" s="192">
        <v>699252.47</v>
      </c>
      <c r="CC541" s="201">
        <f t="shared" si="75"/>
        <v>104897908.52</v>
      </c>
    </row>
    <row r="542" spans="1:81" s="278" customFormat="1">
      <c r="A542" s="320"/>
      <c r="B542" s="319"/>
      <c r="C542" s="321"/>
      <c r="D542" s="321"/>
      <c r="E542" s="321"/>
      <c r="F542" s="324" t="s">
        <v>1727</v>
      </c>
      <c r="G542" s="325" t="s">
        <v>1728</v>
      </c>
      <c r="H542" s="192">
        <v>0</v>
      </c>
      <c r="I542" s="192">
        <v>47856172.109999999</v>
      </c>
      <c r="J542" s="192">
        <v>0</v>
      </c>
      <c r="K542" s="192">
        <v>204427</v>
      </c>
      <c r="L542" s="192">
        <v>45973</v>
      </c>
      <c r="M542" s="192">
        <v>44371.87</v>
      </c>
      <c r="N542" s="192">
        <v>0</v>
      </c>
      <c r="O542" s="192">
        <v>2299301.75</v>
      </c>
      <c r="P542" s="192">
        <v>469794</v>
      </c>
      <c r="Q542" s="192">
        <v>0</v>
      </c>
      <c r="R542" s="192">
        <v>444158</v>
      </c>
      <c r="S542" s="192">
        <v>780460</v>
      </c>
      <c r="T542" s="192">
        <v>0</v>
      </c>
      <c r="U542" s="192">
        <v>0</v>
      </c>
      <c r="V542" s="192">
        <v>37337</v>
      </c>
      <c r="W542" s="192">
        <v>0</v>
      </c>
      <c r="X542" s="192">
        <v>149988</v>
      </c>
      <c r="Y542" s="192">
        <v>413930.8</v>
      </c>
      <c r="Z542" s="192">
        <v>3261530.66</v>
      </c>
      <c r="AA542" s="192">
        <v>2363449.5</v>
      </c>
      <c r="AB542" s="192">
        <v>222670.34</v>
      </c>
      <c r="AC542" s="192">
        <v>19558109.91</v>
      </c>
      <c r="AD542" s="192">
        <v>1399912.5</v>
      </c>
      <c r="AE542" s="192">
        <v>1241818.5</v>
      </c>
      <c r="AF542" s="192">
        <v>313011.75</v>
      </c>
      <c r="AG542" s="192">
        <v>719401</v>
      </c>
      <c r="AH542" s="192">
        <v>37399</v>
      </c>
      <c r="AI542" s="192">
        <v>0</v>
      </c>
      <c r="AJ542" s="192">
        <v>159694</v>
      </c>
      <c r="AK542" s="192">
        <v>15391</v>
      </c>
      <c r="AL542" s="192">
        <v>0</v>
      </c>
      <c r="AM542" s="192">
        <v>34596</v>
      </c>
      <c r="AN542" s="192">
        <v>827877</v>
      </c>
      <c r="AO542" s="192">
        <v>94916</v>
      </c>
      <c r="AP542" s="192">
        <v>6763</v>
      </c>
      <c r="AQ542" s="192">
        <v>501126</v>
      </c>
      <c r="AR542" s="192">
        <v>212367</v>
      </c>
      <c r="AS542" s="192">
        <v>224353</v>
      </c>
      <c r="AT542" s="192">
        <v>49292</v>
      </c>
      <c r="AU542" s="192">
        <v>31628583.300000001</v>
      </c>
      <c r="AV542" s="192">
        <v>286714</v>
      </c>
      <c r="AW542" s="192">
        <v>0</v>
      </c>
      <c r="AX542" s="192">
        <v>1619830</v>
      </c>
      <c r="AY542" s="192">
        <v>311181</v>
      </c>
      <c r="AZ542" s="192">
        <v>0</v>
      </c>
      <c r="BA542" s="192">
        <v>1168538</v>
      </c>
      <c r="BB542" s="192">
        <v>2082147</v>
      </c>
      <c r="BC542" s="192">
        <v>1016114</v>
      </c>
      <c r="BD542" s="192">
        <v>341013.81</v>
      </c>
      <c r="BE542" s="192">
        <v>3925574</v>
      </c>
      <c r="BF542" s="192">
        <v>241927</v>
      </c>
      <c r="BG542" s="192">
        <v>155512.5</v>
      </c>
      <c r="BH542" s="192">
        <v>2041200</v>
      </c>
      <c r="BI542" s="192">
        <v>4019279.85</v>
      </c>
      <c r="BJ542" s="192">
        <v>62068</v>
      </c>
      <c r="BK542" s="192">
        <v>244380</v>
      </c>
      <c r="BL542" s="192">
        <v>28805</v>
      </c>
      <c r="BM542" s="192">
        <v>1689494.01</v>
      </c>
      <c r="BN542" s="192">
        <v>5011758</v>
      </c>
      <c r="BO542" s="192">
        <v>874141</v>
      </c>
      <c r="BP542" s="192">
        <v>190707</v>
      </c>
      <c r="BQ542" s="192">
        <v>9009</v>
      </c>
      <c r="BR542" s="192">
        <v>29216</v>
      </c>
      <c r="BS542" s="192">
        <v>80756</v>
      </c>
      <c r="BT542" s="192">
        <v>23992563.199999999</v>
      </c>
      <c r="BU542" s="192">
        <v>397156.61</v>
      </c>
      <c r="BV542" s="192">
        <v>934273.79</v>
      </c>
      <c r="BW542" s="192">
        <v>853241.63</v>
      </c>
      <c r="BX542" s="192">
        <v>331013</v>
      </c>
      <c r="BY542" s="192">
        <v>3822169.47</v>
      </c>
      <c r="BZ542" s="192">
        <v>29321.78</v>
      </c>
      <c r="CA542" s="192">
        <v>472061</v>
      </c>
      <c r="CB542" s="192">
        <v>267082.38</v>
      </c>
      <c r="CC542" s="201">
        <f t="shared" si="75"/>
        <v>172146423.01999998</v>
      </c>
    </row>
    <row r="543" spans="1:81" s="278" customFormat="1">
      <c r="A543" s="320"/>
      <c r="B543" s="319"/>
      <c r="C543" s="321"/>
      <c r="D543" s="321"/>
      <c r="E543" s="321"/>
      <c r="F543" s="324" t="s">
        <v>1729</v>
      </c>
      <c r="G543" s="325" t="s">
        <v>1730</v>
      </c>
      <c r="H543" s="192">
        <v>5369741.2699999996</v>
      </c>
      <c r="I543" s="192">
        <v>52314</v>
      </c>
      <c r="J543" s="192">
        <v>253089</v>
      </c>
      <c r="K543" s="192">
        <v>2029</v>
      </c>
      <c r="L543" s="192">
        <v>23842</v>
      </c>
      <c r="M543" s="192">
        <v>0</v>
      </c>
      <c r="N543" s="192">
        <v>138852.25</v>
      </c>
      <c r="O543" s="192">
        <v>13848.5</v>
      </c>
      <c r="P543" s="192">
        <v>26884</v>
      </c>
      <c r="Q543" s="192">
        <v>391439.25</v>
      </c>
      <c r="R543" s="192">
        <v>47259</v>
      </c>
      <c r="S543" s="192">
        <v>47801</v>
      </c>
      <c r="T543" s="192">
        <v>493299</v>
      </c>
      <c r="U543" s="192">
        <v>182899.25</v>
      </c>
      <c r="V543" s="192">
        <v>0</v>
      </c>
      <c r="W543" s="192">
        <v>0</v>
      </c>
      <c r="X543" s="192">
        <v>25344</v>
      </c>
      <c r="Y543" s="192">
        <v>0</v>
      </c>
      <c r="Z543" s="192">
        <v>508529.75</v>
      </c>
      <c r="AA543" s="192">
        <v>455157</v>
      </c>
      <c r="AB543" s="192">
        <v>175360.92</v>
      </c>
      <c r="AC543" s="192">
        <v>536684.94999999995</v>
      </c>
      <c r="AD543" s="192">
        <v>0</v>
      </c>
      <c r="AE543" s="192">
        <v>65738</v>
      </c>
      <c r="AF543" s="192">
        <v>629324.88</v>
      </c>
      <c r="AG543" s="192">
        <v>0</v>
      </c>
      <c r="AH543" s="192">
        <v>167729</v>
      </c>
      <c r="AI543" s="192">
        <v>218689.5</v>
      </c>
      <c r="AJ543" s="192">
        <v>123620</v>
      </c>
      <c r="AK543" s="192">
        <v>60045</v>
      </c>
      <c r="AL543" s="192">
        <v>0</v>
      </c>
      <c r="AM543" s="192">
        <v>0</v>
      </c>
      <c r="AN543" s="192">
        <v>110265</v>
      </c>
      <c r="AO543" s="192">
        <v>200</v>
      </c>
      <c r="AP543" s="192">
        <v>0</v>
      </c>
      <c r="AQ543" s="192">
        <v>0</v>
      </c>
      <c r="AR543" s="192">
        <v>0</v>
      </c>
      <c r="AS543" s="192">
        <v>21447</v>
      </c>
      <c r="AT543" s="192">
        <v>57030</v>
      </c>
      <c r="AU543" s="192">
        <v>28697.25</v>
      </c>
      <c r="AV543" s="192">
        <v>0</v>
      </c>
      <c r="AW543" s="192">
        <v>2498</v>
      </c>
      <c r="AX543" s="192">
        <v>0</v>
      </c>
      <c r="AY543" s="192">
        <v>223</v>
      </c>
      <c r="AZ543" s="192">
        <v>3986</v>
      </c>
      <c r="BA543" s="192">
        <v>241170</v>
      </c>
      <c r="BB543" s="192">
        <v>19748</v>
      </c>
      <c r="BC543" s="192">
        <v>51880</v>
      </c>
      <c r="BD543" s="192">
        <v>848030.5</v>
      </c>
      <c r="BE543" s="192">
        <v>0</v>
      </c>
      <c r="BF543" s="192">
        <v>0</v>
      </c>
      <c r="BG543" s="192">
        <v>1826764.6</v>
      </c>
      <c r="BH543" s="192">
        <v>123964</v>
      </c>
      <c r="BI543" s="192">
        <v>25049.5</v>
      </c>
      <c r="BJ543" s="192">
        <v>54077</v>
      </c>
      <c r="BK543" s="192">
        <v>222841</v>
      </c>
      <c r="BL543" s="192">
        <v>48267</v>
      </c>
      <c r="BM543" s="192">
        <v>3895</v>
      </c>
      <c r="BN543" s="192">
        <v>0</v>
      </c>
      <c r="BO543" s="192">
        <v>332483</v>
      </c>
      <c r="BP543" s="192">
        <v>0</v>
      </c>
      <c r="BQ543" s="192">
        <v>0</v>
      </c>
      <c r="BR543" s="192">
        <v>0</v>
      </c>
      <c r="BS543" s="192">
        <v>0</v>
      </c>
      <c r="BT543" s="192">
        <v>172286</v>
      </c>
      <c r="BU543" s="192">
        <v>0</v>
      </c>
      <c r="BV543" s="192">
        <v>0</v>
      </c>
      <c r="BW543" s="192">
        <v>0</v>
      </c>
      <c r="BX543" s="192">
        <v>0</v>
      </c>
      <c r="BY543" s="192">
        <v>55093</v>
      </c>
      <c r="BZ543" s="192">
        <v>0</v>
      </c>
      <c r="CA543" s="192">
        <v>84387.5</v>
      </c>
      <c r="CB543" s="192">
        <v>0</v>
      </c>
      <c r="CC543" s="201">
        <f t="shared" si="75"/>
        <v>14343802.869999999</v>
      </c>
    </row>
    <row r="544" spans="1:81" s="278" customFormat="1">
      <c r="A544" s="320"/>
      <c r="B544" s="319"/>
      <c r="C544" s="321"/>
      <c r="D544" s="321"/>
      <c r="E544" s="321"/>
      <c r="F544" s="324" t="s">
        <v>1731</v>
      </c>
      <c r="G544" s="325" t="s">
        <v>1732</v>
      </c>
      <c r="H544" s="192">
        <v>11023868.93</v>
      </c>
      <c r="I544" s="192">
        <v>1901200.76</v>
      </c>
      <c r="J544" s="192">
        <v>2363336</v>
      </c>
      <c r="K544" s="192">
        <v>196631</v>
      </c>
      <c r="L544" s="192">
        <v>109737</v>
      </c>
      <c r="M544" s="192">
        <v>0</v>
      </c>
      <c r="N544" s="192">
        <v>10464117.119999999</v>
      </c>
      <c r="O544" s="192">
        <v>76383</v>
      </c>
      <c r="P544" s="192">
        <v>17758</v>
      </c>
      <c r="Q544" s="192">
        <v>817330</v>
      </c>
      <c r="R544" s="192">
        <v>57730.8</v>
      </c>
      <c r="S544" s="192">
        <v>13300.65</v>
      </c>
      <c r="T544" s="192">
        <v>672403</v>
      </c>
      <c r="U544" s="192">
        <v>320007.25</v>
      </c>
      <c r="V544" s="192">
        <v>0</v>
      </c>
      <c r="W544" s="192">
        <v>20329.599999999999</v>
      </c>
      <c r="X544" s="192">
        <v>14493</v>
      </c>
      <c r="Y544" s="192">
        <v>4277</v>
      </c>
      <c r="Z544" s="192">
        <v>3262363.26</v>
      </c>
      <c r="AA544" s="192">
        <v>1229885</v>
      </c>
      <c r="AB544" s="192">
        <v>16820</v>
      </c>
      <c r="AC544" s="192">
        <v>2800457</v>
      </c>
      <c r="AD544" s="192">
        <v>0</v>
      </c>
      <c r="AE544" s="192">
        <v>0</v>
      </c>
      <c r="AF544" s="192">
        <v>178729.5</v>
      </c>
      <c r="AG544" s="192">
        <v>34769</v>
      </c>
      <c r="AH544" s="192">
        <v>14847</v>
      </c>
      <c r="AI544" s="192">
        <v>13337113.609999999</v>
      </c>
      <c r="AJ544" s="192">
        <v>24549</v>
      </c>
      <c r="AK544" s="192">
        <v>31069</v>
      </c>
      <c r="AL544" s="192">
        <v>0</v>
      </c>
      <c r="AM544" s="192">
        <v>8109</v>
      </c>
      <c r="AN544" s="192">
        <v>11768</v>
      </c>
      <c r="AO544" s="192">
        <v>0</v>
      </c>
      <c r="AP544" s="192">
        <v>8327</v>
      </c>
      <c r="AQ544" s="192">
        <v>4991</v>
      </c>
      <c r="AR544" s="192">
        <v>0</v>
      </c>
      <c r="AS544" s="192">
        <v>0</v>
      </c>
      <c r="AT544" s="192">
        <v>8668</v>
      </c>
      <c r="AU544" s="192">
        <v>1914673.45</v>
      </c>
      <c r="AV544" s="192">
        <v>0</v>
      </c>
      <c r="AW544" s="192">
        <v>0</v>
      </c>
      <c r="AX544" s="192">
        <v>0</v>
      </c>
      <c r="AY544" s="192">
        <v>3549</v>
      </c>
      <c r="AZ544" s="192">
        <v>0</v>
      </c>
      <c r="BA544" s="192">
        <v>52148</v>
      </c>
      <c r="BB544" s="192">
        <v>2175569.25</v>
      </c>
      <c r="BC544" s="192">
        <v>0</v>
      </c>
      <c r="BD544" s="192">
        <v>453128</v>
      </c>
      <c r="BE544" s="192">
        <v>302395</v>
      </c>
      <c r="BF544" s="192">
        <v>41476</v>
      </c>
      <c r="BG544" s="192">
        <v>1587869.55</v>
      </c>
      <c r="BH544" s="192">
        <v>820517.78</v>
      </c>
      <c r="BI544" s="192">
        <v>122096.25</v>
      </c>
      <c r="BJ544" s="192">
        <v>11944</v>
      </c>
      <c r="BK544" s="192">
        <v>108502</v>
      </c>
      <c r="BL544" s="192">
        <v>5771.75</v>
      </c>
      <c r="BM544" s="192">
        <v>3864177.02</v>
      </c>
      <c r="BN544" s="192">
        <v>1056806</v>
      </c>
      <c r="BO544" s="192">
        <v>167686</v>
      </c>
      <c r="BP544" s="192">
        <v>50616</v>
      </c>
      <c r="BQ544" s="192">
        <v>0</v>
      </c>
      <c r="BR544" s="192">
        <v>0</v>
      </c>
      <c r="BS544" s="192">
        <v>10491.75</v>
      </c>
      <c r="BT544" s="192">
        <v>1123268.4099999999</v>
      </c>
      <c r="BU544" s="192">
        <v>11813</v>
      </c>
      <c r="BV544" s="192">
        <v>0</v>
      </c>
      <c r="BW544" s="192">
        <v>36110.5</v>
      </c>
      <c r="BX544" s="192">
        <v>19289.5</v>
      </c>
      <c r="BY544" s="192">
        <v>526383</v>
      </c>
      <c r="BZ544" s="192">
        <v>15001</v>
      </c>
      <c r="CA544" s="192">
        <v>20600</v>
      </c>
      <c r="CB544" s="192">
        <v>0</v>
      </c>
      <c r="CC544" s="201">
        <f t="shared" si="75"/>
        <v>63547250.689999998</v>
      </c>
    </row>
    <row r="545" spans="1:81" s="278" customFormat="1">
      <c r="A545" s="320"/>
      <c r="B545" s="319"/>
      <c r="C545" s="321"/>
      <c r="D545" s="321"/>
      <c r="E545" s="321"/>
      <c r="F545" s="324" t="s">
        <v>1733</v>
      </c>
      <c r="G545" s="325" t="s">
        <v>1734</v>
      </c>
      <c r="H545" s="192">
        <v>0</v>
      </c>
      <c r="I545" s="192">
        <v>0</v>
      </c>
      <c r="J545" s="192">
        <v>0</v>
      </c>
      <c r="K545" s="192">
        <v>776</v>
      </c>
      <c r="L545" s="192">
        <v>687</v>
      </c>
      <c r="M545" s="192">
        <v>0</v>
      </c>
      <c r="N545" s="192">
        <v>0</v>
      </c>
      <c r="O545" s="192">
        <v>0</v>
      </c>
      <c r="P545" s="192">
        <v>0</v>
      </c>
      <c r="Q545" s="192">
        <v>0</v>
      </c>
      <c r="R545" s="192">
        <v>0</v>
      </c>
      <c r="S545" s="192">
        <v>0</v>
      </c>
      <c r="T545" s="192">
        <v>6482</v>
      </c>
      <c r="U545" s="192">
        <v>0</v>
      </c>
      <c r="V545" s="192">
        <v>0</v>
      </c>
      <c r="W545" s="192">
        <v>0</v>
      </c>
      <c r="X545" s="192">
        <v>0</v>
      </c>
      <c r="Y545" s="192">
        <v>0</v>
      </c>
      <c r="Z545" s="192">
        <v>0</v>
      </c>
      <c r="AA545" s="192">
        <v>180</v>
      </c>
      <c r="AB545" s="192">
        <v>0</v>
      </c>
      <c r="AC545" s="192">
        <v>0</v>
      </c>
      <c r="AD545" s="192">
        <v>0</v>
      </c>
      <c r="AE545" s="192">
        <v>7235</v>
      </c>
      <c r="AF545" s="192">
        <v>0</v>
      </c>
      <c r="AG545" s="192">
        <v>4612</v>
      </c>
      <c r="AH545" s="192">
        <v>0</v>
      </c>
      <c r="AI545" s="192">
        <v>0</v>
      </c>
      <c r="AJ545" s="192">
        <v>0</v>
      </c>
      <c r="AK545" s="192">
        <v>0</v>
      </c>
      <c r="AL545" s="192">
        <v>0</v>
      </c>
      <c r="AM545" s="192">
        <v>0</v>
      </c>
      <c r="AN545" s="192">
        <v>0</v>
      </c>
      <c r="AO545" s="192">
        <v>0</v>
      </c>
      <c r="AP545" s="192">
        <v>0</v>
      </c>
      <c r="AQ545" s="192">
        <v>0</v>
      </c>
      <c r="AR545" s="192">
        <v>0</v>
      </c>
      <c r="AS545" s="192">
        <v>0</v>
      </c>
      <c r="AT545" s="192">
        <v>0</v>
      </c>
      <c r="AU545" s="192">
        <v>0</v>
      </c>
      <c r="AV545" s="192">
        <v>0</v>
      </c>
      <c r="AW545" s="192">
        <v>0</v>
      </c>
      <c r="AX545" s="192">
        <v>0</v>
      </c>
      <c r="AY545" s="192">
        <v>0</v>
      </c>
      <c r="AZ545" s="192">
        <v>0</v>
      </c>
      <c r="BA545" s="192">
        <v>0</v>
      </c>
      <c r="BB545" s="192">
        <v>54074.5</v>
      </c>
      <c r="BC545" s="192">
        <v>0</v>
      </c>
      <c r="BD545" s="192">
        <v>0</v>
      </c>
      <c r="BE545" s="192">
        <v>0</v>
      </c>
      <c r="BF545" s="192">
        <v>0</v>
      </c>
      <c r="BG545" s="192">
        <v>0</v>
      </c>
      <c r="BH545" s="192">
        <v>0</v>
      </c>
      <c r="BI545" s="192">
        <v>0</v>
      </c>
      <c r="BJ545" s="192">
        <v>0</v>
      </c>
      <c r="BK545" s="192">
        <v>0</v>
      </c>
      <c r="BL545" s="192">
        <v>0</v>
      </c>
      <c r="BM545" s="192">
        <v>17811</v>
      </c>
      <c r="BN545" s="192">
        <v>0</v>
      </c>
      <c r="BO545" s="192">
        <v>0</v>
      </c>
      <c r="BP545" s="192">
        <v>0</v>
      </c>
      <c r="BQ545" s="192">
        <v>0</v>
      </c>
      <c r="BR545" s="192">
        <v>0</v>
      </c>
      <c r="BS545" s="192">
        <v>0</v>
      </c>
      <c r="BT545" s="192">
        <v>0</v>
      </c>
      <c r="BU545" s="192">
        <v>0</v>
      </c>
      <c r="BV545" s="192">
        <v>0</v>
      </c>
      <c r="BW545" s="192">
        <v>0</v>
      </c>
      <c r="BX545" s="192">
        <v>0</v>
      </c>
      <c r="BY545" s="192">
        <v>0</v>
      </c>
      <c r="BZ545" s="192">
        <v>0</v>
      </c>
      <c r="CA545" s="192">
        <v>0</v>
      </c>
      <c r="CB545" s="192">
        <v>3191</v>
      </c>
      <c r="CC545" s="201">
        <f t="shared" si="75"/>
        <v>95048.5</v>
      </c>
    </row>
    <row r="546" spans="1:81" s="278" customFormat="1">
      <c r="A546" s="320"/>
      <c r="B546" s="319"/>
      <c r="C546" s="321"/>
      <c r="D546" s="321"/>
      <c r="E546" s="321"/>
      <c r="F546" s="324" t="s">
        <v>1735</v>
      </c>
      <c r="G546" s="325" t="s">
        <v>1736</v>
      </c>
      <c r="H546" s="192">
        <v>0</v>
      </c>
      <c r="I546" s="192">
        <v>0</v>
      </c>
      <c r="J546" s="192">
        <v>0</v>
      </c>
      <c r="K546" s="192">
        <v>0</v>
      </c>
      <c r="L546" s="192">
        <v>0</v>
      </c>
      <c r="M546" s="192">
        <v>0</v>
      </c>
      <c r="N546" s="192">
        <v>0</v>
      </c>
      <c r="O546" s="192">
        <v>0</v>
      </c>
      <c r="P546" s="192">
        <v>0</v>
      </c>
      <c r="Q546" s="192">
        <v>0</v>
      </c>
      <c r="R546" s="192">
        <v>0</v>
      </c>
      <c r="S546" s="192">
        <v>0</v>
      </c>
      <c r="T546" s="192">
        <v>0</v>
      </c>
      <c r="U546" s="192">
        <v>0</v>
      </c>
      <c r="V546" s="192">
        <v>0</v>
      </c>
      <c r="W546" s="192">
        <v>0</v>
      </c>
      <c r="X546" s="192">
        <v>0</v>
      </c>
      <c r="Y546" s="192">
        <v>0</v>
      </c>
      <c r="Z546" s="192">
        <v>0</v>
      </c>
      <c r="AA546" s="192">
        <v>0</v>
      </c>
      <c r="AB546" s="192">
        <v>0</v>
      </c>
      <c r="AC546" s="192">
        <v>0</v>
      </c>
      <c r="AD546" s="192">
        <v>0</v>
      </c>
      <c r="AE546" s="192">
        <v>0</v>
      </c>
      <c r="AF546" s="192">
        <v>0</v>
      </c>
      <c r="AG546" s="192">
        <v>0</v>
      </c>
      <c r="AH546" s="192">
        <v>0</v>
      </c>
      <c r="AI546" s="192">
        <v>0</v>
      </c>
      <c r="AJ546" s="192">
        <v>0</v>
      </c>
      <c r="AK546" s="192">
        <v>0</v>
      </c>
      <c r="AL546" s="192">
        <v>0</v>
      </c>
      <c r="AM546" s="192">
        <v>0</v>
      </c>
      <c r="AN546" s="192">
        <v>0</v>
      </c>
      <c r="AO546" s="192">
        <v>0</v>
      </c>
      <c r="AP546" s="192">
        <v>0</v>
      </c>
      <c r="AQ546" s="192">
        <v>0</v>
      </c>
      <c r="AR546" s="192">
        <v>0</v>
      </c>
      <c r="AS546" s="192">
        <v>0</v>
      </c>
      <c r="AT546" s="192">
        <v>0</v>
      </c>
      <c r="AU546" s="192">
        <v>0</v>
      </c>
      <c r="AV546" s="192">
        <v>0</v>
      </c>
      <c r="AW546" s="192">
        <v>0</v>
      </c>
      <c r="AX546" s="192">
        <v>0</v>
      </c>
      <c r="AY546" s="192">
        <v>0</v>
      </c>
      <c r="AZ546" s="192">
        <v>0</v>
      </c>
      <c r="BA546" s="192">
        <v>0</v>
      </c>
      <c r="BB546" s="192">
        <v>0</v>
      </c>
      <c r="BC546" s="192">
        <v>0</v>
      </c>
      <c r="BD546" s="192">
        <v>0</v>
      </c>
      <c r="BE546" s="192">
        <v>0</v>
      </c>
      <c r="BF546" s="192">
        <v>0</v>
      </c>
      <c r="BG546" s="192">
        <v>0</v>
      </c>
      <c r="BH546" s="192">
        <v>0</v>
      </c>
      <c r="BI546" s="192">
        <v>0</v>
      </c>
      <c r="BJ546" s="192">
        <v>0</v>
      </c>
      <c r="BK546" s="192">
        <v>0</v>
      </c>
      <c r="BL546" s="192">
        <v>0</v>
      </c>
      <c r="BM546" s="192">
        <v>0</v>
      </c>
      <c r="BN546" s="192">
        <v>0</v>
      </c>
      <c r="BO546" s="192">
        <v>0</v>
      </c>
      <c r="BP546" s="192">
        <v>0</v>
      </c>
      <c r="BQ546" s="192">
        <v>0</v>
      </c>
      <c r="BR546" s="192">
        <v>0</v>
      </c>
      <c r="BS546" s="192">
        <v>0</v>
      </c>
      <c r="BT546" s="192">
        <v>0</v>
      </c>
      <c r="BU546" s="192">
        <v>0</v>
      </c>
      <c r="BV546" s="192">
        <v>0</v>
      </c>
      <c r="BW546" s="192">
        <v>0</v>
      </c>
      <c r="BX546" s="192">
        <v>0</v>
      </c>
      <c r="BY546" s="192">
        <v>0</v>
      </c>
      <c r="BZ546" s="192">
        <v>0</v>
      </c>
      <c r="CA546" s="192">
        <v>0</v>
      </c>
      <c r="CB546" s="192">
        <v>0</v>
      </c>
      <c r="CC546" s="201">
        <f t="shared" si="75"/>
        <v>0</v>
      </c>
    </row>
    <row r="547" spans="1:81" s="278" customFormat="1">
      <c r="A547" s="320"/>
      <c r="B547" s="319"/>
      <c r="C547" s="321"/>
      <c r="D547" s="321"/>
      <c r="E547" s="321"/>
      <c r="F547" s="324" t="s">
        <v>1737</v>
      </c>
      <c r="G547" s="325" t="s">
        <v>1738</v>
      </c>
      <c r="H547" s="192">
        <v>3458590.3</v>
      </c>
      <c r="I547" s="192">
        <v>1088</v>
      </c>
      <c r="J547" s="192">
        <v>1358597</v>
      </c>
      <c r="K547" s="192">
        <v>1893</v>
      </c>
      <c r="L547" s="192">
        <v>4732</v>
      </c>
      <c r="M547" s="192">
        <v>3191</v>
      </c>
      <c r="N547" s="192">
        <v>9683626.5700000003</v>
      </c>
      <c r="O547" s="192">
        <v>560</v>
      </c>
      <c r="P547" s="192">
        <v>0</v>
      </c>
      <c r="Q547" s="192">
        <v>6841814.8499999996</v>
      </c>
      <c r="R547" s="192">
        <v>0</v>
      </c>
      <c r="S547" s="192">
        <v>26664</v>
      </c>
      <c r="T547" s="192">
        <v>11115</v>
      </c>
      <c r="U547" s="192">
        <v>1168621.25</v>
      </c>
      <c r="V547" s="192">
        <v>0</v>
      </c>
      <c r="W547" s="192">
        <v>2690.22</v>
      </c>
      <c r="X547" s="192">
        <v>0</v>
      </c>
      <c r="Y547" s="192">
        <v>10529.75</v>
      </c>
      <c r="Z547" s="192">
        <v>0</v>
      </c>
      <c r="AA547" s="192">
        <v>0</v>
      </c>
      <c r="AB547" s="192">
        <v>0</v>
      </c>
      <c r="AC547" s="192">
        <v>0</v>
      </c>
      <c r="AD547" s="192">
        <v>164023.5</v>
      </c>
      <c r="AE547" s="192">
        <v>0</v>
      </c>
      <c r="AF547" s="192">
        <v>0</v>
      </c>
      <c r="AG547" s="192">
        <v>0</v>
      </c>
      <c r="AH547" s="192">
        <v>0</v>
      </c>
      <c r="AI547" s="192">
        <v>0</v>
      </c>
      <c r="AJ547" s="192">
        <v>0</v>
      </c>
      <c r="AK547" s="192">
        <v>0</v>
      </c>
      <c r="AL547" s="192">
        <v>0</v>
      </c>
      <c r="AM547" s="192">
        <v>0</v>
      </c>
      <c r="AN547" s="192">
        <v>0</v>
      </c>
      <c r="AO547" s="192">
        <v>0</v>
      </c>
      <c r="AP547" s="192">
        <v>0</v>
      </c>
      <c r="AQ547" s="192">
        <v>0</v>
      </c>
      <c r="AR547" s="192">
        <v>0</v>
      </c>
      <c r="AS547" s="192">
        <v>0</v>
      </c>
      <c r="AT547" s="192">
        <v>0</v>
      </c>
      <c r="AU547" s="192">
        <v>0</v>
      </c>
      <c r="AV547" s="192">
        <v>0</v>
      </c>
      <c r="AW547" s="192">
        <v>0</v>
      </c>
      <c r="AX547" s="192">
        <v>0</v>
      </c>
      <c r="AY547" s="192">
        <v>0</v>
      </c>
      <c r="AZ547" s="192">
        <v>0</v>
      </c>
      <c r="BA547" s="192">
        <v>0</v>
      </c>
      <c r="BB547" s="192">
        <v>0</v>
      </c>
      <c r="BC547" s="192">
        <v>0</v>
      </c>
      <c r="BD547" s="192">
        <v>0</v>
      </c>
      <c r="BE547" s="192">
        <v>0</v>
      </c>
      <c r="BF547" s="192">
        <v>0</v>
      </c>
      <c r="BG547" s="192">
        <v>0</v>
      </c>
      <c r="BH547" s="192">
        <v>0</v>
      </c>
      <c r="BI547" s="192">
        <v>0</v>
      </c>
      <c r="BJ547" s="192">
        <v>0</v>
      </c>
      <c r="BK547" s="192">
        <v>0</v>
      </c>
      <c r="BL547" s="192">
        <v>0</v>
      </c>
      <c r="BM547" s="192">
        <v>1535373.75</v>
      </c>
      <c r="BN547" s="192">
        <v>0</v>
      </c>
      <c r="BO547" s="192">
        <v>0</v>
      </c>
      <c r="BP547" s="192">
        <v>0</v>
      </c>
      <c r="BQ547" s="192">
        <v>3255</v>
      </c>
      <c r="BR547" s="192">
        <v>0</v>
      </c>
      <c r="BS547" s="192">
        <v>5185</v>
      </c>
      <c r="BT547" s="192">
        <v>1577</v>
      </c>
      <c r="BU547" s="192">
        <v>7300</v>
      </c>
      <c r="BV547" s="192">
        <v>11654</v>
      </c>
      <c r="BW547" s="192">
        <v>0</v>
      </c>
      <c r="BX547" s="192">
        <v>2600</v>
      </c>
      <c r="BY547" s="192">
        <v>23055</v>
      </c>
      <c r="BZ547" s="192">
        <v>3107</v>
      </c>
      <c r="CA547" s="192">
        <v>0</v>
      </c>
      <c r="CB547" s="192">
        <v>0</v>
      </c>
      <c r="CC547" s="201">
        <f t="shared" si="75"/>
        <v>24330843.189999998</v>
      </c>
    </row>
    <row r="548" spans="1:81" s="278" customFormat="1">
      <c r="A548" s="320"/>
      <c r="B548" s="319"/>
      <c r="C548" s="321"/>
      <c r="D548" s="321"/>
      <c r="E548" s="321"/>
      <c r="F548" s="324" t="s">
        <v>1739</v>
      </c>
      <c r="G548" s="325" t="s">
        <v>1519</v>
      </c>
      <c r="H548" s="192">
        <v>535595</v>
      </c>
      <c r="I548" s="192">
        <v>0</v>
      </c>
      <c r="J548" s="192">
        <v>0</v>
      </c>
      <c r="K548" s="192">
        <v>0</v>
      </c>
      <c r="L548" s="192">
        <v>8000</v>
      </c>
      <c r="M548" s="192">
        <v>0</v>
      </c>
      <c r="N548" s="192">
        <v>17737302.649999999</v>
      </c>
      <c r="O548" s="192">
        <v>0</v>
      </c>
      <c r="P548" s="192">
        <v>0</v>
      </c>
      <c r="Q548" s="192">
        <v>5158905.95</v>
      </c>
      <c r="R548" s="192">
        <v>701696</v>
      </c>
      <c r="S548" s="192">
        <v>0</v>
      </c>
      <c r="T548" s="192">
        <v>0</v>
      </c>
      <c r="U548" s="192">
        <v>42327.4</v>
      </c>
      <c r="V548" s="192">
        <v>241769.7</v>
      </c>
      <c r="W548" s="192">
        <v>0</v>
      </c>
      <c r="X548" s="192">
        <v>0</v>
      </c>
      <c r="Y548" s="192">
        <v>0</v>
      </c>
      <c r="Z548" s="192">
        <v>0</v>
      </c>
      <c r="AA548" s="192">
        <v>0</v>
      </c>
      <c r="AB548" s="192">
        <v>0</v>
      </c>
      <c r="AC548" s="192">
        <v>22248</v>
      </c>
      <c r="AD548" s="192">
        <v>0</v>
      </c>
      <c r="AE548" s="192">
        <v>0</v>
      </c>
      <c r="AF548" s="192">
        <v>0</v>
      </c>
      <c r="AG548" s="192">
        <v>0</v>
      </c>
      <c r="AH548" s="192">
        <v>0</v>
      </c>
      <c r="AI548" s="192">
        <v>0</v>
      </c>
      <c r="AJ548" s="192">
        <v>0</v>
      </c>
      <c r="AK548" s="192">
        <v>0</v>
      </c>
      <c r="AL548" s="192">
        <v>0</v>
      </c>
      <c r="AM548" s="192">
        <v>0</v>
      </c>
      <c r="AN548" s="192">
        <v>0</v>
      </c>
      <c r="AO548" s="192">
        <v>0</v>
      </c>
      <c r="AP548" s="192">
        <v>0</v>
      </c>
      <c r="AQ548" s="192">
        <v>0</v>
      </c>
      <c r="AR548" s="192">
        <v>0</v>
      </c>
      <c r="AS548" s="192">
        <v>0</v>
      </c>
      <c r="AT548" s="192">
        <v>40685.25</v>
      </c>
      <c r="AU548" s="192">
        <v>3802.5</v>
      </c>
      <c r="AV548" s="192">
        <v>0</v>
      </c>
      <c r="AW548" s="192">
        <v>0</v>
      </c>
      <c r="AX548" s="192">
        <v>0</v>
      </c>
      <c r="AY548" s="192">
        <v>0</v>
      </c>
      <c r="AZ548" s="192">
        <v>0</v>
      </c>
      <c r="BA548" s="192">
        <v>0</v>
      </c>
      <c r="BB548" s="192">
        <v>0</v>
      </c>
      <c r="BC548" s="192">
        <v>0</v>
      </c>
      <c r="BD548" s="192">
        <v>0</v>
      </c>
      <c r="BE548" s="192">
        <v>0</v>
      </c>
      <c r="BF548" s="192">
        <v>0</v>
      </c>
      <c r="BG548" s="192">
        <v>0</v>
      </c>
      <c r="BH548" s="192">
        <v>0</v>
      </c>
      <c r="BI548" s="192">
        <v>0</v>
      </c>
      <c r="BJ548" s="192">
        <v>0</v>
      </c>
      <c r="BK548" s="192">
        <v>0</v>
      </c>
      <c r="BL548" s="192">
        <v>0</v>
      </c>
      <c r="BM548" s="192">
        <v>12682.75</v>
      </c>
      <c r="BN548" s="192">
        <v>0</v>
      </c>
      <c r="BO548" s="192">
        <v>0</v>
      </c>
      <c r="BP548" s="192">
        <v>0</v>
      </c>
      <c r="BQ548" s="192">
        <v>0</v>
      </c>
      <c r="BR548" s="192">
        <v>0</v>
      </c>
      <c r="BS548" s="192">
        <v>0</v>
      </c>
      <c r="BT548" s="192">
        <v>0</v>
      </c>
      <c r="BU548" s="192">
        <v>0</v>
      </c>
      <c r="BV548" s="192">
        <v>0</v>
      </c>
      <c r="BW548" s="192">
        <v>0</v>
      </c>
      <c r="BX548" s="192">
        <v>0</v>
      </c>
      <c r="BY548" s="192">
        <v>0</v>
      </c>
      <c r="BZ548" s="192">
        <v>0</v>
      </c>
      <c r="CA548" s="192">
        <v>0</v>
      </c>
      <c r="CB548" s="192">
        <v>0</v>
      </c>
      <c r="CC548" s="201">
        <f t="shared" si="75"/>
        <v>24505015.199999996</v>
      </c>
    </row>
    <row r="549" spans="1:81" s="278" customFormat="1">
      <c r="A549" s="320"/>
      <c r="B549" s="319"/>
      <c r="C549" s="321"/>
      <c r="D549" s="321"/>
      <c r="E549" s="321"/>
      <c r="F549" s="324" t="s">
        <v>1740</v>
      </c>
      <c r="G549" s="325" t="s">
        <v>1741</v>
      </c>
      <c r="H549" s="192">
        <v>3992060.85</v>
      </c>
      <c r="I549" s="192">
        <v>0</v>
      </c>
      <c r="J549" s="192">
        <v>0</v>
      </c>
      <c r="K549" s="192">
        <v>0</v>
      </c>
      <c r="L549" s="192">
        <v>0</v>
      </c>
      <c r="M549" s="192">
        <v>0</v>
      </c>
      <c r="N549" s="192">
        <v>21406496.600000001</v>
      </c>
      <c r="O549" s="192">
        <v>0</v>
      </c>
      <c r="P549" s="192">
        <v>0</v>
      </c>
      <c r="Q549" s="192">
        <v>330583.48</v>
      </c>
      <c r="R549" s="192">
        <v>46008</v>
      </c>
      <c r="S549" s="192">
        <v>0</v>
      </c>
      <c r="T549" s="192">
        <v>0</v>
      </c>
      <c r="U549" s="192">
        <v>380779</v>
      </c>
      <c r="V549" s="192">
        <v>0</v>
      </c>
      <c r="W549" s="192">
        <v>0</v>
      </c>
      <c r="X549" s="192">
        <v>0</v>
      </c>
      <c r="Y549" s="192">
        <v>0</v>
      </c>
      <c r="Z549" s="192">
        <v>0</v>
      </c>
      <c r="AA549" s="192">
        <v>0</v>
      </c>
      <c r="AB549" s="192">
        <v>0</v>
      </c>
      <c r="AC549" s="192">
        <v>0</v>
      </c>
      <c r="AD549" s="192">
        <v>0</v>
      </c>
      <c r="AE549" s="192">
        <v>0</v>
      </c>
      <c r="AF549" s="192">
        <v>0</v>
      </c>
      <c r="AG549" s="192">
        <v>0</v>
      </c>
      <c r="AH549" s="192">
        <v>0</v>
      </c>
      <c r="AI549" s="192">
        <v>0</v>
      </c>
      <c r="AJ549" s="192">
        <v>0</v>
      </c>
      <c r="AK549" s="192">
        <v>0</v>
      </c>
      <c r="AL549" s="192">
        <v>0</v>
      </c>
      <c r="AM549" s="192">
        <v>0</v>
      </c>
      <c r="AN549" s="192">
        <v>0</v>
      </c>
      <c r="AO549" s="192">
        <v>0</v>
      </c>
      <c r="AP549" s="192">
        <v>0</v>
      </c>
      <c r="AQ549" s="192">
        <v>0</v>
      </c>
      <c r="AR549" s="192">
        <v>0</v>
      </c>
      <c r="AS549" s="192">
        <v>0</v>
      </c>
      <c r="AT549" s="192">
        <v>10046.75</v>
      </c>
      <c r="AU549" s="192">
        <v>683622.35</v>
      </c>
      <c r="AV549" s="192">
        <v>0</v>
      </c>
      <c r="AW549" s="192">
        <v>0</v>
      </c>
      <c r="AX549" s="192">
        <v>0</v>
      </c>
      <c r="AY549" s="192">
        <v>0</v>
      </c>
      <c r="AZ549" s="192">
        <v>0</v>
      </c>
      <c r="BA549" s="192">
        <v>0</v>
      </c>
      <c r="BB549" s="192">
        <v>0</v>
      </c>
      <c r="BC549" s="192">
        <v>0</v>
      </c>
      <c r="BD549" s="192">
        <v>0</v>
      </c>
      <c r="BE549" s="192">
        <v>0</v>
      </c>
      <c r="BF549" s="192">
        <v>0</v>
      </c>
      <c r="BG549" s="192">
        <v>0</v>
      </c>
      <c r="BH549" s="192">
        <v>0</v>
      </c>
      <c r="BI549" s="192">
        <v>0</v>
      </c>
      <c r="BJ549" s="192">
        <v>0</v>
      </c>
      <c r="BK549" s="192">
        <v>0</v>
      </c>
      <c r="BL549" s="192">
        <v>0</v>
      </c>
      <c r="BM549" s="192">
        <v>348606.47</v>
      </c>
      <c r="BN549" s="192">
        <v>0</v>
      </c>
      <c r="BO549" s="192">
        <v>0</v>
      </c>
      <c r="BP549" s="192">
        <v>0</v>
      </c>
      <c r="BQ549" s="192">
        <v>0</v>
      </c>
      <c r="BR549" s="192">
        <v>0</v>
      </c>
      <c r="BS549" s="192">
        <v>0</v>
      </c>
      <c r="BT549" s="192">
        <v>0</v>
      </c>
      <c r="BU549" s="192">
        <v>0</v>
      </c>
      <c r="BV549" s="192">
        <v>0</v>
      </c>
      <c r="BW549" s="192">
        <v>0</v>
      </c>
      <c r="BX549" s="192">
        <v>0</v>
      </c>
      <c r="BY549" s="192">
        <v>0</v>
      </c>
      <c r="BZ549" s="192">
        <v>0</v>
      </c>
      <c r="CA549" s="192">
        <v>0</v>
      </c>
      <c r="CB549" s="192">
        <v>0</v>
      </c>
      <c r="CC549" s="201">
        <f t="shared" si="75"/>
        <v>27198203.500000004</v>
      </c>
    </row>
    <row r="550" spans="1:81" s="278" customFormat="1">
      <c r="A550" s="320"/>
      <c r="B550" s="319"/>
      <c r="C550" s="321"/>
      <c r="D550" s="321"/>
      <c r="E550" s="321"/>
      <c r="F550" s="324" t="s">
        <v>1742</v>
      </c>
      <c r="G550" s="325" t="s">
        <v>1743</v>
      </c>
      <c r="H550" s="192">
        <v>428113</v>
      </c>
      <c r="I550" s="192">
        <v>264030</v>
      </c>
      <c r="J550" s="192">
        <v>0</v>
      </c>
      <c r="K550" s="192">
        <v>4179</v>
      </c>
      <c r="L550" s="192">
        <v>0</v>
      </c>
      <c r="M550" s="192">
        <v>0</v>
      </c>
      <c r="N550" s="192">
        <v>205986.58</v>
      </c>
      <c r="O550" s="192">
        <v>439303.5</v>
      </c>
      <c r="P550" s="192">
        <v>31768</v>
      </c>
      <c r="Q550" s="192">
        <v>790313</v>
      </c>
      <c r="R550" s="192">
        <v>154520</v>
      </c>
      <c r="S550" s="192">
        <v>271905.75</v>
      </c>
      <c r="T550" s="192">
        <v>229053</v>
      </c>
      <c r="U550" s="192">
        <v>144237.75</v>
      </c>
      <c r="V550" s="192">
        <v>0</v>
      </c>
      <c r="W550" s="192">
        <v>0</v>
      </c>
      <c r="X550" s="192">
        <v>266493.7</v>
      </c>
      <c r="Y550" s="192">
        <v>68284</v>
      </c>
      <c r="Z550" s="192">
        <v>57345.25</v>
      </c>
      <c r="AA550" s="192">
        <v>78632</v>
      </c>
      <c r="AB550" s="192">
        <v>52111.67</v>
      </c>
      <c r="AC550" s="192">
        <v>539125.82999999996</v>
      </c>
      <c r="AD550" s="192">
        <v>465027.5</v>
      </c>
      <c r="AE550" s="192">
        <v>270</v>
      </c>
      <c r="AF550" s="192">
        <v>37907.5</v>
      </c>
      <c r="AG550" s="192">
        <v>185941</v>
      </c>
      <c r="AH550" s="192">
        <v>94420</v>
      </c>
      <c r="AI550" s="192">
        <v>195793</v>
      </c>
      <c r="AJ550" s="192">
        <v>19330</v>
      </c>
      <c r="AK550" s="192">
        <v>25588</v>
      </c>
      <c r="AL550" s="192">
        <v>1070</v>
      </c>
      <c r="AM550" s="192">
        <v>12885</v>
      </c>
      <c r="AN550" s="192">
        <v>116048</v>
      </c>
      <c r="AO550" s="192">
        <v>24495</v>
      </c>
      <c r="AP550" s="192">
        <v>0</v>
      </c>
      <c r="AQ550" s="192">
        <v>168366</v>
      </c>
      <c r="AR550" s="192">
        <v>926738</v>
      </c>
      <c r="AS550" s="192">
        <v>379657.75</v>
      </c>
      <c r="AT550" s="192">
        <v>75641</v>
      </c>
      <c r="AU550" s="192">
        <v>443.75</v>
      </c>
      <c r="AV550" s="192">
        <v>87844</v>
      </c>
      <c r="AW550" s="192">
        <v>31554</v>
      </c>
      <c r="AX550" s="192">
        <v>151746</v>
      </c>
      <c r="AY550" s="192">
        <v>21571</v>
      </c>
      <c r="AZ550" s="192">
        <v>40897</v>
      </c>
      <c r="BA550" s="192">
        <v>40759</v>
      </c>
      <c r="BB550" s="192">
        <v>5810</v>
      </c>
      <c r="BC550" s="192">
        <v>20539</v>
      </c>
      <c r="BD550" s="192">
        <v>2268349</v>
      </c>
      <c r="BE550" s="192">
        <v>436180</v>
      </c>
      <c r="BF550" s="192">
        <v>6362</v>
      </c>
      <c r="BG550" s="192">
        <v>727424</v>
      </c>
      <c r="BH550" s="192">
        <v>612662</v>
      </c>
      <c r="BI550" s="192">
        <v>132941</v>
      </c>
      <c r="BJ550" s="192">
        <v>1935</v>
      </c>
      <c r="BK550" s="192">
        <v>10035</v>
      </c>
      <c r="BL550" s="192">
        <v>47730.75</v>
      </c>
      <c r="BM550" s="192">
        <v>112831.2</v>
      </c>
      <c r="BN550" s="192">
        <v>679925</v>
      </c>
      <c r="BO550" s="192">
        <v>44876</v>
      </c>
      <c r="BP550" s="192">
        <v>10255</v>
      </c>
      <c r="BQ550" s="192">
        <v>65608</v>
      </c>
      <c r="BR550" s="192">
        <v>606848</v>
      </c>
      <c r="BS550" s="192">
        <v>51147</v>
      </c>
      <c r="BT550" s="192">
        <v>46466</v>
      </c>
      <c r="BU550" s="192">
        <v>462.25</v>
      </c>
      <c r="BV550" s="192">
        <v>189398</v>
      </c>
      <c r="BW550" s="192">
        <v>212595</v>
      </c>
      <c r="BX550" s="192">
        <v>45949</v>
      </c>
      <c r="BY550" s="192">
        <v>41907</v>
      </c>
      <c r="BZ550" s="192">
        <v>99473</v>
      </c>
      <c r="CA550" s="192">
        <v>14352</v>
      </c>
      <c r="CB550" s="192">
        <v>45297.98</v>
      </c>
      <c r="CC550" s="201">
        <f t="shared" si="75"/>
        <v>13666752.710000001</v>
      </c>
    </row>
    <row r="551" spans="1:81" s="278" customFormat="1">
      <c r="A551" s="320"/>
      <c r="B551" s="319"/>
      <c r="C551" s="321"/>
      <c r="D551" s="321"/>
      <c r="E551" s="321"/>
      <c r="F551" s="324" t="s">
        <v>1744</v>
      </c>
      <c r="G551" s="325" t="s">
        <v>1745</v>
      </c>
      <c r="H551" s="192">
        <v>11183620.5</v>
      </c>
      <c r="I551" s="192">
        <v>961988</v>
      </c>
      <c r="J551" s="192">
        <v>674790</v>
      </c>
      <c r="K551" s="192">
        <v>0</v>
      </c>
      <c r="L551" s="192">
        <v>0</v>
      </c>
      <c r="M551" s="192">
        <v>0</v>
      </c>
      <c r="N551" s="192">
        <v>12037604.93</v>
      </c>
      <c r="O551" s="192">
        <v>954403.5</v>
      </c>
      <c r="P551" s="192">
        <v>26367</v>
      </c>
      <c r="Q551" s="192">
        <v>3309730</v>
      </c>
      <c r="R551" s="192">
        <v>38587</v>
      </c>
      <c r="S551" s="192">
        <v>100541</v>
      </c>
      <c r="T551" s="192">
        <v>4408926.8600000003</v>
      </c>
      <c r="U551" s="192">
        <v>1414515.25</v>
      </c>
      <c r="V551" s="192">
        <v>0</v>
      </c>
      <c r="W551" s="192">
        <v>3823.25</v>
      </c>
      <c r="X551" s="192">
        <v>473637.9</v>
      </c>
      <c r="Y551" s="192">
        <v>1460</v>
      </c>
      <c r="Z551" s="192">
        <v>5417468.4699999997</v>
      </c>
      <c r="AA551" s="192">
        <v>955463</v>
      </c>
      <c r="AB551" s="192">
        <v>50443.5</v>
      </c>
      <c r="AC551" s="192">
        <v>4364505.67</v>
      </c>
      <c r="AD551" s="192">
        <v>100956</v>
      </c>
      <c r="AE551" s="192">
        <v>131967.25</v>
      </c>
      <c r="AF551" s="192">
        <v>3278.25</v>
      </c>
      <c r="AG551" s="192">
        <v>206548</v>
      </c>
      <c r="AH551" s="192">
        <v>3376</v>
      </c>
      <c r="AI551" s="192">
        <v>12923538.92</v>
      </c>
      <c r="AJ551" s="192">
        <v>4538</v>
      </c>
      <c r="AK551" s="192">
        <v>1992</v>
      </c>
      <c r="AL551" s="192">
        <v>43079</v>
      </c>
      <c r="AM551" s="192">
        <v>54742</v>
      </c>
      <c r="AN551" s="192">
        <v>39609</v>
      </c>
      <c r="AO551" s="192">
        <v>45565</v>
      </c>
      <c r="AP551" s="192">
        <v>6156</v>
      </c>
      <c r="AQ551" s="192">
        <v>171062</v>
      </c>
      <c r="AR551" s="192">
        <v>91805</v>
      </c>
      <c r="AS551" s="192">
        <v>79534.75</v>
      </c>
      <c r="AT551" s="192">
        <v>13398</v>
      </c>
      <c r="AU551" s="192">
        <v>2314356.92</v>
      </c>
      <c r="AV551" s="192">
        <v>95353</v>
      </c>
      <c r="AW551" s="192">
        <v>13769</v>
      </c>
      <c r="AX551" s="192">
        <v>45758</v>
      </c>
      <c r="AY551" s="192">
        <v>55813</v>
      </c>
      <c r="AZ551" s="192">
        <v>21910</v>
      </c>
      <c r="BA551" s="192">
        <v>23301</v>
      </c>
      <c r="BB551" s="192">
        <v>5422017</v>
      </c>
      <c r="BC551" s="192">
        <v>4422</v>
      </c>
      <c r="BD551" s="192">
        <v>625786.4</v>
      </c>
      <c r="BE551" s="192">
        <v>366426</v>
      </c>
      <c r="BF551" s="192">
        <v>32479</v>
      </c>
      <c r="BG551" s="192">
        <v>276105.5</v>
      </c>
      <c r="BH551" s="192">
        <v>1034243.5</v>
      </c>
      <c r="BI551" s="192">
        <v>1291741</v>
      </c>
      <c r="BJ551" s="192">
        <v>37709.35</v>
      </c>
      <c r="BK551" s="192">
        <v>31721</v>
      </c>
      <c r="BL551" s="192">
        <v>40377.75</v>
      </c>
      <c r="BM551" s="192">
        <v>3379549.25</v>
      </c>
      <c r="BN551" s="192">
        <v>3772827.63</v>
      </c>
      <c r="BO551" s="192">
        <v>88928</v>
      </c>
      <c r="BP551" s="192">
        <v>10532</v>
      </c>
      <c r="BQ551" s="192">
        <v>0</v>
      </c>
      <c r="BR551" s="192">
        <v>39818</v>
      </c>
      <c r="BS551" s="192">
        <v>3877</v>
      </c>
      <c r="BT551" s="192">
        <v>1684994.5</v>
      </c>
      <c r="BU551" s="192">
        <v>11367</v>
      </c>
      <c r="BV551" s="192">
        <v>219221</v>
      </c>
      <c r="BW551" s="192">
        <v>147707</v>
      </c>
      <c r="BX551" s="192">
        <v>123335.26</v>
      </c>
      <c r="BY551" s="192">
        <v>624379</v>
      </c>
      <c r="BZ551" s="192">
        <v>172543</v>
      </c>
      <c r="CA551" s="192">
        <v>2673</v>
      </c>
      <c r="CB551" s="192">
        <v>35924.85</v>
      </c>
      <c r="CC551" s="201">
        <f t="shared" si="75"/>
        <v>82349986.909999996</v>
      </c>
    </row>
    <row r="552" spans="1:81" s="278" customFormat="1">
      <c r="A552" s="320"/>
      <c r="B552" s="319"/>
      <c r="C552" s="321"/>
      <c r="D552" s="321"/>
      <c r="E552" s="321"/>
      <c r="F552" s="324" t="s">
        <v>1746</v>
      </c>
      <c r="G552" s="325" t="s">
        <v>1747</v>
      </c>
      <c r="H552" s="192">
        <v>3414052.08</v>
      </c>
      <c r="I552" s="192">
        <v>355245</v>
      </c>
      <c r="J552" s="192">
        <v>335132.61</v>
      </c>
      <c r="K552" s="192">
        <v>86428</v>
      </c>
      <c r="L552" s="192">
        <v>46301.5</v>
      </c>
      <c r="M552" s="192">
        <v>19595.88</v>
      </c>
      <c r="N552" s="192">
        <v>10621866.75</v>
      </c>
      <c r="O552" s="192">
        <v>244210.25</v>
      </c>
      <c r="P552" s="192">
        <v>80418</v>
      </c>
      <c r="Q552" s="192">
        <v>279414.59999999998</v>
      </c>
      <c r="R552" s="192">
        <v>35223</v>
      </c>
      <c r="S552" s="192">
        <v>301909</v>
      </c>
      <c r="T552" s="192">
        <v>2168187.69</v>
      </c>
      <c r="U552" s="192">
        <v>179457.75</v>
      </c>
      <c r="V552" s="192">
        <v>55304</v>
      </c>
      <c r="W552" s="192">
        <v>117140.79</v>
      </c>
      <c r="X552" s="192">
        <v>193308.13</v>
      </c>
      <c r="Y552" s="192">
        <v>77779.929999999993</v>
      </c>
      <c r="Z552" s="192">
        <v>1051545</v>
      </c>
      <c r="AA552" s="192">
        <v>130160.37</v>
      </c>
      <c r="AB552" s="192">
        <v>42220.75</v>
      </c>
      <c r="AC552" s="192">
        <v>506836.72</v>
      </c>
      <c r="AD552" s="192">
        <v>278600.5</v>
      </c>
      <c r="AE552" s="192">
        <v>413885.06</v>
      </c>
      <c r="AF552" s="192">
        <v>275154.46999999997</v>
      </c>
      <c r="AG552" s="192">
        <v>86273.7</v>
      </c>
      <c r="AH552" s="192">
        <v>159704.38</v>
      </c>
      <c r="AI552" s="192">
        <v>7475051.6399999997</v>
      </c>
      <c r="AJ552" s="192">
        <v>329465.96000000002</v>
      </c>
      <c r="AK552" s="192">
        <v>271772</v>
      </c>
      <c r="AL552" s="192">
        <v>38222.75</v>
      </c>
      <c r="AM552" s="192">
        <v>150318.68</v>
      </c>
      <c r="AN552" s="192">
        <v>122802</v>
      </c>
      <c r="AO552" s="192">
        <v>144608</v>
      </c>
      <c r="AP552" s="192">
        <v>208252</v>
      </c>
      <c r="AQ552" s="192">
        <v>96719.5</v>
      </c>
      <c r="AR552" s="192">
        <v>96328</v>
      </c>
      <c r="AS552" s="192">
        <v>107991.5</v>
      </c>
      <c r="AT552" s="192">
        <v>106475.75</v>
      </c>
      <c r="AU552" s="192">
        <v>954968.75</v>
      </c>
      <c r="AV552" s="192">
        <v>75214</v>
      </c>
      <c r="AW552" s="192">
        <v>94611</v>
      </c>
      <c r="AX552" s="192">
        <v>131908.69</v>
      </c>
      <c r="AY552" s="192">
        <v>304939.87</v>
      </c>
      <c r="AZ552" s="192">
        <v>6190</v>
      </c>
      <c r="BA552" s="192">
        <v>17887.5</v>
      </c>
      <c r="BB552" s="192">
        <v>2260103.25</v>
      </c>
      <c r="BC552" s="192">
        <v>55422.75</v>
      </c>
      <c r="BD552" s="192">
        <v>831761.78</v>
      </c>
      <c r="BE552" s="192">
        <v>186149.75</v>
      </c>
      <c r="BF552" s="192">
        <v>119653</v>
      </c>
      <c r="BG552" s="192">
        <v>906573.49</v>
      </c>
      <c r="BH552" s="192">
        <v>471856.52</v>
      </c>
      <c r="BI552" s="192">
        <v>454060.75</v>
      </c>
      <c r="BJ552" s="192">
        <v>201497.15</v>
      </c>
      <c r="BK552" s="192">
        <v>61784.9</v>
      </c>
      <c r="BL552" s="192">
        <v>78176.539999999994</v>
      </c>
      <c r="BM552" s="192">
        <v>3697986.8</v>
      </c>
      <c r="BN552" s="192">
        <v>919836.82</v>
      </c>
      <c r="BO552" s="192">
        <v>70402</v>
      </c>
      <c r="BP552" s="192">
        <v>100388</v>
      </c>
      <c r="BQ552" s="192">
        <v>81662</v>
      </c>
      <c r="BR552" s="192">
        <v>66509</v>
      </c>
      <c r="BS552" s="192">
        <v>88011.75</v>
      </c>
      <c r="BT552" s="192">
        <v>2768684</v>
      </c>
      <c r="BU552" s="192">
        <v>88252.56</v>
      </c>
      <c r="BV552" s="192">
        <v>65081.27</v>
      </c>
      <c r="BW552" s="192">
        <v>130383.5</v>
      </c>
      <c r="BX552" s="192">
        <v>267724.06</v>
      </c>
      <c r="BY552" s="192">
        <v>1023197.63</v>
      </c>
      <c r="BZ552" s="192">
        <v>85903</v>
      </c>
      <c r="CA552" s="192">
        <v>41910.199999999997</v>
      </c>
      <c r="CB552" s="192">
        <v>51261</v>
      </c>
      <c r="CC552" s="201">
        <f t="shared" si="75"/>
        <v>47463316.970000014</v>
      </c>
    </row>
    <row r="553" spans="1:81" s="278" customFormat="1">
      <c r="A553" s="320"/>
      <c r="B553" s="319"/>
      <c r="C553" s="321"/>
      <c r="D553" s="321"/>
      <c r="E553" s="321"/>
      <c r="F553" s="324" t="s">
        <v>1748</v>
      </c>
      <c r="G553" s="325" t="s">
        <v>1749</v>
      </c>
      <c r="H553" s="192">
        <v>747410.35</v>
      </c>
      <c r="I553" s="192">
        <v>265560.01</v>
      </c>
      <c r="J553" s="192">
        <v>377401</v>
      </c>
      <c r="K553" s="192">
        <v>51833.54</v>
      </c>
      <c r="L553" s="192">
        <v>42111.75</v>
      </c>
      <c r="M553" s="192">
        <v>34969.5</v>
      </c>
      <c r="N553" s="192">
        <v>4089319.25</v>
      </c>
      <c r="O553" s="192">
        <v>78159.89</v>
      </c>
      <c r="P553" s="192">
        <v>0</v>
      </c>
      <c r="Q553" s="192">
        <v>80892.539999999994</v>
      </c>
      <c r="R553" s="192">
        <v>46001.5</v>
      </c>
      <c r="S553" s="192">
        <v>76555.23</v>
      </c>
      <c r="T553" s="192">
        <v>1682831.64</v>
      </c>
      <c r="U553" s="192">
        <v>116331.53</v>
      </c>
      <c r="V553" s="192">
        <v>9368</v>
      </c>
      <c r="W553" s="192">
        <v>4519.5200000000004</v>
      </c>
      <c r="X553" s="192">
        <v>65692.47</v>
      </c>
      <c r="Y553" s="192">
        <v>99838.69</v>
      </c>
      <c r="Z553" s="192">
        <v>504697.37</v>
      </c>
      <c r="AA553" s="192">
        <v>67817.710000000006</v>
      </c>
      <c r="AB553" s="192">
        <v>24110</v>
      </c>
      <c r="AC553" s="192">
        <v>500995</v>
      </c>
      <c r="AD553" s="192">
        <v>91769</v>
      </c>
      <c r="AE553" s="192">
        <v>46952.25</v>
      </c>
      <c r="AF553" s="192">
        <v>393236.57</v>
      </c>
      <c r="AG553" s="192">
        <v>41012.78</v>
      </c>
      <c r="AH553" s="192">
        <v>35408.089999999997</v>
      </c>
      <c r="AI553" s="192">
        <v>5394639.4000000004</v>
      </c>
      <c r="AJ553" s="192">
        <v>219030.58</v>
      </c>
      <c r="AK553" s="192">
        <v>17722</v>
      </c>
      <c r="AL553" s="192">
        <v>16068.25</v>
      </c>
      <c r="AM553" s="192">
        <v>42724.53</v>
      </c>
      <c r="AN553" s="192">
        <v>4263</v>
      </c>
      <c r="AO553" s="192">
        <v>51085.5</v>
      </c>
      <c r="AP553" s="192">
        <v>38558</v>
      </c>
      <c r="AQ553" s="192">
        <v>61719</v>
      </c>
      <c r="AR553" s="192">
        <v>42834</v>
      </c>
      <c r="AS553" s="192">
        <v>28821.5</v>
      </c>
      <c r="AT553" s="192">
        <v>10965.25</v>
      </c>
      <c r="AU553" s="192">
        <v>1736013.49</v>
      </c>
      <c r="AV553" s="192">
        <v>0</v>
      </c>
      <c r="AW553" s="192">
        <v>3936.79</v>
      </c>
      <c r="AX553" s="192">
        <v>65201.68</v>
      </c>
      <c r="AY553" s="192">
        <v>8237.5</v>
      </c>
      <c r="AZ553" s="192">
        <v>0</v>
      </c>
      <c r="BA553" s="192">
        <v>0</v>
      </c>
      <c r="BB553" s="192">
        <v>1995400</v>
      </c>
      <c r="BC553" s="192">
        <v>12135</v>
      </c>
      <c r="BD553" s="192">
        <v>201217.07</v>
      </c>
      <c r="BE553" s="192">
        <v>107154.81</v>
      </c>
      <c r="BF553" s="192">
        <v>41922.75</v>
      </c>
      <c r="BG553" s="192">
        <v>43299.18</v>
      </c>
      <c r="BH553" s="192">
        <v>539912.28</v>
      </c>
      <c r="BI553" s="192">
        <v>177340.12</v>
      </c>
      <c r="BJ553" s="192">
        <v>123141.21</v>
      </c>
      <c r="BK553" s="192">
        <v>7065.5</v>
      </c>
      <c r="BL553" s="192">
        <v>1662.14</v>
      </c>
      <c r="BM553" s="192">
        <v>3072497</v>
      </c>
      <c r="BN553" s="192">
        <v>418443.91</v>
      </c>
      <c r="BO553" s="192">
        <v>27571</v>
      </c>
      <c r="BP553" s="192">
        <v>28062.71</v>
      </c>
      <c r="BQ553" s="192">
        <v>15187</v>
      </c>
      <c r="BR553" s="192">
        <v>3397</v>
      </c>
      <c r="BS553" s="192">
        <v>4740.5</v>
      </c>
      <c r="BT553" s="192">
        <v>1343467.48</v>
      </c>
      <c r="BU553" s="192">
        <v>84781.11</v>
      </c>
      <c r="BV553" s="192">
        <v>55919.81</v>
      </c>
      <c r="BW553" s="192">
        <v>31495.75</v>
      </c>
      <c r="BX553" s="192">
        <v>54736.11</v>
      </c>
      <c r="BY553" s="192">
        <v>309320.63</v>
      </c>
      <c r="BZ553" s="192">
        <v>23663</v>
      </c>
      <c r="CA553" s="192">
        <v>38561.42</v>
      </c>
      <c r="CB553" s="192">
        <v>16790.03</v>
      </c>
      <c r="CC553" s="201">
        <f t="shared" si="75"/>
        <v>26095500.170000002</v>
      </c>
    </row>
    <row r="554" spans="1:81" s="278" customFormat="1">
      <c r="A554" s="320"/>
      <c r="B554" s="319"/>
      <c r="C554" s="321"/>
      <c r="D554" s="321"/>
      <c r="E554" s="321"/>
      <c r="F554" s="324" t="s">
        <v>1750</v>
      </c>
      <c r="G554" s="325" t="s">
        <v>1751</v>
      </c>
      <c r="H554" s="192">
        <v>433422.3</v>
      </c>
      <c r="I554" s="192">
        <v>0</v>
      </c>
      <c r="J554" s="192">
        <v>106683.75</v>
      </c>
      <c r="K554" s="192">
        <v>46513</v>
      </c>
      <c r="L554" s="192">
        <v>5487.5</v>
      </c>
      <c r="M554" s="192">
        <v>0</v>
      </c>
      <c r="N554" s="192">
        <v>186022.75</v>
      </c>
      <c r="O554" s="192">
        <v>0</v>
      </c>
      <c r="P554" s="192">
        <v>0</v>
      </c>
      <c r="Q554" s="192">
        <v>559441.35</v>
      </c>
      <c r="R554" s="192">
        <v>12348</v>
      </c>
      <c r="S554" s="192">
        <v>0</v>
      </c>
      <c r="T554" s="192">
        <v>138286</v>
      </c>
      <c r="U554" s="192">
        <v>0</v>
      </c>
      <c r="V554" s="192">
        <v>0</v>
      </c>
      <c r="W554" s="192">
        <v>0</v>
      </c>
      <c r="X554" s="192">
        <v>0</v>
      </c>
      <c r="Y554" s="192">
        <v>0</v>
      </c>
      <c r="Z554" s="192">
        <v>0</v>
      </c>
      <c r="AA554" s="192">
        <v>0</v>
      </c>
      <c r="AB554" s="192">
        <v>77549</v>
      </c>
      <c r="AC554" s="192">
        <v>13533.4</v>
      </c>
      <c r="AD554" s="192">
        <v>213513.5</v>
      </c>
      <c r="AE554" s="192">
        <v>0</v>
      </c>
      <c r="AF554" s="192">
        <v>0</v>
      </c>
      <c r="AG554" s="192">
        <v>38775</v>
      </c>
      <c r="AH554" s="192">
        <v>0</v>
      </c>
      <c r="AI554" s="192">
        <v>159479.70000000001</v>
      </c>
      <c r="AJ554" s="192">
        <v>0</v>
      </c>
      <c r="AK554" s="192">
        <v>0</v>
      </c>
      <c r="AL554" s="192">
        <v>0</v>
      </c>
      <c r="AM554" s="192">
        <v>0</v>
      </c>
      <c r="AN554" s="192">
        <v>1084.5</v>
      </c>
      <c r="AO554" s="192">
        <v>0</v>
      </c>
      <c r="AP554" s="192">
        <v>0</v>
      </c>
      <c r="AQ554" s="192">
        <v>0</v>
      </c>
      <c r="AR554" s="192">
        <v>0</v>
      </c>
      <c r="AS554" s="192">
        <v>8615.5</v>
      </c>
      <c r="AT554" s="192">
        <v>0</v>
      </c>
      <c r="AU554" s="192">
        <v>793271.75</v>
      </c>
      <c r="AV554" s="192">
        <v>0</v>
      </c>
      <c r="AW554" s="192">
        <v>0</v>
      </c>
      <c r="AX554" s="192">
        <v>5741</v>
      </c>
      <c r="AY554" s="192">
        <v>0</v>
      </c>
      <c r="AZ554" s="192">
        <v>0</v>
      </c>
      <c r="BA554" s="192">
        <v>0</v>
      </c>
      <c r="BB554" s="192">
        <v>763555.5</v>
      </c>
      <c r="BC554" s="192">
        <v>0</v>
      </c>
      <c r="BD554" s="192">
        <v>88181</v>
      </c>
      <c r="BE554" s="192">
        <v>90664.25</v>
      </c>
      <c r="BF554" s="192">
        <v>0</v>
      </c>
      <c r="BG554" s="192">
        <v>160.5</v>
      </c>
      <c r="BH554" s="192">
        <v>80503.56</v>
      </c>
      <c r="BI554" s="192">
        <v>416</v>
      </c>
      <c r="BJ554" s="192">
        <v>0</v>
      </c>
      <c r="BK554" s="192">
        <v>0</v>
      </c>
      <c r="BL554" s="192">
        <v>26528.5</v>
      </c>
      <c r="BM554" s="192">
        <v>298809</v>
      </c>
      <c r="BN554" s="192">
        <v>0</v>
      </c>
      <c r="BO554" s="192">
        <v>0</v>
      </c>
      <c r="BP554" s="192">
        <v>0</v>
      </c>
      <c r="BQ554" s="192">
        <v>33947</v>
      </c>
      <c r="BR554" s="192">
        <v>0</v>
      </c>
      <c r="BS554" s="192">
        <v>0</v>
      </c>
      <c r="BT554" s="192">
        <v>204485</v>
      </c>
      <c r="BU554" s="192">
        <v>0</v>
      </c>
      <c r="BV554" s="192">
        <v>73169</v>
      </c>
      <c r="BW554" s="192">
        <v>1723</v>
      </c>
      <c r="BX554" s="192">
        <v>0</v>
      </c>
      <c r="BY554" s="192">
        <v>182853.76000000001</v>
      </c>
      <c r="BZ554" s="192">
        <v>0</v>
      </c>
      <c r="CA554" s="192">
        <v>0</v>
      </c>
      <c r="CB554" s="192">
        <v>5996.75</v>
      </c>
      <c r="CC554" s="201">
        <f t="shared" si="75"/>
        <v>4650760.82</v>
      </c>
    </row>
    <row r="555" spans="1:81" s="278" customFormat="1">
      <c r="A555" s="320"/>
      <c r="B555" s="319"/>
      <c r="C555" s="321"/>
      <c r="D555" s="321"/>
      <c r="E555" s="321"/>
      <c r="F555" s="324" t="s">
        <v>1752</v>
      </c>
      <c r="G555" s="325" t="s">
        <v>1753</v>
      </c>
      <c r="H555" s="192">
        <v>687621.25</v>
      </c>
      <c r="I555" s="192">
        <v>0</v>
      </c>
      <c r="J555" s="192">
        <v>1930902.07</v>
      </c>
      <c r="K555" s="192">
        <v>50609.53</v>
      </c>
      <c r="L555" s="192">
        <v>22018.95</v>
      </c>
      <c r="M555" s="192">
        <v>0</v>
      </c>
      <c r="N555" s="192">
        <v>314476.25</v>
      </c>
      <c r="O555" s="192">
        <v>0</v>
      </c>
      <c r="P555" s="192">
        <v>0</v>
      </c>
      <c r="Q555" s="192">
        <v>281262</v>
      </c>
      <c r="R555" s="192">
        <v>18474</v>
      </c>
      <c r="S555" s="192">
        <v>0</v>
      </c>
      <c r="T555" s="192">
        <v>79822.42</v>
      </c>
      <c r="U555" s="192">
        <v>0</v>
      </c>
      <c r="V555" s="192">
        <v>0</v>
      </c>
      <c r="W555" s="192">
        <v>0</v>
      </c>
      <c r="X555" s="192">
        <v>0</v>
      </c>
      <c r="Y555" s="192">
        <v>0</v>
      </c>
      <c r="Z555" s="192">
        <v>0</v>
      </c>
      <c r="AA555" s="192">
        <v>0</v>
      </c>
      <c r="AB555" s="192">
        <v>0</v>
      </c>
      <c r="AC555" s="192">
        <v>44337.49</v>
      </c>
      <c r="AD555" s="192">
        <v>5534</v>
      </c>
      <c r="AE555" s="192">
        <v>0</v>
      </c>
      <c r="AF555" s="192">
        <v>0</v>
      </c>
      <c r="AG555" s="192">
        <v>0</v>
      </c>
      <c r="AH555" s="192">
        <v>0</v>
      </c>
      <c r="AI555" s="192">
        <v>0</v>
      </c>
      <c r="AJ555" s="192">
        <v>0</v>
      </c>
      <c r="AK555" s="192">
        <v>0</v>
      </c>
      <c r="AL555" s="192">
        <v>0</v>
      </c>
      <c r="AM555" s="192">
        <v>0</v>
      </c>
      <c r="AN555" s="192">
        <v>0</v>
      </c>
      <c r="AO555" s="192">
        <v>0</v>
      </c>
      <c r="AP555" s="192">
        <v>0</v>
      </c>
      <c r="AQ555" s="192">
        <v>0</v>
      </c>
      <c r="AR555" s="192">
        <v>0</v>
      </c>
      <c r="AS555" s="192">
        <v>0</v>
      </c>
      <c r="AT555" s="192">
        <v>0</v>
      </c>
      <c r="AU555" s="192">
        <v>283895.40999999997</v>
      </c>
      <c r="AV555" s="192">
        <v>0</v>
      </c>
      <c r="AW555" s="192">
        <v>0</v>
      </c>
      <c r="AX555" s="192">
        <v>0</v>
      </c>
      <c r="AY555" s="192">
        <v>0</v>
      </c>
      <c r="AZ555" s="192">
        <v>0</v>
      </c>
      <c r="BA555" s="192">
        <v>0</v>
      </c>
      <c r="BB555" s="192">
        <v>432155.5</v>
      </c>
      <c r="BC555" s="192">
        <v>0</v>
      </c>
      <c r="BD555" s="192">
        <v>23311</v>
      </c>
      <c r="BE555" s="192">
        <v>24906.5</v>
      </c>
      <c r="BF555" s="192">
        <v>0</v>
      </c>
      <c r="BG555" s="192">
        <v>0</v>
      </c>
      <c r="BH555" s="192">
        <v>62273.43</v>
      </c>
      <c r="BI555" s="192">
        <v>0</v>
      </c>
      <c r="BJ555" s="192">
        <v>0</v>
      </c>
      <c r="BK555" s="192">
        <v>0</v>
      </c>
      <c r="BL555" s="192">
        <v>7289</v>
      </c>
      <c r="BM555" s="192">
        <v>0</v>
      </c>
      <c r="BN555" s="192">
        <v>0</v>
      </c>
      <c r="BO555" s="192">
        <v>0</v>
      </c>
      <c r="BP555" s="192">
        <v>0</v>
      </c>
      <c r="BQ555" s="192">
        <v>23524</v>
      </c>
      <c r="BR555" s="192">
        <v>0</v>
      </c>
      <c r="BS555" s="192">
        <v>0</v>
      </c>
      <c r="BT555" s="192">
        <v>292320.11</v>
      </c>
      <c r="BU555" s="192">
        <v>0</v>
      </c>
      <c r="BV555" s="192">
        <v>71253.89</v>
      </c>
      <c r="BW555" s="192">
        <v>10099.01</v>
      </c>
      <c r="BX555" s="192">
        <v>0</v>
      </c>
      <c r="BY555" s="192">
        <v>67985.3</v>
      </c>
      <c r="BZ555" s="192">
        <v>0</v>
      </c>
      <c r="CA555" s="192">
        <v>0</v>
      </c>
      <c r="CB555" s="192">
        <v>0</v>
      </c>
      <c r="CC555" s="201">
        <f t="shared" si="75"/>
        <v>4734071.1100000003</v>
      </c>
    </row>
    <row r="556" spans="1:81" s="278" customFormat="1">
      <c r="A556" s="320"/>
      <c r="B556" s="319"/>
      <c r="C556" s="321"/>
      <c r="D556" s="321"/>
      <c r="E556" s="321"/>
      <c r="F556" s="324" t="s">
        <v>1754</v>
      </c>
      <c r="G556" s="325" t="s">
        <v>1755</v>
      </c>
      <c r="H556" s="192">
        <v>0</v>
      </c>
      <c r="I556" s="192">
        <v>0</v>
      </c>
      <c r="J556" s="192">
        <v>0</v>
      </c>
      <c r="K556" s="192">
        <v>0</v>
      </c>
      <c r="L556" s="192">
        <v>0</v>
      </c>
      <c r="M556" s="192">
        <v>0</v>
      </c>
      <c r="N556" s="192">
        <v>0</v>
      </c>
      <c r="O556" s="192">
        <v>0</v>
      </c>
      <c r="P556" s="192">
        <v>0</v>
      </c>
      <c r="Q556" s="192">
        <v>0</v>
      </c>
      <c r="R556" s="192">
        <v>0</v>
      </c>
      <c r="S556" s="192">
        <v>0</v>
      </c>
      <c r="T556" s="192">
        <v>0</v>
      </c>
      <c r="U556" s="192">
        <v>0</v>
      </c>
      <c r="V556" s="192">
        <v>0</v>
      </c>
      <c r="W556" s="192">
        <v>0</v>
      </c>
      <c r="X556" s="192">
        <v>0</v>
      </c>
      <c r="Y556" s="192">
        <v>0</v>
      </c>
      <c r="Z556" s="192">
        <v>0</v>
      </c>
      <c r="AA556" s="192">
        <v>0</v>
      </c>
      <c r="AB556" s="192">
        <v>0</v>
      </c>
      <c r="AC556" s="192">
        <v>0</v>
      </c>
      <c r="AD556" s="192">
        <v>0</v>
      </c>
      <c r="AE556" s="192">
        <v>0</v>
      </c>
      <c r="AF556" s="192">
        <v>0</v>
      </c>
      <c r="AG556" s="192">
        <v>0</v>
      </c>
      <c r="AH556" s="192">
        <v>0</v>
      </c>
      <c r="AI556" s="192">
        <v>0</v>
      </c>
      <c r="AJ556" s="192">
        <v>0</v>
      </c>
      <c r="AK556" s="192">
        <v>0</v>
      </c>
      <c r="AL556" s="192">
        <v>0</v>
      </c>
      <c r="AM556" s="192">
        <v>0</v>
      </c>
      <c r="AN556" s="192">
        <v>0</v>
      </c>
      <c r="AO556" s="192">
        <v>0</v>
      </c>
      <c r="AP556" s="192">
        <v>0</v>
      </c>
      <c r="AQ556" s="192">
        <v>0</v>
      </c>
      <c r="AR556" s="192">
        <v>0</v>
      </c>
      <c r="AS556" s="192">
        <v>0</v>
      </c>
      <c r="AT556" s="192">
        <v>0</v>
      </c>
      <c r="AU556" s="192">
        <v>9848622.7200000007</v>
      </c>
      <c r="AV556" s="192">
        <v>0</v>
      </c>
      <c r="AW556" s="192">
        <v>0</v>
      </c>
      <c r="AX556" s="192">
        <v>0</v>
      </c>
      <c r="AY556" s="192">
        <v>0</v>
      </c>
      <c r="AZ556" s="192">
        <v>0</v>
      </c>
      <c r="BA556" s="192">
        <v>0</v>
      </c>
      <c r="BB556" s="192">
        <v>0</v>
      </c>
      <c r="BC556" s="192">
        <v>0</v>
      </c>
      <c r="BD556" s="192">
        <v>0</v>
      </c>
      <c r="BE556" s="192">
        <v>0</v>
      </c>
      <c r="BF556" s="192">
        <v>0</v>
      </c>
      <c r="BG556" s="192">
        <v>0</v>
      </c>
      <c r="BH556" s="192">
        <v>0</v>
      </c>
      <c r="BI556" s="192">
        <v>0</v>
      </c>
      <c r="BJ556" s="192">
        <v>0</v>
      </c>
      <c r="BK556" s="192">
        <v>0</v>
      </c>
      <c r="BL556" s="192">
        <v>0</v>
      </c>
      <c r="BM556" s="192">
        <v>5110000</v>
      </c>
      <c r="BN556" s="192">
        <v>0</v>
      </c>
      <c r="BO556" s="192">
        <v>0</v>
      </c>
      <c r="BP556" s="192">
        <v>0</v>
      </c>
      <c r="BQ556" s="192">
        <v>0</v>
      </c>
      <c r="BR556" s="192">
        <v>0</v>
      </c>
      <c r="BS556" s="192">
        <v>0</v>
      </c>
      <c r="BT556" s="192">
        <v>0</v>
      </c>
      <c r="BU556" s="192">
        <v>0</v>
      </c>
      <c r="BV556" s="192">
        <v>0</v>
      </c>
      <c r="BW556" s="192">
        <v>0</v>
      </c>
      <c r="BX556" s="192">
        <v>0</v>
      </c>
      <c r="BY556" s="192">
        <v>0</v>
      </c>
      <c r="BZ556" s="192">
        <v>0</v>
      </c>
      <c r="CA556" s="192">
        <v>0</v>
      </c>
      <c r="CB556" s="192">
        <v>0</v>
      </c>
      <c r="CC556" s="201">
        <f t="shared" si="75"/>
        <v>14958622.720000001</v>
      </c>
    </row>
    <row r="557" spans="1:81" s="278" customFormat="1">
      <c r="A557" s="320"/>
      <c r="B557" s="319"/>
      <c r="C557" s="321"/>
      <c r="D557" s="321"/>
      <c r="E557" s="321"/>
      <c r="F557" s="322" t="s">
        <v>1171</v>
      </c>
      <c r="G557" s="323" t="s">
        <v>1756</v>
      </c>
      <c r="H557" s="192">
        <v>0</v>
      </c>
      <c r="I557" s="192">
        <v>0</v>
      </c>
      <c r="J557" s="192">
        <v>0</v>
      </c>
      <c r="K557" s="192">
        <v>19862</v>
      </c>
      <c r="L557" s="192">
        <v>0</v>
      </c>
      <c r="M557" s="192">
        <v>0</v>
      </c>
      <c r="N557" s="192">
        <v>5303571.0999999996</v>
      </c>
      <c r="O557" s="192">
        <v>0</v>
      </c>
      <c r="P557" s="192">
        <v>0</v>
      </c>
      <c r="Q557" s="192">
        <v>0</v>
      </c>
      <c r="R557" s="192">
        <v>0</v>
      </c>
      <c r="S557" s="192">
        <v>0</v>
      </c>
      <c r="T557" s="192">
        <v>34756.879999999997</v>
      </c>
      <c r="U557" s="192">
        <v>89876.84</v>
      </c>
      <c r="V557" s="192">
        <v>0</v>
      </c>
      <c r="W557" s="192">
        <v>517844.22</v>
      </c>
      <c r="X557" s="192">
        <v>0</v>
      </c>
      <c r="Y557" s="192">
        <v>0</v>
      </c>
      <c r="Z557" s="192">
        <v>0</v>
      </c>
      <c r="AA557" s="192">
        <v>485382.06</v>
      </c>
      <c r="AB557" s="192">
        <v>0</v>
      </c>
      <c r="AC557" s="192">
        <v>175501.55</v>
      </c>
      <c r="AD557" s="192">
        <v>157318.15</v>
      </c>
      <c r="AE557" s="192">
        <v>0</v>
      </c>
      <c r="AF557" s="192">
        <v>0</v>
      </c>
      <c r="AG557" s="192">
        <v>8746.42</v>
      </c>
      <c r="AH557" s="192">
        <v>70177.179999999993</v>
      </c>
      <c r="AI557" s="192">
        <v>73787.25</v>
      </c>
      <c r="AJ557" s="192">
        <v>554887.38</v>
      </c>
      <c r="AK557" s="192">
        <v>49049.5</v>
      </c>
      <c r="AL557" s="192">
        <v>91150.82</v>
      </c>
      <c r="AM557" s="192">
        <v>-293408.37</v>
      </c>
      <c r="AN557" s="192">
        <v>130140</v>
      </c>
      <c r="AO557" s="192">
        <v>925033</v>
      </c>
      <c r="AP557" s="192">
        <v>91200.1</v>
      </c>
      <c r="AQ557" s="192">
        <v>54568</v>
      </c>
      <c r="AR557" s="192">
        <v>420733</v>
      </c>
      <c r="AS557" s="192">
        <v>176923.13</v>
      </c>
      <c r="AT557" s="192">
        <v>851230.81</v>
      </c>
      <c r="AU557" s="192">
        <v>0</v>
      </c>
      <c r="AV557" s="192">
        <v>64759.68</v>
      </c>
      <c r="AW557" s="192">
        <v>0</v>
      </c>
      <c r="AX557" s="192">
        <v>199350</v>
      </c>
      <c r="AY557" s="192">
        <v>0</v>
      </c>
      <c r="AZ557" s="192">
        <v>0</v>
      </c>
      <c r="BA557" s="192">
        <v>0</v>
      </c>
      <c r="BB557" s="192">
        <v>1854839.2</v>
      </c>
      <c r="BC557" s="192">
        <v>83375.710000000006</v>
      </c>
      <c r="BD557" s="192">
        <v>0</v>
      </c>
      <c r="BE557" s="192">
        <v>0</v>
      </c>
      <c r="BF557" s="192">
        <v>1423.44</v>
      </c>
      <c r="BG557" s="192">
        <v>482970.45</v>
      </c>
      <c r="BH557" s="192">
        <v>37242.54</v>
      </c>
      <c r="BI557" s="192">
        <v>0</v>
      </c>
      <c r="BJ557" s="192">
        <v>10234</v>
      </c>
      <c r="BK557" s="192">
        <v>0</v>
      </c>
      <c r="BL557" s="192">
        <v>0</v>
      </c>
      <c r="BM557" s="192">
        <v>13748249.970000001</v>
      </c>
      <c r="BN557" s="192">
        <v>0</v>
      </c>
      <c r="BO557" s="192">
        <v>0</v>
      </c>
      <c r="BP557" s="192">
        <v>0</v>
      </c>
      <c r="BQ557" s="192">
        <v>0</v>
      </c>
      <c r="BR557" s="192">
        <v>0</v>
      </c>
      <c r="BS557" s="192">
        <v>9937</v>
      </c>
      <c r="BT557" s="192">
        <v>183041</v>
      </c>
      <c r="BU557" s="192">
        <v>14698.67</v>
      </c>
      <c r="BV557" s="192">
        <v>0</v>
      </c>
      <c r="BW557" s="192">
        <v>0</v>
      </c>
      <c r="BX557" s="192">
        <v>0</v>
      </c>
      <c r="BY557" s="192">
        <v>540902.6</v>
      </c>
      <c r="BZ557" s="192">
        <v>0</v>
      </c>
      <c r="CA557" s="192">
        <v>0</v>
      </c>
      <c r="CB557" s="192">
        <v>0</v>
      </c>
      <c r="CC557" s="201">
        <f t="shared" si="75"/>
        <v>27219355.280000001</v>
      </c>
    </row>
    <row r="558" spans="1:81" s="278" customFormat="1">
      <c r="A558" s="320"/>
      <c r="B558" s="319"/>
      <c r="C558" s="321"/>
      <c r="D558" s="321"/>
      <c r="E558" s="321"/>
      <c r="F558" s="322" t="s">
        <v>1172</v>
      </c>
      <c r="G558" s="323" t="s">
        <v>1757</v>
      </c>
      <c r="H558" s="192">
        <v>0</v>
      </c>
      <c r="I558" s="192">
        <v>0</v>
      </c>
      <c r="J558" s="192">
        <v>0</v>
      </c>
      <c r="K558" s="192">
        <v>0</v>
      </c>
      <c r="L558" s="192">
        <v>0</v>
      </c>
      <c r="M558" s="192">
        <v>0</v>
      </c>
      <c r="N558" s="192">
        <v>0</v>
      </c>
      <c r="O558" s="192">
        <v>0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0</v>
      </c>
      <c r="X558" s="192">
        <v>0</v>
      </c>
      <c r="Y558" s="192">
        <v>0</v>
      </c>
      <c r="Z558" s="192">
        <v>0</v>
      </c>
      <c r="AA558" s="192">
        <v>0</v>
      </c>
      <c r="AB558" s="192">
        <v>416750</v>
      </c>
      <c r="AC558" s="192">
        <v>0</v>
      </c>
      <c r="AD558" s="192">
        <v>228978.02</v>
      </c>
      <c r="AE558" s="192">
        <v>0</v>
      </c>
      <c r="AF558" s="192">
        <v>0</v>
      </c>
      <c r="AG558" s="192">
        <v>0</v>
      </c>
      <c r="AH558" s="192">
        <v>0</v>
      </c>
      <c r="AI558" s="192">
        <v>0</v>
      </c>
      <c r="AJ558" s="192">
        <v>0</v>
      </c>
      <c r="AK558" s="192">
        <v>0</v>
      </c>
      <c r="AL558" s="192">
        <v>0</v>
      </c>
      <c r="AM558" s="192">
        <v>0</v>
      </c>
      <c r="AN558" s="192">
        <v>0</v>
      </c>
      <c r="AO558" s="192">
        <v>0</v>
      </c>
      <c r="AP558" s="192">
        <v>0</v>
      </c>
      <c r="AQ558" s="192">
        <v>0</v>
      </c>
      <c r="AR558" s="192">
        <v>0</v>
      </c>
      <c r="AS558" s="192">
        <v>0</v>
      </c>
      <c r="AT558" s="192">
        <v>0</v>
      </c>
      <c r="AU558" s="192">
        <v>0</v>
      </c>
      <c r="AV558" s="192">
        <v>0</v>
      </c>
      <c r="AW558" s="192">
        <v>420263</v>
      </c>
      <c r="AX558" s="192">
        <v>0</v>
      </c>
      <c r="AY558" s="192">
        <v>140168.71</v>
      </c>
      <c r="AZ558" s="192">
        <v>122000</v>
      </c>
      <c r="BA558" s="192">
        <v>0</v>
      </c>
      <c r="BB558" s="192">
        <v>0</v>
      </c>
      <c r="BC558" s="192">
        <v>0</v>
      </c>
      <c r="BD558" s="192">
        <v>406200</v>
      </c>
      <c r="BE558" s="192">
        <v>0</v>
      </c>
      <c r="BF558" s="192">
        <v>0</v>
      </c>
      <c r="BG558" s="192">
        <v>0</v>
      </c>
      <c r="BH558" s="192">
        <v>375870</v>
      </c>
      <c r="BI558" s="192">
        <v>0</v>
      </c>
      <c r="BJ558" s="192">
        <v>-40000</v>
      </c>
      <c r="BK558" s="192">
        <v>0</v>
      </c>
      <c r="BL558" s="192">
        <v>0</v>
      </c>
      <c r="BM558" s="192">
        <v>0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0</v>
      </c>
      <c r="BU558" s="192">
        <v>0</v>
      </c>
      <c r="BV558" s="192">
        <v>0</v>
      </c>
      <c r="BW558" s="192">
        <v>0</v>
      </c>
      <c r="BX558" s="192">
        <v>0</v>
      </c>
      <c r="BY558" s="192">
        <v>0</v>
      </c>
      <c r="BZ558" s="192">
        <v>0</v>
      </c>
      <c r="CA558" s="192">
        <v>0</v>
      </c>
      <c r="CB558" s="192">
        <v>0</v>
      </c>
      <c r="CC558" s="201">
        <f t="shared" si="75"/>
        <v>2070229.73</v>
      </c>
    </row>
    <row r="559" spans="1:81" s="278" customFormat="1">
      <c r="A559" s="320"/>
      <c r="B559" s="319"/>
      <c r="C559" s="321"/>
      <c r="D559" s="321"/>
      <c r="E559" s="321"/>
      <c r="F559" s="322" t="s">
        <v>1173</v>
      </c>
      <c r="G559" s="323" t="s">
        <v>1174</v>
      </c>
      <c r="H559" s="192">
        <v>0</v>
      </c>
      <c r="I559" s="192">
        <v>0</v>
      </c>
      <c r="J559" s="192">
        <v>0</v>
      </c>
      <c r="K559" s="192">
        <v>0</v>
      </c>
      <c r="L559" s="192">
        <v>0</v>
      </c>
      <c r="M559" s="192">
        <v>0</v>
      </c>
      <c r="N559" s="192">
        <v>0</v>
      </c>
      <c r="O559" s="192">
        <v>0</v>
      </c>
      <c r="P559" s="192">
        <v>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0</v>
      </c>
      <c r="Y559" s="192">
        <v>0</v>
      </c>
      <c r="Z559" s="192">
        <v>0</v>
      </c>
      <c r="AA559" s="192">
        <v>25248.75</v>
      </c>
      <c r="AB559" s="192">
        <v>0</v>
      </c>
      <c r="AC559" s="192">
        <v>0</v>
      </c>
      <c r="AD559" s="192">
        <v>0</v>
      </c>
      <c r="AE559" s="192">
        <v>0</v>
      </c>
      <c r="AF559" s="192">
        <v>0</v>
      </c>
      <c r="AG559" s="192">
        <v>0</v>
      </c>
      <c r="AH559" s="192">
        <v>0</v>
      </c>
      <c r="AI559" s="192">
        <v>95828.67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0</v>
      </c>
      <c r="AR559" s="192">
        <v>0</v>
      </c>
      <c r="AS559" s="192">
        <v>0</v>
      </c>
      <c r="AT559" s="192">
        <v>0</v>
      </c>
      <c r="AU559" s="192">
        <v>0</v>
      </c>
      <c r="AV559" s="192">
        <v>0</v>
      </c>
      <c r="AW559" s="192">
        <v>0</v>
      </c>
      <c r="AX559" s="192">
        <v>0</v>
      </c>
      <c r="AY559" s="192">
        <v>0</v>
      </c>
      <c r="AZ559" s="192">
        <v>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201">
        <f t="shared" si="75"/>
        <v>121077.42</v>
      </c>
    </row>
    <row r="560" spans="1:81" s="278" customFormat="1">
      <c r="A560" s="320"/>
      <c r="B560" s="319"/>
      <c r="C560" s="321"/>
      <c r="D560" s="321"/>
      <c r="E560" s="321"/>
      <c r="F560" s="322" t="s">
        <v>1175</v>
      </c>
      <c r="G560" s="323" t="s">
        <v>1758</v>
      </c>
      <c r="H560" s="192">
        <v>425339.86</v>
      </c>
      <c r="I560" s="192">
        <v>0</v>
      </c>
      <c r="J560" s="192">
        <v>195.69</v>
      </c>
      <c r="K560" s="192">
        <v>64587.32</v>
      </c>
      <c r="L560" s="192">
        <v>0</v>
      </c>
      <c r="M560" s="192">
        <v>0</v>
      </c>
      <c r="N560" s="192">
        <v>0</v>
      </c>
      <c r="O560" s="192">
        <v>16783.39</v>
      </c>
      <c r="P560" s="192">
        <v>0</v>
      </c>
      <c r="Q560" s="192">
        <v>809548.68</v>
      </c>
      <c r="R560" s="192">
        <v>0</v>
      </c>
      <c r="S560" s="192">
        <v>124.75</v>
      </c>
      <c r="T560" s="192">
        <v>0</v>
      </c>
      <c r="U560" s="192">
        <v>0</v>
      </c>
      <c r="V560" s="192">
        <v>0</v>
      </c>
      <c r="W560" s="192">
        <v>0</v>
      </c>
      <c r="X560" s="192">
        <v>0</v>
      </c>
      <c r="Y560" s="192">
        <v>0</v>
      </c>
      <c r="Z560" s="192">
        <v>0</v>
      </c>
      <c r="AA560" s="192">
        <v>210921.12</v>
      </c>
      <c r="AB560" s="192">
        <v>0</v>
      </c>
      <c r="AC560" s="192">
        <v>0</v>
      </c>
      <c r="AD560" s="192">
        <v>0</v>
      </c>
      <c r="AE560" s="192">
        <v>0</v>
      </c>
      <c r="AF560" s="192">
        <v>0</v>
      </c>
      <c r="AG560" s="192">
        <v>0</v>
      </c>
      <c r="AH560" s="192">
        <v>0</v>
      </c>
      <c r="AI560" s="192">
        <v>1908178.83</v>
      </c>
      <c r="AJ560" s="192">
        <v>0</v>
      </c>
      <c r="AK560" s="192">
        <v>0</v>
      </c>
      <c r="AL560" s="192">
        <v>0</v>
      </c>
      <c r="AM560" s="192">
        <v>0</v>
      </c>
      <c r="AN560" s="192">
        <v>0</v>
      </c>
      <c r="AO560" s="192">
        <v>3940.51</v>
      </c>
      <c r="AP560" s="192">
        <v>5475.4</v>
      </c>
      <c r="AQ560" s="192">
        <v>5810.8</v>
      </c>
      <c r="AR560" s="192">
        <v>0</v>
      </c>
      <c r="AS560" s="192">
        <v>0</v>
      </c>
      <c r="AT560" s="192">
        <v>0</v>
      </c>
      <c r="AU560" s="192">
        <v>0</v>
      </c>
      <c r="AV560" s="192">
        <v>0</v>
      </c>
      <c r="AW560" s="192">
        <v>0</v>
      </c>
      <c r="AX560" s="192">
        <v>0</v>
      </c>
      <c r="AY560" s="192">
        <v>0</v>
      </c>
      <c r="AZ560" s="192">
        <v>0</v>
      </c>
      <c r="BA560" s="192">
        <v>0</v>
      </c>
      <c r="BB560" s="192">
        <v>0</v>
      </c>
      <c r="BC560" s="192">
        <v>0</v>
      </c>
      <c r="BD560" s="192">
        <v>0</v>
      </c>
      <c r="BE560" s="192">
        <v>0</v>
      </c>
      <c r="BF560" s="192">
        <v>0</v>
      </c>
      <c r="BG560" s="192">
        <v>0</v>
      </c>
      <c r="BH560" s="192">
        <v>0</v>
      </c>
      <c r="BI560" s="192">
        <v>0</v>
      </c>
      <c r="BJ560" s="192">
        <v>0</v>
      </c>
      <c r="BK560" s="192">
        <v>0</v>
      </c>
      <c r="BL560" s="192">
        <v>0</v>
      </c>
      <c r="BM560" s="192">
        <v>0</v>
      </c>
      <c r="BN560" s="192">
        <v>0</v>
      </c>
      <c r="BO560" s="192">
        <v>0</v>
      </c>
      <c r="BP560" s="192">
        <v>0</v>
      </c>
      <c r="BQ560" s="192">
        <v>0</v>
      </c>
      <c r="BR560" s="192">
        <v>0</v>
      </c>
      <c r="BS560" s="192">
        <v>0</v>
      </c>
      <c r="BT560" s="192">
        <v>0</v>
      </c>
      <c r="BU560" s="192">
        <v>0</v>
      </c>
      <c r="BV560" s="192">
        <v>0</v>
      </c>
      <c r="BW560" s="192">
        <v>0</v>
      </c>
      <c r="BX560" s="192">
        <v>0</v>
      </c>
      <c r="BY560" s="192">
        <v>0</v>
      </c>
      <c r="BZ560" s="192">
        <v>0</v>
      </c>
      <c r="CA560" s="192">
        <v>0</v>
      </c>
      <c r="CB560" s="192">
        <v>0</v>
      </c>
      <c r="CC560" s="201">
        <f t="shared" si="75"/>
        <v>3450906.3499999996</v>
      </c>
    </row>
    <row r="561" spans="1:81" s="278" customFormat="1">
      <c r="A561" s="320"/>
      <c r="B561" s="319"/>
      <c r="C561" s="321"/>
      <c r="D561" s="321"/>
      <c r="E561" s="321"/>
      <c r="F561" s="322" t="s">
        <v>1176</v>
      </c>
      <c r="G561" s="323" t="s">
        <v>1759</v>
      </c>
      <c r="H561" s="192">
        <v>0</v>
      </c>
      <c r="I561" s="192">
        <v>0</v>
      </c>
      <c r="J561" s="192">
        <v>0</v>
      </c>
      <c r="K561" s="192">
        <v>0</v>
      </c>
      <c r="L561" s="192">
        <v>0</v>
      </c>
      <c r="M561" s="192">
        <v>0</v>
      </c>
      <c r="N561" s="192">
        <v>0</v>
      </c>
      <c r="O561" s="192">
        <v>0</v>
      </c>
      <c r="P561" s="192">
        <v>0</v>
      </c>
      <c r="Q561" s="192">
        <v>50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278.5</v>
      </c>
      <c r="Y561" s="192">
        <v>0</v>
      </c>
      <c r="Z561" s="192">
        <v>0</v>
      </c>
      <c r="AA561" s="192">
        <v>1594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15580</v>
      </c>
      <c r="AJ561" s="192">
        <v>237572.59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0</v>
      </c>
      <c r="AQ561" s="192">
        <v>0</v>
      </c>
      <c r="AR561" s="192">
        <v>0</v>
      </c>
      <c r="AS561" s="192">
        <v>0</v>
      </c>
      <c r="AT561" s="192">
        <v>0</v>
      </c>
      <c r="AU561" s="192">
        <v>0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68416</v>
      </c>
      <c r="BZ561" s="192">
        <v>0</v>
      </c>
      <c r="CA561" s="192">
        <v>0</v>
      </c>
      <c r="CB561" s="192">
        <v>0</v>
      </c>
      <c r="CC561" s="201">
        <f t="shared" si="75"/>
        <v>323491.08999999997</v>
      </c>
    </row>
    <row r="562" spans="1:81" s="278" customFormat="1">
      <c r="A562" s="320"/>
      <c r="B562" s="319"/>
      <c r="C562" s="321"/>
      <c r="D562" s="321"/>
      <c r="E562" s="321"/>
      <c r="F562" s="322" t="s">
        <v>1177</v>
      </c>
      <c r="G562" s="323" t="s">
        <v>1760</v>
      </c>
      <c r="H562" s="192">
        <v>0</v>
      </c>
      <c r="I562" s="192">
        <v>0</v>
      </c>
      <c r="J562" s="192">
        <v>0</v>
      </c>
      <c r="K562" s="192">
        <v>12319.89</v>
      </c>
      <c r="L562" s="192">
        <v>0</v>
      </c>
      <c r="M562" s="192">
        <v>236768.89</v>
      </c>
      <c r="N562" s="192">
        <v>0</v>
      </c>
      <c r="O562" s="192">
        <v>24571</v>
      </c>
      <c r="P562" s="192">
        <v>0</v>
      </c>
      <c r="Q562" s="192">
        <v>0</v>
      </c>
      <c r="R562" s="192">
        <v>0</v>
      </c>
      <c r="S562" s="192">
        <v>0</v>
      </c>
      <c r="T562" s="192">
        <v>0</v>
      </c>
      <c r="U562" s="192">
        <v>0</v>
      </c>
      <c r="V562" s="192">
        <v>0</v>
      </c>
      <c r="W562" s="192">
        <v>0</v>
      </c>
      <c r="X562" s="192">
        <v>0</v>
      </c>
      <c r="Y562" s="192">
        <v>23299</v>
      </c>
      <c r="Z562" s="192">
        <v>0</v>
      </c>
      <c r="AA562" s="192">
        <v>0</v>
      </c>
      <c r="AB562" s="192">
        <v>0</v>
      </c>
      <c r="AC562" s="192">
        <v>0</v>
      </c>
      <c r="AD562" s="192">
        <v>0</v>
      </c>
      <c r="AE562" s="192">
        <v>0</v>
      </c>
      <c r="AF562" s="192">
        <v>0</v>
      </c>
      <c r="AG562" s="192">
        <v>0</v>
      </c>
      <c r="AH562" s="192">
        <v>0</v>
      </c>
      <c r="AI562" s="192">
        <v>424173.48</v>
      </c>
      <c r="AJ562" s="192">
        <v>301260.05</v>
      </c>
      <c r="AK562" s="192">
        <v>9189.32</v>
      </c>
      <c r="AL562" s="192">
        <v>0</v>
      </c>
      <c r="AM562" s="192">
        <v>0</v>
      </c>
      <c r="AN562" s="192">
        <v>0</v>
      </c>
      <c r="AO562" s="192">
        <v>0</v>
      </c>
      <c r="AP562" s="192">
        <v>0</v>
      </c>
      <c r="AQ562" s="192">
        <v>0</v>
      </c>
      <c r="AR562" s="192">
        <v>0</v>
      </c>
      <c r="AS562" s="192">
        <v>0</v>
      </c>
      <c r="AT562" s="192">
        <v>0</v>
      </c>
      <c r="AU562" s="192">
        <v>0</v>
      </c>
      <c r="AV562" s="192">
        <v>0</v>
      </c>
      <c r="AW562" s="192">
        <v>0</v>
      </c>
      <c r="AX562" s="192">
        <v>0</v>
      </c>
      <c r="AY562" s="192">
        <v>0</v>
      </c>
      <c r="AZ562" s="192">
        <v>0</v>
      </c>
      <c r="BA562" s="192">
        <v>0</v>
      </c>
      <c r="BB562" s="192">
        <v>0</v>
      </c>
      <c r="BC562" s="192">
        <v>0</v>
      </c>
      <c r="BD562" s="192">
        <v>0</v>
      </c>
      <c r="BE562" s="192">
        <v>0</v>
      </c>
      <c r="BF562" s="192">
        <v>0</v>
      </c>
      <c r="BG562" s="192">
        <v>0</v>
      </c>
      <c r="BH562" s="192">
        <v>0</v>
      </c>
      <c r="BI562" s="192">
        <v>0</v>
      </c>
      <c r="BJ562" s="192">
        <v>0</v>
      </c>
      <c r="BK562" s="192">
        <v>0</v>
      </c>
      <c r="BL562" s="192">
        <v>0</v>
      </c>
      <c r="BM562" s="192">
        <v>0</v>
      </c>
      <c r="BN562" s="192">
        <v>0</v>
      </c>
      <c r="BO562" s="192">
        <v>0</v>
      </c>
      <c r="BP562" s="192">
        <v>0</v>
      </c>
      <c r="BQ562" s="192">
        <v>0</v>
      </c>
      <c r="BR562" s="192">
        <v>0</v>
      </c>
      <c r="BS562" s="192">
        <v>0</v>
      </c>
      <c r="BT562" s="192">
        <v>0</v>
      </c>
      <c r="BU562" s="192">
        <v>0</v>
      </c>
      <c r="BV562" s="192">
        <v>0</v>
      </c>
      <c r="BW562" s="192">
        <v>0</v>
      </c>
      <c r="BX562" s="192">
        <v>0</v>
      </c>
      <c r="BY562" s="192">
        <v>0</v>
      </c>
      <c r="BZ562" s="192">
        <v>0</v>
      </c>
      <c r="CA562" s="192">
        <v>0</v>
      </c>
      <c r="CB562" s="192">
        <v>0</v>
      </c>
      <c r="CC562" s="201">
        <f t="shared" si="75"/>
        <v>1031581.63</v>
      </c>
    </row>
    <row r="563" spans="1:81" s="278" customFormat="1">
      <c r="A563" s="320"/>
      <c r="B563" s="319"/>
      <c r="C563" s="321"/>
      <c r="D563" s="321"/>
      <c r="E563" s="321"/>
      <c r="F563" s="322" t="s">
        <v>1178</v>
      </c>
      <c r="G563" s="323" t="s">
        <v>1761</v>
      </c>
      <c r="H563" s="192">
        <v>0</v>
      </c>
      <c r="I563" s="192">
        <v>0</v>
      </c>
      <c r="J563" s="192">
        <v>0</v>
      </c>
      <c r="K563" s="192">
        <v>0</v>
      </c>
      <c r="L563" s="192">
        <v>0</v>
      </c>
      <c r="M563" s="192">
        <v>0</v>
      </c>
      <c r="N563" s="192">
        <v>-203924.5</v>
      </c>
      <c r="O563" s="192">
        <v>0</v>
      </c>
      <c r="P563" s="192">
        <v>0</v>
      </c>
      <c r="Q563" s="192">
        <v>0</v>
      </c>
      <c r="R563" s="192">
        <v>0</v>
      </c>
      <c r="S563" s="192">
        <v>0</v>
      </c>
      <c r="T563" s="192">
        <v>0</v>
      </c>
      <c r="U563" s="192">
        <v>-783.2</v>
      </c>
      <c r="V563" s="192">
        <v>0</v>
      </c>
      <c r="W563" s="192">
        <v>0</v>
      </c>
      <c r="X563" s="192">
        <v>0</v>
      </c>
      <c r="Y563" s="192">
        <v>0</v>
      </c>
      <c r="Z563" s="192">
        <v>0</v>
      </c>
      <c r="AA563" s="192">
        <v>0</v>
      </c>
      <c r="AB563" s="192">
        <v>0</v>
      </c>
      <c r="AC563" s="192">
        <v>0</v>
      </c>
      <c r="AD563" s="192">
        <v>0</v>
      </c>
      <c r="AE563" s="192">
        <v>0</v>
      </c>
      <c r="AF563" s="192">
        <v>0</v>
      </c>
      <c r="AG563" s="192">
        <v>0</v>
      </c>
      <c r="AH563" s="192">
        <v>0</v>
      </c>
      <c r="AI563" s="192">
        <v>-853051.46</v>
      </c>
      <c r="AJ563" s="192">
        <v>0</v>
      </c>
      <c r="AK563" s="192">
        <v>0</v>
      </c>
      <c r="AL563" s="192">
        <v>0</v>
      </c>
      <c r="AM563" s="192">
        <v>0</v>
      </c>
      <c r="AN563" s="192">
        <v>0</v>
      </c>
      <c r="AO563" s="192">
        <v>0</v>
      </c>
      <c r="AP563" s="192">
        <v>0</v>
      </c>
      <c r="AQ563" s="192">
        <v>0</v>
      </c>
      <c r="AR563" s="192">
        <v>0</v>
      </c>
      <c r="AS563" s="192">
        <v>0</v>
      </c>
      <c r="AT563" s="192">
        <v>0</v>
      </c>
      <c r="AU563" s="192">
        <v>-21273</v>
      </c>
      <c r="AV563" s="192">
        <v>0</v>
      </c>
      <c r="AW563" s="192">
        <v>0</v>
      </c>
      <c r="AX563" s="192">
        <v>0</v>
      </c>
      <c r="AY563" s="192">
        <v>0</v>
      </c>
      <c r="AZ563" s="192">
        <v>0</v>
      </c>
      <c r="BA563" s="192">
        <v>0</v>
      </c>
      <c r="BB563" s="192">
        <v>0</v>
      </c>
      <c r="BC563" s="192">
        <v>-21170.65</v>
      </c>
      <c r="BD563" s="192">
        <v>0</v>
      </c>
      <c r="BE563" s="192">
        <v>0</v>
      </c>
      <c r="BF563" s="192">
        <v>0</v>
      </c>
      <c r="BG563" s="192">
        <v>0</v>
      </c>
      <c r="BH563" s="192">
        <v>0</v>
      </c>
      <c r="BI563" s="192">
        <v>0</v>
      </c>
      <c r="BJ563" s="192">
        <v>0</v>
      </c>
      <c r="BK563" s="192">
        <v>0</v>
      </c>
      <c r="BL563" s="192">
        <v>0</v>
      </c>
      <c r="BM563" s="192">
        <v>-231328</v>
      </c>
      <c r="BN563" s="192">
        <v>0</v>
      </c>
      <c r="BO563" s="192">
        <v>0</v>
      </c>
      <c r="BP563" s="192">
        <v>0</v>
      </c>
      <c r="BQ563" s="192">
        <v>0</v>
      </c>
      <c r="BR563" s="192">
        <v>0</v>
      </c>
      <c r="BS563" s="192">
        <v>0</v>
      </c>
      <c r="BT563" s="192">
        <v>-466582.77</v>
      </c>
      <c r="BU563" s="192">
        <v>0</v>
      </c>
      <c r="BV563" s="192">
        <v>0</v>
      </c>
      <c r="BW563" s="192">
        <v>0</v>
      </c>
      <c r="BX563" s="192">
        <v>0</v>
      </c>
      <c r="BY563" s="192">
        <v>-4322.5</v>
      </c>
      <c r="BZ563" s="192">
        <v>0</v>
      </c>
      <c r="CA563" s="192">
        <v>0</v>
      </c>
      <c r="CB563" s="192">
        <v>0</v>
      </c>
      <c r="CC563" s="201">
        <f t="shared" si="75"/>
        <v>-1802436.0799999998</v>
      </c>
    </row>
    <row r="564" spans="1:81" s="278" customFormat="1">
      <c r="A564" s="320"/>
      <c r="B564" s="319"/>
      <c r="C564" s="321"/>
      <c r="D564" s="321"/>
      <c r="E564" s="321"/>
      <c r="F564" s="322" t="s">
        <v>1179</v>
      </c>
      <c r="G564" s="323" t="s">
        <v>1762</v>
      </c>
      <c r="H564" s="192">
        <v>0</v>
      </c>
      <c r="I564" s="192">
        <v>0</v>
      </c>
      <c r="J564" s="192">
        <v>0</v>
      </c>
      <c r="K564" s="192">
        <v>0</v>
      </c>
      <c r="L564" s="192">
        <v>0</v>
      </c>
      <c r="M564" s="192">
        <v>0</v>
      </c>
      <c r="N564" s="192">
        <v>0</v>
      </c>
      <c r="O564" s="192">
        <v>0</v>
      </c>
      <c r="P564" s="192">
        <v>0</v>
      </c>
      <c r="Q564" s="192">
        <v>0</v>
      </c>
      <c r="R564" s="192">
        <v>0</v>
      </c>
      <c r="S564" s="192">
        <v>0</v>
      </c>
      <c r="T564" s="192">
        <v>0</v>
      </c>
      <c r="U564" s="192">
        <v>0</v>
      </c>
      <c r="V564" s="192">
        <v>0</v>
      </c>
      <c r="W564" s="192">
        <v>0</v>
      </c>
      <c r="X564" s="192">
        <v>0</v>
      </c>
      <c r="Y564" s="192">
        <v>0</v>
      </c>
      <c r="Z564" s="192">
        <v>0</v>
      </c>
      <c r="AA564" s="192">
        <v>0</v>
      </c>
      <c r="AB564" s="192">
        <v>0</v>
      </c>
      <c r="AC564" s="192">
        <v>0</v>
      </c>
      <c r="AD564" s="192">
        <v>0</v>
      </c>
      <c r="AE564" s="192">
        <v>0</v>
      </c>
      <c r="AF564" s="192">
        <v>0</v>
      </c>
      <c r="AG564" s="192">
        <v>0</v>
      </c>
      <c r="AH564" s="192">
        <v>0</v>
      </c>
      <c r="AI564" s="192">
        <v>-158764</v>
      </c>
      <c r="AJ564" s="192">
        <v>0</v>
      </c>
      <c r="AK564" s="192">
        <v>0</v>
      </c>
      <c r="AL564" s="192">
        <v>0</v>
      </c>
      <c r="AM564" s="192">
        <v>0</v>
      </c>
      <c r="AN564" s="192">
        <v>0</v>
      </c>
      <c r="AO564" s="192">
        <v>0</v>
      </c>
      <c r="AP564" s="192">
        <v>0</v>
      </c>
      <c r="AQ564" s="192">
        <v>0</v>
      </c>
      <c r="AR564" s="192">
        <v>0</v>
      </c>
      <c r="AS564" s="192">
        <v>0</v>
      </c>
      <c r="AT564" s="192">
        <v>0</v>
      </c>
      <c r="AU564" s="192">
        <v>0</v>
      </c>
      <c r="AV564" s="192">
        <v>0</v>
      </c>
      <c r="AW564" s="192">
        <v>0</v>
      </c>
      <c r="AX564" s="192">
        <v>0</v>
      </c>
      <c r="AY564" s="192">
        <v>0</v>
      </c>
      <c r="AZ564" s="192">
        <v>0</v>
      </c>
      <c r="BA564" s="192">
        <v>0</v>
      </c>
      <c r="BB564" s="192">
        <v>0</v>
      </c>
      <c r="BC564" s="192">
        <v>0</v>
      </c>
      <c r="BD564" s="192">
        <v>0</v>
      </c>
      <c r="BE564" s="192">
        <v>0</v>
      </c>
      <c r="BF564" s="192">
        <v>0</v>
      </c>
      <c r="BG564" s="192">
        <v>0</v>
      </c>
      <c r="BH564" s="192">
        <v>0</v>
      </c>
      <c r="BI564" s="192">
        <v>0</v>
      </c>
      <c r="BJ564" s="192">
        <v>0</v>
      </c>
      <c r="BK564" s="192">
        <v>0</v>
      </c>
      <c r="BL564" s="192">
        <v>0</v>
      </c>
      <c r="BM564" s="192">
        <v>-21459.09</v>
      </c>
      <c r="BN564" s="192">
        <v>0</v>
      </c>
      <c r="BO564" s="192">
        <v>0</v>
      </c>
      <c r="BP564" s="192">
        <v>0</v>
      </c>
      <c r="BQ564" s="192">
        <v>0</v>
      </c>
      <c r="BR564" s="192">
        <v>0</v>
      </c>
      <c r="BS564" s="192">
        <v>0</v>
      </c>
      <c r="BT564" s="192">
        <v>-52071.39</v>
      </c>
      <c r="BU564" s="192">
        <v>0</v>
      </c>
      <c r="BV564" s="192">
        <v>0</v>
      </c>
      <c r="BW564" s="192">
        <v>0</v>
      </c>
      <c r="BX564" s="192">
        <v>0</v>
      </c>
      <c r="BY564" s="192">
        <v>0</v>
      </c>
      <c r="BZ564" s="192">
        <v>0</v>
      </c>
      <c r="CA564" s="192">
        <v>0</v>
      </c>
      <c r="CB564" s="192">
        <v>0</v>
      </c>
      <c r="CC564" s="201">
        <f t="shared" si="75"/>
        <v>-232294.47999999998</v>
      </c>
    </row>
    <row r="565" spans="1:81" s="278" customFormat="1" ht="24" customHeight="1">
      <c r="A565" s="320"/>
      <c r="B565" s="319"/>
      <c r="C565" s="321"/>
      <c r="D565" s="321"/>
      <c r="E565" s="321"/>
      <c r="F565" s="322" t="s">
        <v>1180</v>
      </c>
      <c r="G565" s="323" t="s">
        <v>1763</v>
      </c>
      <c r="H565" s="192">
        <v>0</v>
      </c>
      <c r="I565" s="192">
        <v>0</v>
      </c>
      <c r="J565" s="192">
        <v>0</v>
      </c>
      <c r="K565" s="192">
        <v>0</v>
      </c>
      <c r="L565" s="192">
        <v>0</v>
      </c>
      <c r="M565" s="192">
        <v>0</v>
      </c>
      <c r="N565" s="192">
        <v>0</v>
      </c>
      <c r="O565" s="192">
        <v>0</v>
      </c>
      <c r="P565" s="192">
        <v>0</v>
      </c>
      <c r="Q565" s="192">
        <v>0</v>
      </c>
      <c r="R565" s="192">
        <v>0</v>
      </c>
      <c r="S565" s="192">
        <v>0</v>
      </c>
      <c r="T565" s="192">
        <v>0</v>
      </c>
      <c r="U565" s="192">
        <v>0</v>
      </c>
      <c r="V565" s="192">
        <v>0</v>
      </c>
      <c r="W565" s="192">
        <v>0</v>
      </c>
      <c r="X565" s="192">
        <v>0</v>
      </c>
      <c r="Y565" s="192">
        <v>0</v>
      </c>
      <c r="Z565" s="192">
        <v>0</v>
      </c>
      <c r="AA565" s="192">
        <v>0</v>
      </c>
      <c r="AB565" s="192">
        <v>0</v>
      </c>
      <c r="AC565" s="192">
        <v>0</v>
      </c>
      <c r="AD565" s="192">
        <v>0</v>
      </c>
      <c r="AE565" s="192">
        <v>0</v>
      </c>
      <c r="AF565" s="192">
        <v>0</v>
      </c>
      <c r="AG565" s="192">
        <v>0</v>
      </c>
      <c r="AH565" s="192">
        <v>0</v>
      </c>
      <c r="AI565" s="192">
        <v>0</v>
      </c>
      <c r="AJ565" s="192">
        <v>0</v>
      </c>
      <c r="AK565" s="192">
        <v>0</v>
      </c>
      <c r="AL565" s="192">
        <v>0</v>
      </c>
      <c r="AM565" s="192">
        <v>0</v>
      </c>
      <c r="AN565" s="192">
        <v>0</v>
      </c>
      <c r="AO565" s="192">
        <v>0</v>
      </c>
      <c r="AP565" s="192">
        <v>0</v>
      </c>
      <c r="AQ565" s="192">
        <v>0</v>
      </c>
      <c r="AR565" s="192">
        <v>0</v>
      </c>
      <c r="AS565" s="192">
        <v>0</v>
      </c>
      <c r="AT565" s="192">
        <v>0</v>
      </c>
      <c r="AU565" s="192">
        <v>0</v>
      </c>
      <c r="AV565" s="192">
        <v>0</v>
      </c>
      <c r="AW565" s="192">
        <v>0</v>
      </c>
      <c r="AX565" s="192">
        <v>0</v>
      </c>
      <c r="AY565" s="192">
        <v>0</v>
      </c>
      <c r="AZ565" s="192">
        <v>0</v>
      </c>
      <c r="BA565" s="192">
        <v>0</v>
      </c>
      <c r="BB565" s="192">
        <v>0</v>
      </c>
      <c r="BC565" s="192">
        <v>0</v>
      </c>
      <c r="BD565" s="192">
        <v>0</v>
      </c>
      <c r="BE565" s="192">
        <v>0</v>
      </c>
      <c r="BF565" s="192">
        <v>0</v>
      </c>
      <c r="BG565" s="192">
        <v>0</v>
      </c>
      <c r="BH565" s="192">
        <v>0</v>
      </c>
      <c r="BI565" s="192">
        <v>0</v>
      </c>
      <c r="BJ565" s="192">
        <v>0</v>
      </c>
      <c r="BK565" s="192">
        <v>0</v>
      </c>
      <c r="BL565" s="192">
        <v>0</v>
      </c>
      <c r="BM565" s="192">
        <v>0</v>
      </c>
      <c r="BN565" s="192">
        <v>0</v>
      </c>
      <c r="BO565" s="192">
        <v>0</v>
      </c>
      <c r="BP565" s="192">
        <v>0</v>
      </c>
      <c r="BQ565" s="192">
        <v>0</v>
      </c>
      <c r="BR565" s="192">
        <v>0</v>
      </c>
      <c r="BS565" s="192">
        <v>0</v>
      </c>
      <c r="BT565" s="192">
        <v>0</v>
      </c>
      <c r="BU565" s="192">
        <v>0</v>
      </c>
      <c r="BV565" s="192">
        <v>0</v>
      </c>
      <c r="BW565" s="192">
        <v>0</v>
      </c>
      <c r="BX565" s="192">
        <v>0</v>
      </c>
      <c r="BY565" s="192">
        <v>0</v>
      </c>
      <c r="BZ565" s="192">
        <v>0</v>
      </c>
      <c r="CA565" s="192">
        <v>0</v>
      </c>
      <c r="CB565" s="192">
        <v>0</v>
      </c>
      <c r="CC565" s="201">
        <f t="shared" si="75"/>
        <v>0</v>
      </c>
    </row>
    <row r="566" spans="1:81" s="278" customFormat="1">
      <c r="A566" s="320"/>
      <c r="B566" s="319"/>
      <c r="C566" s="321"/>
      <c r="D566" s="321"/>
      <c r="E566" s="321"/>
      <c r="F566" s="324" t="s">
        <v>1764</v>
      </c>
      <c r="G566" s="325" t="s">
        <v>1765</v>
      </c>
      <c r="H566" s="192">
        <v>0</v>
      </c>
      <c r="I566" s="192">
        <v>-1684678.46</v>
      </c>
      <c r="J566" s="192">
        <v>0</v>
      </c>
      <c r="K566" s="192">
        <v>-243724.4</v>
      </c>
      <c r="L566" s="192">
        <v>-131282.4</v>
      </c>
      <c r="M566" s="192">
        <v>0</v>
      </c>
      <c r="N566" s="192">
        <v>-4905809.5</v>
      </c>
      <c r="O566" s="192">
        <v>-1260985.5900000001</v>
      </c>
      <c r="P566" s="192">
        <v>-1132426.6000000001</v>
      </c>
      <c r="Q566" s="192">
        <v>0</v>
      </c>
      <c r="R566" s="192">
        <v>-864668.15</v>
      </c>
      <c r="S566" s="192">
        <v>-778093.7</v>
      </c>
      <c r="T566" s="192">
        <v>0</v>
      </c>
      <c r="U566" s="192">
        <v>0</v>
      </c>
      <c r="V566" s="192">
        <v>-130206.05</v>
      </c>
      <c r="W566" s="192">
        <v>0</v>
      </c>
      <c r="X566" s="192">
        <v>-569007.25</v>
      </c>
      <c r="Y566" s="192">
        <v>-1330488.02</v>
      </c>
      <c r="Z566" s="192">
        <v>-76161</v>
      </c>
      <c r="AA566" s="192">
        <v>-2287338.75</v>
      </c>
      <c r="AB566" s="192">
        <v>-364088.57</v>
      </c>
      <c r="AC566" s="192">
        <v>-6295203.79</v>
      </c>
      <c r="AD566" s="192">
        <v>-2515309.7799999998</v>
      </c>
      <c r="AE566" s="192">
        <v>-2499218.44</v>
      </c>
      <c r="AF566" s="192">
        <v>-111838.76</v>
      </c>
      <c r="AG566" s="192">
        <v>-1044906.9</v>
      </c>
      <c r="AH566" s="192">
        <v>-2381655.7000000002</v>
      </c>
      <c r="AI566" s="192">
        <v>0</v>
      </c>
      <c r="AJ566" s="192">
        <v>-777924.13</v>
      </c>
      <c r="AK566" s="192">
        <v>-305178</v>
      </c>
      <c r="AL566" s="192">
        <v>-290424.5</v>
      </c>
      <c r="AM566" s="192">
        <v>-379164.95</v>
      </c>
      <c r="AN566" s="192">
        <v>-183946.6</v>
      </c>
      <c r="AO566" s="192">
        <v>-498668.3</v>
      </c>
      <c r="AP566" s="192">
        <v>-30174.85</v>
      </c>
      <c r="AQ566" s="192">
        <v>-992018.5</v>
      </c>
      <c r="AR566" s="192">
        <v>-425260.85</v>
      </c>
      <c r="AS566" s="192">
        <v>-424992.72</v>
      </c>
      <c r="AT566" s="192">
        <v>-348764.95</v>
      </c>
      <c r="AU566" s="192">
        <v>-1996193.44</v>
      </c>
      <c r="AV566" s="192">
        <v>-143178.29999999999</v>
      </c>
      <c r="AW566" s="192">
        <v>-1494332.9</v>
      </c>
      <c r="AX566" s="192">
        <v>-2041165.25</v>
      </c>
      <c r="AY566" s="192">
        <v>-524932.94999999995</v>
      </c>
      <c r="AZ566" s="192">
        <v>0</v>
      </c>
      <c r="BA566" s="192">
        <v>-1271076.25</v>
      </c>
      <c r="BB566" s="192">
        <v>-644939.80000000005</v>
      </c>
      <c r="BC566" s="192">
        <v>-3148567.9</v>
      </c>
      <c r="BD566" s="192">
        <v>-4416007.63</v>
      </c>
      <c r="BE566" s="192">
        <v>-6576688.25</v>
      </c>
      <c r="BF566" s="192">
        <v>-169003.1</v>
      </c>
      <c r="BG566" s="192">
        <v>-978991.58</v>
      </c>
      <c r="BH566" s="192">
        <v>-1438016.6301</v>
      </c>
      <c r="BI566" s="192">
        <v>-1456054.46</v>
      </c>
      <c r="BJ566" s="192">
        <v>0</v>
      </c>
      <c r="BK566" s="192">
        <v>-698980.55</v>
      </c>
      <c r="BL566" s="192">
        <v>-342822.7</v>
      </c>
      <c r="BM566" s="192">
        <v>-1294234.55</v>
      </c>
      <c r="BN566" s="192">
        <v>-2002507.45</v>
      </c>
      <c r="BO566" s="192">
        <v>-3775363.17</v>
      </c>
      <c r="BP566" s="192">
        <v>-1152031.75</v>
      </c>
      <c r="BQ566" s="192">
        <v>-150903</v>
      </c>
      <c r="BR566" s="192">
        <v>-148614.20000000001</v>
      </c>
      <c r="BS566" s="192">
        <v>-821368.58</v>
      </c>
      <c r="BT566" s="192">
        <v>-11943778.789999999</v>
      </c>
      <c r="BU566" s="192">
        <v>-206978.37</v>
      </c>
      <c r="BV566" s="192">
        <v>-918124.94</v>
      </c>
      <c r="BW566" s="192">
        <v>-2926834.56</v>
      </c>
      <c r="BX566" s="192">
        <v>-691796.11</v>
      </c>
      <c r="BY566" s="192">
        <v>-2991717.79</v>
      </c>
      <c r="BZ566" s="192">
        <v>-110644.86</v>
      </c>
      <c r="CA566" s="192">
        <v>-1580338.78</v>
      </c>
      <c r="CB566" s="192">
        <v>-664289.85</v>
      </c>
      <c r="CC566" s="201">
        <f t="shared" si="75"/>
        <v>-93984088.600099996</v>
      </c>
    </row>
    <row r="567" spans="1:81" s="278" customFormat="1">
      <c r="A567" s="320"/>
      <c r="B567" s="319"/>
      <c r="C567" s="321"/>
      <c r="D567" s="321"/>
      <c r="E567" s="321"/>
      <c r="F567" s="322" t="s">
        <v>1181</v>
      </c>
      <c r="G567" s="323" t="s">
        <v>1766</v>
      </c>
      <c r="H567" s="192">
        <v>0</v>
      </c>
      <c r="I567" s="192">
        <v>0</v>
      </c>
      <c r="J567" s="192">
        <v>0</v>
      </c>
      <c r="K567" s="192">
        <v>-194205.65</v>
      </c>
      <c r="L567" s="192">
        <v>-43674.35</v>
      </c>
      <c r="M567" s="192">
        <v>0</v>
      </c>
      <c r="N567" s="192">
        <v>0</v>
      </c>
      <c r="O567" s="192">
        <v>-2184336.66</v>
      </c>
      <c r="P567" s="192">
        <v>-446304.3</v>
      </c>
      <c r="Q567" s="192">
        <v>0</v>
      </c>
      <c r="R567" s="192">
        <v>-421950.1</v>
      </c>
      <c r="S567" s="192">
        <v>-741437</v>
      </c>
      <c r="T567" s="192">
        <v>0</v>
      </c>
      <c r="U567" s="192">
        <v>0</v>
      </c>
      <c r="V567" s="192">
        <v>-35470.15</v>
      </c>
      <c r="W567" s="192">
        <v>0</v>
      </c>
      <c r="X567" s="192">
        <v>-142488.6</v>
      </c>
      <c r="Y567" s="192">
        <v>-393234.26</v>
      </c>
      <c r="Z567" s="192">
        <v>0</v>
      </c>
      <c r="AA567" s="192">
        <v>-2196000.5299999998</v>
      </c>
      <c r="AB567" s="192">
        <v>-211536.82</v>
      </c>
      <c r="AC567" s="192">
        <v>-16020889.300000001</v>
      </c>
      <c r="AD567" s="192">
        <v>-1329916.8799999999</v>
      </c>
      <c r="AE567" s="192">
        <v>-1179727.58</v>
      </c>
      <c r="AF567" s="192">
        <v>-7469.85</v>
      </c>
      <c r="AG567" s="192">
        <v>-683430.95</v>
      </c>
      <c r="AH567" s="192">
        <v>-43224.05</v>
      </c>
      <c r="AI567" s="192">
        <v>0</v>
      </c>
      <c r="AJ567" s="192">
        <v>-151709.29999999999</v>
      </c>
      <c r="AK567" s="192">
        <v>-14621.45</v>
      </c>
      <c r="AL567" s="192">
        <v>0</v>
      </c>
      <c r="AM567" s="192">
        <v>-32866.199999999997</v>
      </c>
      <c r="AN567" s="192">
        <v>-786483.15</v>
      </c>
      <c r="AO567" s="192">
        <v>-90170.2</v>
      </c>
      <c r="AP567" s="192">
        <v>-6424.85</v>
      </c>
      <c r="AQ567" s="192">
        <v>-476069.7</v>
      </c>
      <c r="AR567" s="192">
        <v>-201748.65</v>
      </c>
      <c r="AS567" s="192">
        <v>-213135.35</v>
      </c>
      <c r="AT567" s="192">
        <v>-46827.4</v>
      </c>
      <c r="AU567" s="192">
        <v>-30047154.140000001</v>
      </c>
      <c r="AV567" s="192">
        <v>-272378.3</v>
      </c>
      <c r="AW567" s="192">
        <v>0</v>
      </c>
      <c r="AX567" s="192">
        <v>-1538838.5</v>
      </c>
      <c r="AY567" s="192">
        <v>-295621.95</v>
      </c>
      <c r="AZ567" s="192">
        <v>0</v>
      </c>
      <c r="BA567" s="192">
        <v>-1110111.1000000001</v>
      </c>
      <c r="BB567" s="192">
        <v>-1991282.65</v>
      </c>
      <c r="BC567" s="192">
        <v>-1548394.55</v>
      </c>
      <c r="BD567" s="192">
        <v>-248292.4</v>
      </c>
      <c r="BE567" s="192">
        <v>-3856337.95</v>
      </c>
      <c r="BF567" s="192">
        <v>-229830.65</v>
      </c>
      <c r="BG567" s="192">
        <v>-147736.88</v>
      </c>
      <c r="BH567" s="192">
        <v>-2060382.5</v>
      </c>
      <c r="BI567" s="192">
        <v>-3818315.86</v>
      </c>
      <c r="BJ567" s="192">
        <v>0</v>
      </c>
      <c r="BK567" s="192">
        <v>-232161</v>
      </c>
      <c r="BL567" s="192">
        <v>-28203.599999999999</v>
      </c>
      <c r="BM567" s="192">
        <v>-1605019.31</v>
      </c>
      <c r="BN567" s="192">
        <v>-4761170.0999999996</v>
      </c>
      <c r="BO567" s="192">
        <v>-830433.95</v>
      </c>
      <c r="BP567" s="192">
        <v>-181171.65</v>
      </c>
      <c r="BQ567" s="192">
        <v>0</v>
      </c>
      <c r="BR567" s="192">
        <v>-27755.200000000001</v>
      </c>
      <c r="BS567" s="192">
        <v>-76148.2</v>
      </c>
      <c r="BT567" s="192">
        <v>-22792935.039999999</v>
      </c>
      <c r="BU567" s="192">
        <v>-377298.78</v>
      </c>
      <c r="BV567" s="192">
        <v>-887560.1</v>
      </c>
      <c r="BW567" s="192">
        <v>-810579.54</v>
      </c>
      <c r="BX567" s="192">
        <v>-314462.34999999998</v>
      </c>
      <c r="BY567" s="192">
        <v>-3631061</v>
      </c>
      <c r="BZ567" s="192">
        <v>-27855.69</v>
      </c>
      <c r="CA567" s="192">
        <v>-448457.95</v>
      </c>
      <c r="CB567" s="192">
        <v>-253728.26</v>
      </c>
      <c r="CC567" s="201">
        <f t="shared" si="75"/>
        <v>-112746032.42999999</v>
      </c>
    </row>
    <row r="568" spans="1:81" s="278" customFormat="1">
      <c r="A568" s="320"/>
      <c r="B568" s="319"/>
      <c r="C568" s="321"/>
      <c r="D568" s="321"/>
      <c r="E568" s="321"/>
      <c r="F568" s="322" t="s">
        <v>1182</v>
      </c>
      <c r="G568" s="323" t="s">
        <v>1767</v>
      </c>
      <c r="H568" s="192">
        <v>0</v>
      </c>
      <c r="I568" s="192">
        <v>0</v>
      </c>
      <c r="J568" s="192">
        <v>0</v>
      </c>
      <c r="K568" s="192">
        <v>0</v>
      </c>
      <c r="L568" s="192">
        <v>0</v>
      </c>
      <c r="M568" s="192">
        <v>0</v>
      </c>
      <c r="N568" s="192">
        <v>0</v>
      </c>
      <c r="O568" s="192">
        <v>0</v>
      </c>
      <c r="P568" s="192">
        <v>0</v>
      </c>
      <c r="Q568" s="192">
        <v>0</v>
      </c>
      <c r="R568" s="192">
        <v>0</v>
      </c>
      <c r="S568" s="192">
        <v>0</v>
      </c>
      <c r="T568" s="192">
        <v>0</v>
      </c>
      <c r="U568" s="192">
        <v>0</v>
      </c>
      <c r="V568" s="192">
        <v>0</v>
      </c>
      <c r="W568" s="192">
        <v>0</v>
      </c>
      <c r="X568" s="192">
        <v>0</v>
      </c>
      <c r="Y568" s="192">
        <v>0</v>
      </c>
      <c r="Z568" s="192">
        <v>0</v>
      </c>
      <c r="AA568" s="192">
        <v>0</v>
      </c>
      <c r="AB568" s="192">
        <v>0</v>
      </c>
      <c r="AC568" s="192">
        <v>0</v>
      </c>
      <c r="AD568" s="192">
        <v>0</v>
      </c>
      <c r="AE568" s="192">
        <v>0</v>
      </c>
      <c r="AF568" s="192">
        <v>0</v>
      </c>
      <c r="AG568" s="192">
        <v>0</v>
      </c>
      <c r="AH568" s="192">
        <v>0</v>
      </c>
      <c r="AI568" s="192">
        <v>0</v>
      </c>
      <c r="AJ568" s="192">
        <v>0</v>
      </c>
      <c r="AK568" s="192">
        <v>0</v>
      </c>
      <c r="AL568" s="192">
        <v>0</v>
      </c>
      <c r="AM568" s="192">
        <v>0</v>
      </c>
      <c r="AN568" s="192">
        <v>0</v>
      </c>
      <c r="AO568" s="192">
        <v>0</v>
      </c>
      <c r="AP568" s="192">
        <v>0</v>
      </c>
      <c r="AQ568" s="192">
        <v>0</v>
      </c>
      <c r="AR568" s="192">
        <v>0</v>
      </c>
      <c r="AS568" s="192">
        <v>0</v>
      </c>
      <c r="AT568" s="192">
        <v>0</v>
      </c>
      <c r="AU568" s="192">
        <v>0</v>
      </c>
      <c r="AV568" s="192">
        <v>0</v>
      </c>
      <c r="AW568" s="192">
        <v>0</v>
      </c>
      <c r="AX568" s="192">
        <v>0</v>
      </c>
      <c r="AY568" s="192">
        <v>0</v>
      </c>
      <c r="AZ568" s="192">
        <v>0</v>
      </c>
      <c r="BA568" s="192">
        <v>0</v>
      </c>
      <c r="BB568" s="192">
        <v>0</v>
      </c>
      <c r="BC568" s="192">
        <v>0</v>
      </c>
      <c r="BD568" s="192">
        <v>0</v>
      </c>
      <c r="BE568" s="192">
        <v>0</v>
      </c>
      <c r="BF568" s="192">
        <v>0</v>
      </c>
      <c r="BG568" s="192">
        <v>0</v>
      </c>
      <c r="BH568" s="192">
        <v>0</v>
      </c>
      <c r="BI568" s="192">
        <v>0</v>
      </c>
      <c r="BJ568" s="192">
        <v>0</v>
      </c>
      <c r="BK568" s="192">
        <v>0</v>
      </c>
      <c r="BL568" s="192">
        <v>0</v>
      </c>
      <c r="BM568" s="192">
        <v>0</v>
      </c>
      <c r="BN568" s="192">
        <v>0</v>
      </c>
      <c r="BO568" s="192">
        <v>0</v>
      </c>
      <c r="BP568" s="192">
        <v>0</v>
      </c>
      <c r="BQ568" s="192">
        <v>0</v>
      </c>
      <c r="BR568" s="192">
        <v>0</v>
      </c>
      <c r="BS568" s="192">
        <v>0</v>
      </c>
      <c r="BT568" s="192">
        <v>0</v>
      </c>
      <c r="BU568" s="192">
        <v>0</v>
      </c>
      <c r="BV568" s="192">
        <v>0</v>
      </c>
      <c r="BW568" s="192">
        <v>0</v>
      </c>
      <c r="BX568" s="192">
        <v>0</v>
      </c>
      <c r="BY568" s="192">
        <v>0</v>
      </c>
      <c r="BZ568" s="192">
        <v>0</v>
      </c>
      <c r="CA568" s="192">
        <v>0</v>
      </c>
      <c r="CB568" s="192">
        <v>0</v>
      </c>
      <c r="CC568" s="201">
        <f t="shared" si="75"/>
        <v>0</v>
      </c>
    </row>
    <row r="569" spans="1:81" s="278" customFormat="1">
      <c r="A569" s="320"/>
      <c r="B569" s="319"/>
      <c r="C569" s="321"/>
      <c r="D569" s="321"/>
      <c r="E569" s="321"/>
      <c r="F569" s="324" t="s">
        <v>1768</v>
      </c>
      <c r="G569" s="325" t="s">
        <v>1769</v>
      </c>
      <c r="H569" s="192">
        <v>0</v>
      </c>
      <c r="I569" s="192">
        <v>0</v>
      </c>
      <c r="J569" s="192">
        <v>0</v>
      </c>
      <c r="K569" s="192">
        <v>0</v>
      </c>
      <c r="L569" s="192">
        <v>0</v>
      </c>
      <c r="M569" s="192">
        <v>0</v>
      </c>
      <c r="N569" s="192">
        <v>0</v>
      </c>
      <c r="O569" s="192">
        <v>0</v>
      </c>
      <c r="P569" s="192">
        <v>0</v>
      </c>
      <c r="Q569" s="192">
        <v>0</v>
      </c>
      <c r="R569" s="192">
        <v>0</v>
      </c>
      <c r="S569" s="192">
        <v>0</v>
      </c>
      <c r="T569" s="192">
        <v>0</v>
      </c>
      <c r="U569" s="192">
        <v>0</v>
      </c>
      <c r="V569" s="192">
        <v>0</v>
      </c>
      <c r="W569" s="192">
        <v>0</v>
      </c>
      <c r="X569" s="192">
        <v>0</v>
      </c>
      <c r="Y569" s="192">
        <v>0</v>
      </c>
      <c r="Z569" s="192">
        <v>0</v>
      </c>
      <c r="AA569" s="192">
        <v>0</v>
      </c>
      <c r="AB569" s="192">
        <v>0</v>
      </c>
      <c r="AC569" s="192">
        <v>0</v>
      </c>
      <c r="AD569" s="192">
        <v>0</v>
      </c>
      <c r="AE569" s="192">
        <v>0</v>
      </c>
      <c r="AF569" s="192">
        <v>0</v>
      </c>
      <c r="AG569" s="192">
        <v>0</v>
      </c>
      <c r="AH569" s="192">
        <v>0</v>
      </c>
      <c r="AI569" s="192">
        <v>0</v>
      </c>
      <c r="AJ569" s="192">
        <v>0</v>
      </c>
      <c r="AK569" s="192">
        <v>0</v>
      </c>
      <c r="AL569" s="192">
        <v>0</v>
      </c>
      <c r="AM569" s="192">
        <v>0</v>
      </c>
      <c r="AN569" s="192">
        <v>0</v>
      </c>
      <c r="AO569" s="192">
        <v>0</v>
      </c>
      <c r="AP569" s="192">
        <v>0</v>
      </c>
      <c r="AQ569" s="192">
        <v>0</v>
      </c>
      <c r="AR569" s="192">
        <v>0</v>
      </c>
      <c r="AS569" s="192">
        <v>0</v>
      </c>
      <c r="AT569" s="192">
        <v>0</v>
      </c>
      <c r="AU569" s="192">
        <v>0</v>
      </c>
      <c r="AV569" s="192">
        <v>0</v>
      </c>
      <c r="AW569" s="192">
        <v>0</v>
      </c>
      <c r="AX569" s="192">
        <v>0</v>
      </c>
      <c r="AY569" s="192">
        <v>0</v>
      </c>
      <c r="AZ569" s="192">
        <v>0</v>
      </c>
      <c r="BA569" s="192">
        <v>0</v>
      </c>
      <c r="BB569" s="192">
        <v>0</v>
      </c>
      <c r="BC569" s="192">
        <v>0</v>
      </c>
      <c r="BD569" s="192">
        <v>0</v>
      </c>
      <c r="BE569" s="192">
        <v>0</v>
      </c>
      <c r="BF569" s="192">
        <v>0</v>
      </c>
      <c r="BG569" s="192">
        <v>0</v>
      </c>
      <c r="BH569" s="192">
        <v>0</v>
      </c>
      <c r="BI569" s="192">
        <v>0</v>
      </c>
      <c r="BJ569" s="192">
        <v>0</v>
      </c>
      <c r="BK569" s="192">
        <v>0</v>
      </c>
      <c r="BL569" s="192">
        <v>0</v>
      </c>
      <c r="BM569" s="192">
        <v>0</v>
      </c>
      <c r="BN569" s="192">
        <v>0</v>
      </c>
      <c r="BO569" s="192">
        <v>0</v>
      </c>
      <c r="BP569" s="192">
        <v>0</v>
      </c>
      <c r="BQ569" s="192">
        <v>0</v>
      </c>
      <c r="BR569" s="192">
        <v>0</v>
      </c>
      <c r="BS569" s="192">
        <v>0</v>
      </c>
      <c r="BT569" s="192">
        <v>0</v>
      </c>
      <c r="BU569" s="192">
        <v>0</v>
      </c>
      <c r="BV569" s="192">
        <v>0</v>
      </c>
      <c r="BW569" s="192">
        <v>0</v>
      </c>
      <c r="BX569" s="192">
        <v>0</v>
      </c>
      <c r="BY569" s="192">
        <v>0</v>
      </c>
      <c r="BZ569" s="192">
        <v>0</v>
      </c>
      <c r="CA569" s="192">
        <v>0</v>
      </c>
      <c r="CB569" s="192">
        <v>0</v>
      </c>
      <c r="CC569" s="201">
        <f t="shared" si="75"/>
        <v>0</v>
      </c>
    </row>
    <row r="570" spans="1:81" s="278" customFormat="1">
      <c r="A570" s="320"/>
      <c r="B570" s="319"/>
      <c r="C570" s="321"/>
      <c r="D570" s="321"/>
      <c r="E570" s="321"/>
      <c r="F570" s="324" t="s">
        <v>1770</v>
      </c>
      <c r="G570" s="325" t="s">
        <v>1771</v>
      </c>
      <c r="H570" s="192">
        <v>0</v>
      </c>
      <c r="I570" s="192">
        <v>0</v>
      </c>
      <c r="J570" s="192">
        <v>0</v>
      </c>
      <c r="K570" s="192">
        <v>0</v>
      </c>
      <c r="L570" s="192">
        <v>0</v>
      </c>
      <c r="M570" s="192">
        <v>0</v>
      </c>
      <c r="N570" s="192">
        <v>0</v>
      </c>
      <c r="O570" s="192">
        <v>0</v>
      </c>
      <c r="P570" s="192">
        <v>0</v>
      </c>
      <c r="Q570" s="192">
        <v>0</v>
      </c>
      <c r="R570" s="192">
        <v>0</v>
      </c>
      <c r="S570" s="192">
        <v>0</v>
      </c>
      <c r="T570" s="192">
        <v>0</v>
      </c>
      <c r="U570" s="192">
        <v>0</v>
      </c>
      <c r="V570" s="192">
        <v>0</v>
      </c>
      <c r="W570" s="192">
        <v>0</v>
      </c>
      <c r="X570" s="192">
        <v>0</v>
      </c>
      <c r="Y570" s="192">
        <v>0</v>
      </c>
      <c r="Z570" s="192">
        <v>0</v>
      </c>
      <c r="AA570" s="192">
        <v>0</v>
      </c>
      <c r="AB570" s="192">
        <v>0</v>
      </c>
      <c r="AC570" s="192">
        <v>0</v>
      </c>
      <c r="AD570" s="192">
        <v>0</v>
      </c>
      <c r="AE570" s="192">
        <v>0</v>
      </c>
      <c r="AF570" s="192">
        <v>0</v>
      </c>
      <c r="AG570" s="192">
        <v>0</v>
      </c>
      <c r="AH570" s="192">
        <v>0</v>
      </c>
      <c r="AI570" s="192">
        <v>0</v>
      </c>
      <c r="AJ570" s="192">
        <v>0</v>
      </c>
      <c r="AK570" s="192">
        <v>0</v>
      </c>
      <c r="AL570" s="192">
        <v>0</v>
      </c>
      <c r="AM570" s="192">
        <v>0</v>
      </c>
      <c r="AN570" s="192">
        <v>0</v>
      </c>
      <c r="AO570" s="192">
        <v>0</v>
      </c>
      <c r="AP570" s="192">
        <v>0</v>
      </c>
      <c r="AQ570" s="192">
        <v>0</v>
      </c>
      <c r="AR570" s="192">
        <v>0</v>
      </c>
      <c r="AS570" s="192">
        <v>0</v>
      </c>
      <c r="AT570" s="192">
        <v>0</v>
      </c>
      <c r="AU570" s="192">
        <v>0</v>
      </c>
      <c r="AV570" s="192">
        <v>0</v>
      </c>
      <c r="AW570" s="192">
        <v>0</v>
      </c>
      <c r="AX570" s="192">
        <v>0</v>
      </c>
      <c r="AY570" s="192">
        <v>0</v>
      </c>
      <c r="AZ570" s="192">
        <v>0</v>
      </c>
      <c r="BA570" s="192">
        <v>0</v>
      </c>
      <c r="BB570" s="192">
        <v>0</v>
      </c>
      <c r="BC570" s="192">
        <v>0</v>
      </c>
      <c r="BD570" s="192">
        <v>0</v>
      </c>
      <c r="BE570" s="192">
        <v>0</v>
      </c>
      <c r="BF570" s="192">
        <v>0</v>
      </c>
      <c r="BG570" s="192">
        <v>0</v>
      </c>
      <c r="BH570" s="192">
        <v>0</v>
      </c>
      <c r="BI570" s="192">
        <v>0</v>
      </c>
      <c r="BJ570" s="192">
        <v>0</v>
      </c>
      <c r="BK570" s="192">
        <v>0</v>
      </c>
      <c r="BL570" s="192">
        <v>0</v>
      </c>
      <c r="BM570" s="192">
        <v>0</v>
      </c>
      <c r="BN570" s="192">
        <v>0</v>
      </c>
      <c r="BO570" s="192">
        <v>0</v>
      </c>
      <c r="BP570" s="192">
        <v>0</v>
      </c>
      <c r="BQ570" s="192">
        <v>0</v>
      </c>
      <c r="BR570" s="192">
        <v>0</v>
      </c>
      <c r="BS570" s="192">
        <v>0</v>
      </c>
      <c r="BT570" s="192">
        <v>0</v>
      </c>
      <c r="BU570" s="192">
        <v>0</v>
      </c>
      <c r="BV570" s="192">
        <v>0</v>
      </c>
      <c r="BW570" s="192">
        <v>0</v>
      </c>
      <c r="BX570" s="192">
        <v>0</v>
      </c>
      <c r="BY570" s="192">
        <v>0</v>
      </c>
      <c r="BZ570" s="192">
        <v>0</v>
      </c>
      <c r="CA570" s="192">
        <v>0</v>
      </c>
      <c r="CB570" s="192">
        <v>0</v>
      </c>
      <c r="CC570" s="201">
        <f t="shared" si="75"/>
        <v>0</v>
      </c>
    </row>
    <row r="571" spans="1:81" s="278" customFormat="1">
      <c r="A571" s="320"/>
      <c r="B571" s="319"/>
      <c r="C571" s="321"/>
      <c r="D571" s="321"/>
      <c r="E571" s="321"/>
      <c r="F571" s="322" t="s">
        <v>1183</v>
      </c>
      <c r="G571" s="323" t="s">
        <v>1772</v>
      </c>
      <c r="H571" s="192">
        <v>0</v>
      </c>
      <c r="I571" s="192">
        <v>0</v>
      </c>
      <c r="J571" s="192">
        <v>0</v>
      </c>
      <c r="K571" s="192">
        <v>0</v>
      </c>
      <c r="L571" s="192">
        <v>0</v>
      </c>
      <c r="M571" s="192">
        <v>0</v>
      </c>
      <c r="N571" s="192">
        <v>0</v>
      </c>
      <c r="O571" s="192">
        <v>0</v>
      </c>
      <c r="P571" s="192">
        <v>0</v>
      </c>
      <c r="Q571" s="192">
        <v>6760</v>
      </c>
      <c r="R571" s="192">
        <v>0</v>
      </c>
      <c r="S571" s="192">
        <v>0</v>
      </c>
      <c r="T571" s="192">
        <v>0</v>
      </c>
      <c r="U571" s="192">
        <v>0</v>
      </c>
      <c r="V571" s="192">
        <v>0</v>
      </c>
      <c r="W571" s="192">
        <v>0</v>
      </c>
      <c r="X571" s="192">
        <v>0</v>
      </c>
      <c r="Y571" s="192">
        <v>0</v>
      </c>
      <c r="Z571" s="192">
        <v>0</v>
      </c>
      <c r="AA571" s="192">
        <v>0</v>
      </c>
      <c r="AB571" s="192">
        <v>3000</v>
      </c>
      <c r="AC571" s="192">
        <v>0</v>
      </c>
      <c r="AD571" s="192">
        <v>0</v>
      </c>
      <c r="AE571" s="192">
        <v>0</v>
      </c>
      <c r="AF571" s="192">
        <v>0</v>
      </c>
      <c r="AG571" s="192">
        <v>1308324.1200000001</v>
      </c>
      <c r="AH571" s="192">
        <v>0</v>
      </c>
      <c r="AI571" s="192">
        <v>0</v>
      </c>
      <c r="AJ571" s="192">
        <v>0</v>
      </c>
      <c r="AK571" s="192">
        <v>0</v>
      </c>
      <c r="AL571" s="192">
        <v>0</v>
      </c>
      <c r="AM571" s="192">
        <v>0</v>
      </c>
      <c r="AN571" s="192">
        <v>0</v>
      </c>
      <c r="AO571" s="192">
        <v>0</v>
      </c>
      <c r="AP571" s="192">
        <v>0</v>
      </c>
      <c r="AQ571" s="192">
        <v>0</v>
      </c>
      <c r="AR571" s="192">
        <v>0</v>
      </c>
      <c r="AS571" s="192">
        <v>0</v>
      </c>
      <c r="AT571" s="192">
        <v>0</v>
      </c>
      <c r="AU571" s="192">
        <v>0</v>
      </c>
      <c r="AV571" s="192">
        <v>0</v>
      </c>
      <c r="AW571" s="192">
        <v>0</v>
      </c>
      <c r="AX571" s="192">
        <v>0</v>
      </c>
      <c r="AY571" s="192">
        <v>0</v>
      </c>
      <c r="AZ571" s="192">
        <v>0</v>
      </c>
      <c r="BA571" s="192">
        <v>0</v>
      </c>
      <c r="BB571" s="192">
        <v>0</v>
      </c>
      <c r="BC571" s="192">
        <v>0</v>
      </c>
      <c r="BD571" s="192">
        <v>0</v>
      </c>
      <c r="BE571" s="192">
        <v>0</v>
      </c>
      <c r="BF571" s="192">
        <v>0</v>
      </c>
      <c r="BG571" s="192">
        <v>0</v>
      </c>
      <c r="BH571" s="192">
        <v>0</v>
      </c>
      <c r="BI571" s="192">
        <v>0</v>
      </c>
      <c r="BJ571" s="192">
        <v>13182</v>
      </c>
      <c r="BK571" s="192">
        <v>0</v>
      </c>
      <c r="BL571" s="192">
        <v>0</v>
      </c>
      <c r="BM571" s="192">
        <v>202583.25</v>
      </c>
      <c r="BN571" s="192">
        <v>0</v>
      </c>
      <c r="BO571" s="192">
        <v>0</v>
      </c>
      <c r="BP571" s="192">
        <v>0</v>
      </c>
      <c r="BQ571" s="192">
        <v>0</v>
      </c>
      <c r="BR571" s="192">
        <v>0</v>
      </c>
      <c r="BS571" s="192">
        <v>0</v>
      </c>
      <c r="BT571" s="192">
        <v>115000</v>
      </c>
      <c r="BU571" s="192">
        <v>0</v>
      </c>
      <c r="BV571" s="192">
        <v>0</v>
      </c>
      <c r="BW571" s="192">
        <v>0</v>
      </c>
      <c r="BX571" s="192">
        <v>0</v>
      </c>
      <c r="BY571" s="192">
        <v>11400</v>
      </c>
      <c r="BZ571" s="192">
        <v>0</v>
      </c>
      <c r="CA571" s="192">
        <v>0</v>
      </c>
      <c r="CB571" s="192">
        <v>0</v>
      </c>
      <c r="CC571" s="201">
        <f t="shared" si="75"/>
        <v>1660249.37</v>
      </c>
    </row>
    <row r="572" spans="1:81" s="278" customFormat="1">
      <c r="A572" s="320"/>
      <c r="B572" s="319"/>
      <c r="C572" s="321"/>
      <c r="D572" s="321"/>
      <c r="E572" s="321"/>
      <c r="F572" s="322" t="s">
        <v>1184</v>
      </c>
      <c r="G572" s="323" t="s">
        <v>1773</v>
      </c>
      <c r="H572" s="192">
        <v>0</v>
      </c>
      <c r="I572" s="192">
        <v>0</v>
      </c>
      <c r="J572" s="192">
        <v>0</v>
      </c>
      <c r="K572" s="192">
        <v>0</v>
      </c>
      <c r="L572" s="192">
        <v>0</v>
      </c>
      <c r="M572" s="192">
        <v>0</v>
      </c>
      <c r="N572" s="192">
        <v>0</v>
      </c>
      <c r="O572" s="192">
        <v>0</v>
      </c>
      <c r="P572" s="192">
        <v>0</v>
      </c>
      <c r="Q572" s="192">
        <v>0</v>
      </c>
      <c r="R572" s="192">
        <v>0</v>
      </c>
      <c r="S572" s="192">
        <v>0</v>
      </c>
      <c r="T572" s="192">
        <v>0</v>
      </c>
      <c r="U572" s="192">
        <v>0</v>
      </c>
      <c r="V572" s="192">
        <v>0</v>
      </c>
      <c r="W572" s="192">
        <v>0</v>
      </c>
      <c r="X572" s="192">
        <v>0</v>
      </c>
      <c r="Y572" s="192">
        <v>0</v>
      </c>
      <c r="Z572" s="192">
        <v>0</v>
      </c>
      <c r="AA572" s="192">
        <v>0</v>
      </c>
      <c r="AB572" s="192">
        <v>0</v>
      </c>
      <c r="AC572" s="192">
        <v>0</v>
      </c>
      <c r="AD572" s="192">
        <v>0</v>
      </c>
      <c r="AE572" s="192">
        <v>0</v>
      </c>
      <c r="AF572" s="192">
        <v>0</v>
      </c>
      <c r="AG572" s="192">
        <v>0</v>
      </c>
      <c r="AH572" s="192">
        <v>0</v>
      </c>
      <c r="AI572" s="192">
        <v>0</v>
      </c>
      <c r="AJ572" s="192">
        <v>0</v>
      </c>
      <c r="AK572" s="192">
        <v>0</v>
      </c>
      <c r="AL572" s="192">
        <v>0</v>
      </c>
      <c r="AM572" s="192">
        <v>0</v>
      </c>
      <c r="AN572" s="192">
        <v>0</v>
      </c>
      <c r="AO572" s="192">
        <v>0</v>
      </c>
      <c r="AP572" s="192">
        <v>0</v>
      </c>
      <c r="AQ572" s="192">
        <v>0</v>
      </c>
      <c r="AR572" s="192">
        <v>0</v>
      </c>
      <c r="AS572" s="192">
        <v>0</v>
      </c>
      <c r="AT572" s="192">
        <v>0</v>
      </c>
      <c r="AU572" s="192">
        <v>0</v>
      </c>
      <c r="AV572" s="192">
        <v>0</v>
      </c>
      <c r="AW572" s="192">
        <v>0</v>
      </c>
      <c r="AX572" s="192">
        <v>0</v>
      </c>
      <c r="AY572" s="192">
        <v>0</v>
      </c>
      <c r="AZ572" s="192">
        <v>0</v>
      </c>
      <c r="BA572" s="192">
        <v>0</v>
      </c>
      <c r="BB572" s="192">
        <v>0</v>
      </c>
      <c r="BC572" s="192">
        <v>0</v>
      </c>
      <c r="BD572" s="192">
        <v>0</v>
      </c>
      <c r="BE572" s="192">
        <v>0</v>
      </c>
      <c r="BF572" s="192">
        <v>0</v>
      </c>
      <c r="BG572" s="192">
        <v>0</v>
      </c>
      <c r="BH572" s="192">
        <v>0</v>
      </c>
      <c r="BI572" s="192">
        <v>0</v>
      </c>
      <c r="BJ572" s="192">
        <v>0</v>
      </c>
      <c r="BK572" s="192">
        <v>0</v>
      </c>
      <c r="BL572" s="192">
        <v>0</v>
      </c>
      <c r="BM572" s="192">
        <v>0</v>
      </c>
      <c r="BN572" s="192">
        <v>0</v>
      </c>
      <c r="BO572" s="192">
        <v>0</v>
      </c>
      <c r="BP572" s="192">
        <v>0</v>
      </c>
      <c r="BQ572" s="192">
        <v>0</v>
      </c>
      <c r="BR572" s="192">
        <v>0</v>
      </c>
      <c r="BS572" s="192">
        <v>0</v>
      </c>
      <c r="BT572" s="192">
        <v>0</v>
      </c>
      <c r="BU572" s="192">
        <v>0</v>
      </c>
      <c r="BV572" s="192">
        <v>0</v>
      </c>
      <c r="BW572" s="192">
        <v>0</v>
      </c>
      <c r="BX572" s="192">
        <v>0</v>
      </c>
      <c r="BY572" s="192">
        <v>0</v>
      </c>
      <c r="BZ572" s="192">
        <v>0</v>
      </c>
      <c r="CA572" s="192">
        <v>0</v>
      </c>
      <c r="CB572" s="192">
        <v>0</v>
      </c>
      <c r="CC572" s="201">
        <f t="shared" si="75"/>
        <v>0</v>
      </c>
    </row>
    <row r="573" spans="1:81" s="278" customFormat="1">
      <c r="A573" s="320"/>
      <c r="B573" s="319"/>
      <c r="C573" s="321"/>
      <c r="D573" s="321"/>
      <c r="E573" s="321"/>
      <c r="F573" s="322" t="s">
        <v>1192</v>
      </c>
      <c r="G573" s="323" t="s">
        <v>1193</v>
      </c>
      <c r="H573" s="192">
        <v>0</v>
      </c>
      <c r="I573" s="192">
        <v>0</v>
      </c>
      <c r="J573" s="192">
        <v>0</v>
      </c>
      <c r="K573" s="192">
        <v>0</v>
      </c>
      <c r="L573" s="192">
        <v>0</v>
      </c>
      <c r="M573" s="192">
        <v>0</v>
      </c>
      <c r="N573" s="192">
        <v>0</v>
      </c>
      <c r="O573" s="192">
        <v>0</v>
      </c>
      <c r="P573" s="192">
        <v>0</v>
      </c>
      <c r="Q573" s="192">
        <v>0</v>
      </c>
      <c r="R573" s="192">
        <v>0</v>
      </c>
      <c r="S573" s="192">
        <v>0</v>
      </c>
      <c r="T573" s="192">
        <v>0</v>
      </c>
      <c r="U573" s="192">
        <v>0</v>
      </c>
      <c r="V573" s="192">
        <v>0</v>
      </c>
      <c r="W573" s="192">
        <v>0</v>
      </c>
      <c r="X573" s="192">
        <v>0</v>
      </c>
      <c r="Y573" s="192">
        <v>0</v>
      </c>
      <c r="Z573" s="192">
        <v>0</v>
      </c>
      <c r="AA573" s="192">
        <v>0</v>
      </c>
      <c r="AB573" s="192">
        <v>0</v>
      </c>
      <c r="AC573" s="192">
        <v>0</v>
      </c>
      <c r="AD573" s="192">
        <v>0</v>
      </c>
      <c r="AE573" s="192">
        <v>0</v>
      </c>
      <c r="AF573" s="192">
        <v>0</v>
      </c>
      <c r="AG573" s="192">
        <v>0</v>
      </c>
      <c r="AH573" s="192">
        <v>0</v>
      </c>
      <c r="AI573" s="192">
        <v>0</v>
      </c>
      <c r="AJ573" s="192">
        <v>0</v>
      </c>
      <c r="AK573" s="192">
        <v>0</v>
      </c>
      <c r="AL573" s="192">
        <v>0</v>
      </c>
      <c r="AM573" s="192">
        <v>0</v>
      </c>
      <c r="AN573" s="192">
        <v>0</v>
      </c>
      <c r="AO573" s="192">
        <v>0</v>
      </c>
      <c r="AP573" s="192">
        <v>0</v>
      </c>
      <c r="AQ573" s="192">
        <v>0</v>
      </c>
      <c r="AR573" s="192">
        <v>0</v>
      </c>
      <c r="AS573" s="192">
        <v>0</v>
      </c>
      <c r="AT573" s="192">
        <v>0</v>
      </c>
      <c r="AU573" s="192">
        <v>0</v>
      </c>
      <c r="AV573" s="192">
        <v>0</v>
      </c>
      <c r="AW573" s="192">
        <v>0</v>
      </c>
      <c r="AX573" s="192">
        <v>0</v>
      </c>
      <c r="AY573" s="192">
        <v>0</v>
      </c>
      <c r="AZ573" s="192">
        <v>0</v>
      </c>
      <c r="BA573" s="192">
        <v>0</v>
      </c>
      <c r="BB573" s="192">
        <v>0</v>
      </c>
      <c r="BC573" s="192">
        <v>0</v>
      </c>
      <c r="BD573" s="192">
        <v>0</v>
      </c>
      <c r="BE573" s="192">
        <v>0</v>
      </c>
      <c r="BF573" s="192">
        <v>0</v>
      </c>
      <c r="BG573" s="192">
        <v>0</v>
      </c>
      <c r="BH573" s="192">
        <v>0</v>
      </c>
      <c r="BI573" s="192">
        <v>0</v>
      </c>
      <c r="BJ573" s="192">
        <v>0</v>
      </c>
      <c r="BK573" s="192">
        <v>0</v>
      </c>
      <c r="BL573" s="192">
        <v>0</v>
      </c>
      <c r="BM573" s="192">
        <v>0</v>
      </c>
      <c r="BN573" s="192">
        <v>0</v>
      </c>
      <c r="BO573" s="192">
        <v>0</v>
      </c>
      <c r="BP573" s="192">
        <v>0</v>
      </c>
      <c r="BQ573" s="192">
        <v>0</v>
      </c>
      <c r="BR573" s="192">
        <v>0</v>
      </c>
      <c r="BS573" s="192">
        <v>0</v>
      </c>
      <c r="BT573" s="192">
        <v>0</v>
      </c>
      <c r="BU573" s="192">
        <v>0</v>
      </c>
      <c r="BV573" s="192">
        <v>0</v>
      </c>
      <c r="BW573" s="192">
        <v>0</v>
      </c>
      <c r="BX573" s="192">
        <v>0</v>
      </c>
      <c r="BY573" s="192">
        <v>0</v>
      </c>
      <c r="BZ573" s="192">
        <v>0</v>
      </c>
      <c r="CA573" s="192">
        <v>0</v>
      </c>
      <c r="CB573" s="192">
        <v>0</v>
      </c>
      <c r="CC573" s="201">
        <f t="shared" si="75"/>
        <v>0</v>
      </c>
    </row>
    <row r="574" spans="1:81" s="278" customFormat="1">
      <c r="A574" s="320"/>
      <c r="B574" s="319"/>
      <c r="C574" s="321"/>
      <c r="D574" s="321"/>
      <c r="E574" s="321"/>
      <c r="F574" s="322" t="s">
        <v>1194</v>
      </c>
      <c r="G574" s="323" t="s">
        <v>1195</v>
      </c>
      <c r="H574" s="192">
        <v>0</v>
      </c>
      <c r="I574" s="192">
        <v>0</v>
      </c>
      <c r="J574" s="192">
        <v>0</v>
      </c>
      <c r="K574" s="192">
        <v>0</v>
      </c>
      <c r="L574" s="192">
        <v>0</v>
      </c>
      <c r="M574" s="192">
        <v>0</v>
      </c>
      <c r="N574" s="192">
        <v>0</v>
      </c>
      <c r="O574" s="192">
        <v>0</v>
      </c>
      <c r="P574" s="192">
        <v>0</v>
      </c>
      <c r="Q574" s="192">
        <v>0</v>
      </c>
      <c r="R574" s="192">
        <v>0</v>
      </c>
      <c r="S574" s="192">
        <v>0</v>
      </c>
      <c r="T574" s="192">
        <v>0</v>
      </c>
      <c r="U574" s="192">
        <v>0</v>
      </c>
      <c r="V574" s="192">
        <v>0</v>
      </c>
      <c r="W574" s="192">
        <v>0</v>
      </c>
      <c r="X574" s="192">
        <v>0</v>
      </c>
      <c r="Y574" s="192">
        <v>0</v>
      </c>
      <c r="Z574" s="192">
        <v>0</v>
      </c>
      <c r="AA574" s="192">
        <v>0</v>
      </c>
      <c r="AB574" s="192">
        <v>0</v>
      </c>
      <c r="AC574" s="192">
        <v>0</v>
      </c>
      <c r="AD574" s="192">
        <v>0</v>
      </c>
      <c r="AE574" s="192">
        <v>0</v>
      </c>
      <c r="AF574" s="192">
        <v>0</v>
      </c>
      <c r="AG574" s="192">
        <v>0</v>
      </c>
      <c r="AH574" s="192">
        <v>0</v>
      </c>
      <c r="AI574" s="192">
        <v>0</v>
      </c>
      <c r="AJ574" s="192">
        <v>0</v>
      </c>
      <c r="AK574" s="192">
        <v>0</v>
      </c>
      <c r="AL574" s="192">
        <v>0</v>
      </c>
      <c r="AM574" s="192">
        <v>0</v>
      </c>
      <c r="AN574" s="192">
        <v>0</v>
      </c>
      <c r="AO574" s="192">
        <v>0</v>
      </c>
      <c r="AP574" s="192">
        <v>0</v>
      </c>
      <c r="AQ574" s="192">
        <v>0</v>
      </c>
      <c r="AR574" s="192">
        <v>0</v>
      </c>
      <c r="AS574" s="192">
        <v>0</v>
      </c>
      <c r="AT574" s="192">
        <v>0</v>
      </c>
      <c r="AU574" s="192">
        <v>0</v>
      </c>
      <c r="AV574" s="192">
        <v>0</v>
      </c>
      <c r="AW574" s="192">
        <v>0</v>
      </c>
      <c r="AX574" s="192">
        <v>0</v>
      </c>
      <c r="AY574" s="192">
        <v>0</v>
      </c>
      <c r="AZ574" s="192">
        <v>0</v>
      </c>
      <c r="BA574" s="192">
        <v>0</v>
      </c>
      <c r="BB574" s="192">
        <v>0</v>
      </c>
      <c r="BC574" s="192">
        <v>0</v>
      </c>
      <c r="BD574" s="192">
        <v>0</v>
      </c>
      <c r="BE574" s="192">
        <v>0</v>
      </c>
      <c r="BF574" s="192">
        <v>0</v>
      </c>
      <c r="BG574" s="192">
        <v>0</v>
      </c>
      <c r="BH574" s="192">
        <v>0</v>
      </c>
      <c r="BI574" s="192">
        <v>0</v>
      </c>
      <c r="BJ574" s="192">
        <v>0</v>
      </c>
      <c r="BK574" s="192">
        <v>0</v>
      </c>
      <c r="BL574" s="192">
        <v>0</v>
      </c>
      <c r="BM574" s="192">
        <v>0</v>
      </c>
      <c r="BN574" s="192">
        <v>0</v>
      </c>
      <c r="BO574" s="192">
        <v>0</v>
      </c>
      <c r="BP574" s="192">
        <v>0</v>
      </c>
      <c r="BQ574" s="192">
        <v>0</v>
      </c>
      <c r="BR574" s="192">
        <v>0</v>
      </c>
      <c r="BS574" s="192">
        <v>0</v>
      </c>
      <c r="BT574" s="192">
        <v>0</v>
      </c>
      <c r="BU574" s="192">
        <v>0</v>
      </c>
      <c r="BV574" s="192">
        <v>0</v>
      </c>
      <c r="BW574" s="192">
        <v>0</v>
      </c>
      <c r="BX574" s="192">
        <v>0</v>
      </c>
      <c r="BY574" s="192">
        <v>0</v>
      </c>
      <c r="BZ574" s="192">
        <v>0</v>
      </c>
      <c r="CA574" s="192">
        <v>0</v>
      </c>
      <c r="CB574" s="192">
        <v>0</v>
      </c>
      <c r="CC574" s="201">
        <f t="shared" si="75"/>
        <v>0</v>
      </c>
    </row>
    <row r="575" spans="1:81" s="278" customFormat="1">
      <c r="A575" s="320"/>
      <c r="B575" s="319"/>
      <c r="C575" s="321"/>
      <c r="D575" s="321"/>
      <c r="E575" s="321"/>
      <c r="F575" s="322" t="s">
        <v>1199</v>
      </c>
      <c r="G575" s="323" t="s">
        <v>1200</v>
      </c>
      <c r="H575" s="192">
        <v>0</v>
      </c>
      <c r="I575" s="192">
        <v>0</v>
      </c>
      <c r="J575" s="192">
        <v>0</v>
      </c>
      <c r="K575" s="192">
        <v>0</v>
      </c>
      <c r="L575" s="192">
        <v>0</v>
      </c>
      <c r="M575" s="192">
        <v>0</v>
      </c>
      <c r="N575" s="192">
        <v>0</v>
      </c>
      <c r="O575" s="192">
        <v>0</v>
      </c>
      <c r="P575" s="192">
        <v>0</v>
      </c>
      <c r="Q575" s="192">
        <v>0</v>
      </c>
      <c r="R575" s="192">
        <v>0</v>
      </c>
      <c r="S575" s="192">
        <v>0</v>
      </c>
      <c r="T575" s="192">
        <v>0</v>
      </c>
      <c r="U575" s="192">
        <v>0</v>
      </c>
      <c r="V575" s="192">
        <v>0</v>
      </c>
      <c r="W575" s="192">
        <v>0</v>
      </c>
      <c r="X575" s="192">
        <v>0</v>
      </c>
      <c r="Y575" s="192">
        <v>0</v>
      </c>
      <c r="Z575" s="192">
        <v>0</v>
      </c>
      <c r="AA575" s="192">
        <v>0</v>
      </c>
      <c r="AB575" s="192">
        <v>0</v>
      </c>
      <c r="AC575" s="192">
        <v>0</v>
      </c>
      <c r="AD575" s="192">
        <v>0</v>
      </c>
      <c r="AE575" s="192">
        <v>0</v>
      </c>
      <c r="AF575" s="192">
        <v>0</v>
      </c>
      <c r="AG575" s="192">
        <v>0</v>
      </c>
      <c r="AH575" s="192">
        <v>0</v>
      </c>
      <c r="AI575" s="192">
        <v>0</v>
      </c>
      <c r="AJ575" s="192">
        <v>0</v>
      </c>
      <c r="AK575" s="192">
        <v>0</v>
      </c>
      <c r="AL575" s="192">
        <v>0</v>
      </c>
      <c r="AM575" s="192">
        <v>0</v>
      </c>
      <c r="AN575" s="192">
        <v>0</v>
      </c>
      <c r="AO575" s="192">
        <v>0</v>
      </c>
      <c r="AP575" s="192">
        <v>0</v>
      </c>
      <c r="AQ575" s="192">
        <v>0</v>
      </c>
      <c r="AR575" s="192">
        <v>0</v>
      </c>
      <c r="AS575" s="192">
        <v>0</v>
      </c>
      <c r="AT575" s="192">
        <v>0</v>
      </c>
      <c r="AU575" s="192">
        <v>0</v>
      </c>
      <c r="AV575" s="192">
        <v>0</v>
      </c>
      <c r="AW575" s="192">
        <v>0</v>
      </c>
      <c r="AX575" s="192">
        <v>0</v>
      </c>
      <c r="AY575" s="192">
        <v>0</v>
      </c>
      <c r="AZ575" s="192">
        <v>0</v>
      </c>
      <c r="BA575" s="192">
        <v>0</v>
      </c>
      <c r="BB575" s="192">
        <v>0</v>
      </c>
      <c r="BC575" s="192">
        <v>0</v>
      </c>
      <c r="BD575" s="192">
        <v>0</v>
      </c>
      <c r="BE575" s="192">
        <v>0</v>
      </c>
      <c r="BF575" s="192">
        <v>0</v>
      </c>
      <c r="BG575" s="192">
        <v>0</v>
      </c>
      <c r="BH575" s="192">
        <v>0</v>
      </c>
      <c r="BI575" s="192">
        <v>0</v>
      </c>
      <c r="BJ575" s="192">
        <v>0</v>
      </c>
      <c r="BK575" s="192">
        <v>0</v>
      </c>
      <c r="BL575" s="192">
        <v>0</v>
      </c>
      <c r="BM575" s="192">
        <v>0</v>
      </c>
      <c r="BN575" s="192">
        <v>0</v>
      </c>
      <c r="BO575" s="192">
        <v>0</v>
      </c>
      <c r="BP575" s="192">
        <v>0</v>
      </c>
      <c r="BQ575" s="192">
        <v>0</v>
      </c>
      <c r="BR575" s="192">
        <v>0</v>
      </c>
      <c r="BS575" s="192">
        <v>0</v>
      </c>
      <c r="BT575" s="192">
        <v>0</v>
      </c>
      <c r="BU575" s="192">
        <v>0</v>
      </c>
      <c r="BV575" s="192">
        <v>0</v>
      </c>
      <c r="BW575" s="192">
        <v>0</v>
      </c>
      <c r="BX575" s="192">
        <v>0</v>
      </c>
      <c r="BY575" s="192">
        <v>0</v>
      </c>
      <c r="BZ575" s="192">
        <v>0</v>
      </c>
      <c r="CA575" s="192">
        <v>0</v>
      </c>
      <c r="CB575" s="192">
        <v>0</v>
      </c>
      <c r="CC575" s="201">
        <f t="shared" ref="CC575:CC638" si="76">SUM(H575:CB575)</f>
        <v>0</v>
      </c>
    </row>
    <row r="576" spans="1:81" s="278" customFormat="1">
      <c r="A576" s="320"/>
      <c r="B576" s="319"/>
      <c r="C576" s="321"/>
      <c r="D576" s="321"/>
      <c r="E576" s="321"/>
      <c r="F576" s="322" t="s">
        <v>1201</v>
      </c>
      <c r="G576" s="323" t="s">
        <v>1202</v>
      </c>
      <c r="H576" s="192">
        <v>0</v>
      </c>
      <c r="I576" s="192">
        <v>0</v>
      </c>
      <c r="J576" s="192">
        <v>0</v>
      </c>
      <c r="K576" s="192">
        <v>0</v>
      </c>
      <c r="L576" s="192">
        <v>0</v>
      </c>
      <c r="M576" s="192">
        <v>0</v>
      </c>
      <c r="N576" s="192">
        <v>0</v>
      </c>
      <c r="O576" s="192">
        <v>0</v>
      </c>
      <c r="P576" s="192">
        <v>0</v>
      </c>
      <c r="Q576" s="192">
        <v>0</v>
      </c>
      <c r="R576" s="192">
        <v>0</v>
      </c>
      <c r="S576" s="192">
        <v>0</v>
      </c>
      <c r="T576" s="192">
        <v>0</v>
      </c>
      <c r="U576" s="192">
        <v>0</v>
      </c>
      <c r="V576" s="192">
        <v>0</v>
      </c>
      <c r="W576" s="192">
        <v>0</v>
      </c>
      <c r="X576" s="192">
        <v>0</v>
      </c>
      <c r="Y576" s="192">
        <v>0</v>
      </c>
      <c r="Z576" s="192">
        <v>0</v>
      </c>
      <c r="AA576" s="192">
        <v>0</v>
      </c>
      <c r="AB576" s="192">
        <v>0</v>
      </c>
      <c r="AC576" s="192">
        <v>0</v>
      </c>
      <c r="AD576" s="192">
        <v>0</v>
      </c>
      <c r="AE576" s="192">
        <v>0</v>
      </c>
      <c r="AF576" s="192">
        <v>0</v>
      </c>
      <c r="AG576" s="192">
        <v>0</v>
      </c>
      <c r="AH576" s="192">
        <v>0</v>
      </c>
      <c r="AI576" s="192">
        <v>0</v>
      </c>
      <c r="AJ576" s="192">
        <v>0</v>
      </c>
      <c r="AK576" s="192">
        <v>0</v>
      </c>
      <c r="AL576" s="192">
        <v>0</v>
      </c>
      <c r="AM576" s="192">
        <v>0</v>
      </c>
      <c r="AN576" s="192">
        <v>0</v>
      </c>
      <c r="AO576" s="192">
        <v>0</v>
      </c>
      <c r="AP576" s="192">
        <v>0</v>
      </c>
      <c r="AQ576" s="192">
        <v>0</v>
      </c>
      <c r="AR576" s="192">
        <v>0</v>
      </c>
      <c r="AS576" s="192">
        <v>0</v>
      </c>
      <c r="AT576" s="192">
        <v>0</v>
      </c>
      <c r="AU576" s="192">
        <v>0</v>
      </c>
      <c r="AV576" s="192">
        <v>0</v>
      </c>
      <c r="AW576" s="192">
        <v>0</v>
      </c>
      <c r="AX576" s="192">
        <v>0</v>
      </c>
      <c r="AY576" s="192">
        <v>0</v>
      </c>
      <c r="AZ576" s="192">
        <v>0</v>
      </c>
      <c r="BA576" s="192">
        <v>0</v>
      </c>
      <c r="BB576" s="192">
        <v>0</v>
      </c>
      <c r="BC576" s="192">
        <v>0</v>
      </c>
      <c r="BD576" s="192">
        <v>0</v>
      </c>
      <c r="BE576" s="192">
        <v>0</v>
      </c>
      <c r="BF576" s="192">
        <v>0</v>
      </c>
      <c r="BG576" s="192">
        <v>0</v>
      </c>
      <c r="BH576" s="192">
        <v>0</v>
      </c>
      <c r="BI576" s="192">
        <v>0</v>
      </c>
      <c r="BJ576" s="192">
        <v>0</v>
      </c>
      <c r="BK576" s="192">
        <v>0</v>
      </c>
      <c r="BL576" s="192">
        <v>0</v>
      </c>
      <c r="BM576" s="192">
        <v>0</v>
      </c>
      <c r="BN576" s="192">
        <v>0</v>
      </c>
      <c r="BO576" s="192">
        <v>0</v>
      </c>
      <c r="BP576" s="192">
        <v>0</v>
      </c>
      <c r="BQ576" s="192">
        <v>0</v>
      </c>
      <c r="BR576" s="192">
        <v>0</v>
      </c>
      <c r="BS576" s="192">
        <v>0</v>
      </c>
      <c r="BT576" s="192">
        <v>0</v>
      </c>
      <c r="BU576" s="192">
        <v>0</v>
      </c>
      <c r="BV576" s="192">
        <v>0</v>
      </c>
      <c r="BW576" s="192">
        <v>0</v>
      </c>
      <c r="BX576" s="192">
        <v>0</v>
      </c>
      <c r="BY576" s="192">
        <v>0</v>
      </c>
      <c r="BZ576" s="192">
        <v>0</v>
      </c>
      <c r="CA576" s="192">
        <v>0</v>
      </c>
      <c r="CB576" s="192">
        <v>0</v>
      </c>
      <c r="CC576" s="201">
        <f t="shared" si="76"/>
        <v>0</v>
      </c>
    </row>
    <row r="577" spans="1:81" s="278" customFormat="1">
      <c r="A577" s="320"/>
      <c r="B577" s="319"/>
      <c r="C577" s="321"/>
      <c r="D577" s="321"/>
      <c r="E577" s="321"/>
      <c r="F577" s="322" t="s">
        <v>1203</v>
      </c>
      <c r="G577" s="323" t="s">
        <v>1204</v>
      </c>
      <c r="H577" s="192">
        <v>0</v>
      </c>
      <c r="I577" s="192">
        <v>0</v>
      </c>
      <c r="J577" s="192">
        <v>0</v>
      </c>
      <c r="K577" s="192">
        <v>0</v>
      </c>
      <c r="L577" s="192">
        <v>0</v>
      </c>
      <c r="M577" s="192">
        <v>0</v>
      </c>
      <c r="N577" s="192">
        <v>0</v>
      </c>
      <c r="O577" s="192">
        <v>0</v>
      </c>
      <c r="P577" s="192">
        <v>0</v>
      </c>
      <c r="Q577" s="192">
        <v>0</v>
      </c>
      <c r="R577" s="192">
        <v>0</v>
      </c>
      <c r="S577" s="192">
        <v>0</v>
      </c>
      <c r="T577" s="192">
        <v>0</v>
      </c>
      <c r="U577" s="192">
        <v>0</v>
      </c>
      <c r="V577" s="192">
        <v>0</v>
      </c>
      <c r="W577" s="192">
        <v>0</v>
      </c>
      <c r="X577" s="192">
        <v>0</v>
      </c>
      <c r="Y577" s="192">
        <v>0</v>
      </c>
      <c r="Z577" s="192">
        <v>0</v>
      </c>
      <c r="AA577" s="192">
        <v>0</v>
      </c>
      <c r="AB577" s="192">
        <v>0</v>
      </c>
      <c r="AC577" s="192">
        <v>0</v>
      </c>
      <c r="AD577" s="192">
        <v>0</v>
      </c>
      <c r="AE577" s="192">
        <v>0</v>
      </c>
      <c r="AF577" s="192">
        <v>0</v>
      </c>
      <c r="AG577" s="192">
        <v>0</v>
      </c>
      <c r="AH577" s="192">
        <v>0</v>
      </c>
      <c r="AI577" s="192">
        <v>0</v>
      </c>
      <c r="AJ577" s="192">
        <v>0</v>
      </c>
      <c r="AK577" s="192">
        <v>0</v>
      </c>
      <c r="AL577" s="192">
        <v>0</v>
      </c>
      <c r="AM577" s="192">
        <v>0</v>
      </c>
      <c r="AN577" s="192">
        <v>0</v>
      </c>
      <c r="AO577" s="192">
        <v>0</v>
      </c>
      <c r="AP577" s="192">
        <v>0</v>
      </c>
      <c r="AQ577" s="192">
        <v>0</v>
      </c>
      <c r="AR577" s="192">
        <v>0</v>
      </c>
      <c r="AS577" s="192">
        <v>0</v>
      </c>
      <c r="AT577" s="192">
        <v>0</v>
      </c>
      <c r="AU577" s="192">
        <v>0</v>
      </c>
      <c r="AV577" s="192">
        <v>0</v>
      </c>
      <c r="AW577" s="192">
        <v>0</v>
      </c>
      <c r="AX577" s="192">
        <v>0</v>
      </c>
      <c r="AY577" s="192">
        <v>0</v>
      </c>
      <c r="AZ577" s="192">
        <v>0</v>
      </c>
      <c r="BA577" s="192">
        <v>0</v>
      </c>
      <c r="BB577" s="192">
        <v>0</v>
      </c>
      <c r="BC577" s="192">
        <v>0</v>
      </c>
      <c r="BD577" s="192">
        <v>0</v>
      </c>
      <c r="BE577" s="192">
        <v>0</v>
      </c>
      <c r="BF577" s="192">
        <v>0</v>
      </c>
      <c r="BG577" s="192">
        <v>0</v>
      </c>
      <c r="BH577" s="192">
        <v>0</v>
      </c>
      <c r="BI577" s="192">
        <v>0</v>
      </c>
      <c r="BJ577" s="192">
        <v>0</v>
      </c>
      <c r="BK577" s="192">
        <v>0</v>
      </c>
      <c r="BL577" s="192">
        <v>0</v>
      </c>
      <c r="BM577" s="192">
        <v>0</v>
      </c>
      <c r="BN577" s="192">
        <v>0</v>
      </c>
      <c r="BO577" s="192">
        <v>0</v>
      </c>
      <c r="BP577" s="192">
        <v>0</v>
      </c>
      <c r="BQ577" s="192">
        <v>0</v>
      </c>
      <c r="BR577" s="192">
        <v>0</v>
      </c>
      <c r="BS577" s="192">
        <v>0</v>
      </c>
      <c r="BT577" s="192">
        <v>0</v>
      </c>
      <c r="BU577" s="192">
        <v>0</v>
      </c>
      <c r="BV577" s="192">
        <v>0</v>
      </c>
      <c r="BW577" s="192">
        <v>0</v>
      </c>
      <c r="BX577" s="192">
        <v>0</v>
      </c>
      <c r="BY577" s="192">
        <v>0</v>
      </c>
      <c r="BZ577" s="192">
        <v>0</v>
      </c>
      <c r="CA577" s="192">
        <v>0</v>
      </c>
      <c r="CB577" s="192">
        <v>0</v>
      </c>
      <c r="CC577" s="201">
        <f t="shared" si="76"/>
        <v>0</v>
      </c>
    </row>
    <row r="578" spans="1:81" s="278" customFormat="1">
      <c r="A578" s="320"/>
      <c r="B578" s="319"/>
      <c r="C578" s="321"/>
      <c r="D578" s="321"/>
      <c r="E578" s="321"/>
      <c r="F578" s="322" t="s">
        <v>1205</v>
      </c>
      <c r="G578" s="323" t="s">
        <v>1206</v>
      </c>
      <c r="H578" s="192">
        <v>0</v>
      </c>
      <c r="I578" s="192">
        <v>0</v>
      </c>
      <c r="J578" s="192">
        <v>0</v>
      </c>
      <c r="K578" s="192">
        <v>0</v>
      </c>
      <c r="L578" s="192">
        <v>0</v>
      </c>
      <c r="M578" s="192">
        <v>0</v>
      </c>
      <c r="N578" s="192">
        <v>0</v>
      </c>
      <c r="O578" s="192">
        <v>0</v>
      </c>
      <c r="P578" s="192">
        <v>0</v>
      </c>
      <c r="Q578" s="192">
        <v>0</v>
      </c>
      <c r="R578" s="192">
        <v>0</v>
      </c>
      <c r="S578" s="192">
        <v>0</v>
      </c>
      <c r="T578" s="192">
        <v>36575</v>
      </c>
      <c r="U578" s="192">
        <v>0</v>
      </c>
      <c r="V578" s="192">
        <v>0</v>
      </c>
      <c r="W578" s="192">
        <v>0</v>
      </c>
      <c r="X578" s="192">
        <v>0</v>
      </c>
      <c r="Y578" s="192">
        <v>0</v>
      </c>
      <c r="Z578" s="192">
        <v>0</v>
      </c>
      <c r="AA578" s="192">
        <v>0</v>
      </c>
      <c r="AB578" s="192">
        <v>0</v>
      </c>
      <c r="AC578" s="192">
        <v>0</v>
      </c>
      <c r="AD578" s="192">
        <v>0</v>
      </c>
      <c r="AE578" s="192">
        <v>0</v>
      </c>
      <c r="AF578" s="192">
        <v>0</v>
      </c>
      <c r="AG578" s="192">
        <v>0</v>
      </c>
      <c r="AH578" s="192">
        <v>0</v>
      </c>
      <c r="AI578" s="192">
        <v>0</v>
      </c>
      <c r="AJ578" s="192">
        <v>0</v>
      </c>
      <c r="AK578" s="192">
        <v>0</v>
      </c>
      <c r="AL578" s="192">
        <v>0</v>
      </c>
      <c r="AM578" s="192">
        <v>0</v>
      </c>
      <c r="AN578" s="192">
        <v>0</v>
      </c>
      <c r="AO578" s="192">
        <v>0</v>
      </c>
      <c r="AP578" s="192">
        <v>0</v>
      </c>
      <c r="AQ578" s="192">
        <v>0</v>
      </c>
      <c r="AR578" s="192">
        <v>0</v>
      </c>
      <c r="AS578" s="192">
        <v>0</v>
      </c>
      <c r="AT578" s="192">
        <v>0</v>
      </c>
      <c r="AU578" s="192">
        <v>0</v>
      </c>
      <c r="AV578" s="192">
        <v>0</v>
      </c>
      <c r="AW578" s="192">
        <v>0</v>
      </c>
      <c r="AX578" s="192">
        <v>0</v>
      </c>
      <c r="AY578" s="192">
        <v>0</v>
      </c>
      <c r="AZ578" s="192">
        <v>0</v>
      </c>
      <c r="BA578" s="192">
        <v>0</v>
      </c>
      <c r="BB578" s="192">
        <v>0</v>
      </c>
      <c r="BC578" s="192">
        <v>0</v>
      </c>
      <c r="BD578" s="192">
        <v>0</v>
      </c>
      <c r="BE578" s="192">
        <v>0</v>
      </c>
      <c r="BF578" s="192">
        <v>0</v>
      </c>
      <c r="BG578" s="192">
        <v>0</v>
      </c>
      <c r="BH578" s="192">
        <v>0</v>
      </c>
      <c r="BI578" s="192">
        <v>0</v>
      </c>
      <c r="BJ578" s="192">
        <v>0</v>
      </c>
      <c r="BK578" s="192">
        <v>0</v>
      </c>
      <c r="BL578" s="192">
        <v>0</v>
      </c>
      <c r="BM578" s="192">
        <v>0</v>
      </c>
      <c r="BN578" s="192">
        <v>0</v>
      </c>
      <c r="BO578" s="192">
        <v>0</v>
      </c>
      <c r="BP578" s="192">
        <v>0</v>
      </c>
      <c r="BQ578" s="192">
        <v>0</v>
      </c>
      <c r="BR578" s="192">
        <v>0</v>
      </c>
      <c r="BS578" s="192">
        <v>0</v>
      </c>
      <c r="BT578" s="192">
        <v>0</v>
      </c>
      <c r="BU578" s="192">
        <v>0</v>
      </c>
      <c r="BV578" s="192">
        <v>0</v>
      </c>
      <c r="BW578" s="192">
        <v>0</v>
      </c>
      <c r="BX578" s="192">
        <v>0</v>
      </c>
      <c r="BY578" s="192">
        <v>0</v>
      </c>
      <c r="BZ578" s="192">
        <v>0</v>
      </c>
      <c r="CA578" s="192">
        <v>0</v>
      </c>
      <c r="CB578" s="192">
        <v>0</v>
      </c>
      <c r="CC578" s="201">
        <f t="shared" si="76"/>
        <v>36575</v>
      </c>
    </row>
    <row r="579" spans="1:81" s="278" customFormat="1">
      <c r="A579" s="320"/>
      <c r="B579" s="319"/>
      <c r="C579" s="321"/>
      <c r="D579" s="321"/>
      <c r="E579" s="321"/>
      <c r="F579" s="322" t="s">
        <v>1207</v>
      </c>
      <c r="G579" s="323" t="s">
        <v>1208</v>
      </c>
      <c r="H579" s="192">
        <v>40268543.390000001</v>
      </c>
      <c r="I579" s="192">
        <v>6167751.6799999997</v>
      </c>
      <c r="J579" s="192">
        <v>8470845.8200000003</v>
      </c>
      <c r="K579" s="192">
        <v>4237946.01</v>
      </c>
      <c r="L579" s="192">
        <v>5253254.93</v>
      </c>
      <c r="M579" s="192">
        <v>2518477.27</v>
      </c>
      <c r="N579" s="192">
        <v>103818010.83</v>
      </c>
      <c r="O579" s="192">
        <v>4457009.6500000004</v>
      </c>
      <c r="P579" s="192">
        <v>1042860.45</v>
      </c>
      <c r="Q579" s="192">
        <v>32222970.100000001</v>
      </c>
      <c r="R579" s="192">
        <v>2034576.04</v>
      </c>
      <c r="S579" s="192">
        <v>3585785.4</v>
      </c>
      <c r="T579" s="192">
        <v>15630887.039999999</v>
      </c>
      <c r="U579" s="192">
        <v>9688871.5</v>
      </c>
      <c r="V579" s="192">
        <v>840228.69</v>
      </c>
      <c r="W579" s="192">
        <v>1990527.65</v>
      </c>
      <c r="X579" s="192">
        <v>1852267.23</v>
      </c>
      <c r="Y579" s="192">
        <v>1239733.3700000001</v>
      </c>
      <c r="Z579" s="192">
        <v>42905551.770000003</v>
      </c>
      <c r="AA579" s="192">
        <v>4998810.4800000004</v>
      </c>
      <c r="AB579" s="192">
        <v>3081407.85</v>
      </c>
      <c r="AC579" s="192">
        <v>8922232.8699999992</v>
      </c>
      <c r="AD579" s="192">
        <v>1963532.37</v>
      </c>
      <c r="AE579" s="192">
        <v>2692798.97</v>
      </c>
      <c r="AF579" s="192">
        <v>4399569.28</v>
      </c>
      <c r="AG579" s="192">
        <v>1267129.82</v>
      </c>
      <c r="AH579" s="192">
        <v>1485555.21</v>
      </c>
      <c r="AI579" s="192">
        <v>35185070.850000001</v>
      </c>
      <c r="AJ579" s="192">
        <v>3581519.26</v>
      </c>
      <c r="AK579" s="192">
        <v>306459.81</v>
      </c>
      <c r="AL579" s="192">
        <v>906401.51</v>
      </c>
      <c r="AM579" s="192">
        <v>1643676.83</v>
      </c>
      <c r="AN579" s="192">
        <v>1636066</v>
      </c>
      <c r="AO579" s="192">
        <v>1331204.6499999999</v>
      </c>
      <c r="AP579" s="192">
        <v>1446785.99</v>
      </c>
      <c r="AQ579" s="192">
        <v>5119858.79</v>
      </c>
      <c r="AR579" s="192">
        <v>2081139.22</v>
      </c>
      <c r="AS579" s="192">
        <v>1565572</v>
      </c>
      <c r="AT579" s="192">
        <v>2308892.66</v>
      </c>
      <c r="AU579" s="192">
        <v>7870263.46</v>
      </c>
      <c r="AV579" s="192">
        <v>1639556.94</v>
      </c>
      <c r="AW579" s="192">
        <v>1638981.47</v>
      </c>
      <c r="AX579" s="192">
        <v>1190363.58</v>
      </c>
      <c r="AY579" s="192">
        <v>1243310.52</v>
      </c>
      <c r="AZ579" s="192">
        <v>169111.95</v>
      </c>
      <c r="BA579" s="192">
        <v>626403.63</v>
      </c>
      <c r="BB579" s="192">
        <v>63125529.460000001</v>
      </c>
      <c r="BC579" s="192">
        <v>1641383.45</v>
      </c>
      <c r="BD579" s="192">
        <v>2739673.52</v>
      </c>
      <c r="BE579" s="192">
        <v>2851621.66</v>
      </c>
      <c r="BF579" s="192">
        <v>1969582.46</v>
      </c>
      <c r="BG579" s="192">
        <v>4542423.76</v>
      </c>
      <c r="BH579" s="192">
        <v>3526479.23</v>
      </c>
      <c r="BI579" s="192">
        <v>3416310.59</v>
      </c>
      <c r="BJ579" s="192">
        <v>2319436.44</v>
      </c>
      <c r="BK579" s="192">
        <v>1050254.77</v>
      </c>
      <c r="BL579" s="192">
        <v>695128.12</v>
      </c>
      <c r="BM579" s="192">
        <v>53126954.630000003</v>
      </c>
      <c r="BN579" s="192">
        <v>12020672.5</v>
      </c>
      <c r="BO579" s="192">
        <v>1033476.11</v>
      </c>
      <c r="BP579" s="192">
        <v>1969822.89</v>
      </c>
      <c r="BQ579" s="192">
        <v>958581.68</v>
      </c>
      <c r="BR579" s="192">
        <v>1858510.12</v>
      </c>
      <c r="BS579" s="192">
        <v>828737.89</v>
      </c>
      <c r="BT579" s="192">
        <v>31976287.100000001</v>
      </c>
      <c r="BU579" s="192">
        <v>1370169.33</v>
      </c>
      <c r="BV579" s="192">
        <v>3338772.68</v>
      </c>
      <c r="BW579" s="192">
        <v>5141838.91</v>
      </c>
      <c r="BX579" s="192">
        <v>1841927.57</v>
      </c>
      <c r="BY579" s="192">
        <v>7607236.8200000003</v>
      </c>
      <c r="BZ579" s="192">
        <v>2404163.38</v>
      </c>
      <c r="CA579" s="192">
        <v>647771.22</v>
      </c>
      <c r="CB579" s="192">
        <v>2304522.36</v>
      </c>
      <c r="CC579" s="201">
        <f t="shared" si="76"/>
        <v>604835043.43999994</v>
      </c>
    </row>
    <row r="580" spans="1:81" s="278" customFormat="1">
      <c r="A580" s="320"/>
      <c r="B580" s="319"/>
      <c r="C580" s="321"/>
      <c r="D580" s="321"/>
      <c r="E580" s="321"/>
      <c r="F580" s="322" t="s">
        <v>1209</v>
      </c>
      <c r="G580" s="323" t="s">
        <v>1210</v>
      </c>
      <c r="H580" s="192">
        <v>5449483.1299999999</v>
      </c>
      <c r="I580" s="192">
        <v>215122.22</v>
      </c>
      <c r="J580" s="192">
        <v>3631593.06</v>
      </c>
      <c r="K580" s="192">
        <v>0</v>
      </c>
      <c r="L580" s="192">
        <v>0</v>
      </c>
      <c r="M580" s="192">
        <v>0</v>
      </c>
      <c r="N580" s="192">
        <v>2601839.41</v>
      </c>
      <c r="O580" s="192">
        <v>2739873.93</v>
      </c>
      <c r="P580" s="192">
        <v>848108.45</v>
      </c>
      <c r="Q580" s="192">
        <v>101766</v>
      </c>
      <c r="R580" s="192">
        <v>0</v>
      </c>
      <c r="S580" s="192">
        <v>32110.17</v>
      </c>
      <c r="T580" s="192">
        <v>434519.18</v>
      </c>
      <c r="U580" s="192">
        <v>223789.17</v>
      </c>
      <c r="V580" s="192">
        <v>286364.79999999999</v>
      </c>
      <c r="W580" s="192">
        <v>910364.38</v>
      </c>
      <c r="X580" s="192">
        <v>812573.05</v>
      </c>
      <c r="Y580" s="192">
        <v>150030.9</v>
      </c>
      <c r="Z580" s="192">
        <v>0</v>
      </c>
      <c r="AA580" s="192">
        <v>15146.52</v>
      </c>
      <c r="AB580" s="192">
        <v>301521.07</v>
      </c>
      <c r="AC580" s="192">
        <v>0</v>
      </c>
      <c r="AD580" s="192">
        <v>2059.9899999999998</v>
      </c>
      <c r="AE580" s="192">
        <v>139532.20000000001</v>
      </c>
      <c r="AF580" s="192">
        <v>0</v>
      </c>
      <c r="AG580" s="192">
        <v>0</v>
      </c>
      <c r="AH580" s="192">
        <v>0</v>
      </c>
      <c r="AI580" s="192">
        <v>105408.06</v>
      </c>
      <c r="AJ580" s="192">
        <v>49661.85</v>
      </c>
      <c r="AK580" s="192">
        <v>760425.24</v>
      </c>
      <c r="AL580" s="192">
        <v>0</v>
      </c>
      <c r="AM580" s="192">
        <v>5045.6000000000004</v>
      </c>
      <c r="AN580" s="192">
        <v>60194.74</v>
      </c>
      <c r="AO580" s="192">
        <v>83498</v>
      </c>
      <c r="AP580" s="192">
        <v>128248.74</v>
      </c>
      <c r="AQ580" s="192">
        <v>106417.85</v>
      </c>
      <c r="AR580" s="192">
        <v>87349.5</v>
      </c>
      <c r="AS580" s="192">
        <v>569588.53</v>
      </c>
      <c r="AT580" s="192">
        <v>757517.85</v>
      </c>
      <c r="AU580" s="192">
        <v>3252192.46</v>
      </c>
      <c r="AV580" s="192">
        <v>0</v>
      </c>
      <c r="AW580" s="192">
        <v>0</v>
      </c>
      <c r="AX580" s="192">
        <v>0</v>
      </c>
      <c r="AY580" s="192">
        <v>0</v>
      </c>
      <c r="AZ580" s="192">
        <v>0</v>
      </c>
      <c r="BA580" s="192">
        <v>0</v>
      </c>
      <c r="BB580" s="192">
        <v>0</v>
      </c>
      <c r="BC580" s="192">
        <v>0</v>
      </c>
      <c r="BD580" s="192">
        <v>61852</v>
      </c>
      <c r="BE580" s="192">
        <v>0</v>
      </c>
      <c r="BF580" s="192">
        <v>0</v>
      </c>
      <c r="BG580" s="192">
        <v>0</v>
      </c>
      <c r="BH580" s="192">
        <v>1458502.12</v>
      </c>
      <c r="BI580" s="192">
        <v>871.5</v>
      </c>
      <c r="BJ580" s="192">
        <v>222329.58</v>
      </c>
      <c r="BK580" s="192">
        <v>47960</v>
      </c>
      <c r="BL580" s="192">
        <v>0</v>
      </c>
      <c r="BM580" s="192">
        <v>9158929.5800000001</v>
      </c>
      <c r="BN580" s="192">
        <v>3646304.18</v>
      </c>
      <c r="BO580" s="192">
        <v>428437.53</v>
      </c>
      <c r="BP580" s="192">
        <v>0</v>
      </c>
      <c r="BQ580" s="192">
        <v>108318.14</v>
      </c>
      <c r="BR580" s="192">
        <v>0</v>
      </c>
      <c r="BS580" s="192">
        <v>0</v>
      </c>
      <c r="BT580" s="192">
        <v>510810.22</v>
      </c>
      <c r="BU580" s="192">
        <v>0</v>
      </c>
      <c r="BV580" s="192">
        <v>21278.67</v>
      </c>
      <c r="BW580" s="192">
        <v>8700</v>
      </c>
      <c r="BX580" s="192">
        <v>143176.4</v>
      </c>
      <c r="BY580" s="192">
        <v>421102.9</v>
      </c>
      <c r="BZ580" s="192">
        <v>146283</v>
      </c>
      <c r="CA580" s="192">
        <v>0</v>
      </c>
      <c r="CB580" s="192">
        <v>349756.38</v>
      </c>
      <c r="CC580" s="201">
        <f t="shared" si="76"/>
        <v>41595958.25</v>
      </c>
    </row>
    <row r="581" spans="1:81" s="278" customFormat="1">
      <c r="A581" s="320"/>
      <c r="B581" s="319"/>
      <c r="C581" s="321"/>
      <c r="D581" s="321"/>
      <c r="E581" s="321"/>
      <c r="F581" s="322" t="s">
        <v>1211</v>
      </c>
      <c r="G581" s="323" t="s">
        <v>1212</v>
      </c>
      <c r="H581" s="192">
        <v>10573977.18</v>
      </c>
      <c r="I581" s="192">
        <v>2224469.9</v>
      </c>
      <c r="J581" s="192">
        <v>0</v>
      </c>
      <c r="K581" s="192">
        <v>1745129.96</v>
      </c>
      <c r="L581" s="192">
        <v>1273877.8</v>
      </c>
      <c r="M581" s="192">
        <v>1011331.69</v>
      </c>
      <c r="N581" s="192">
        <v>67289164.290000007</v>
      </c>
      <c r="O581" s="192">
        <v>0</v>
      </c>
      <c r="P581" s="192">
        <v>0</v>
      </c>
      <c r="Q581" s="192">
        <v>10195492.789999999</v>
      </c>
      <c r="R581" s="192">
        <v>518251.06</v>
      </c>
      <c r="S581" s="192">
        <v>1012925.59</v>
      </c>
      <c r="T581" s="192">
        <v>3045938.47</v>
      </c>
      <c r="U581" s="192">
        <v>2052535.54</v>
      </c>
      <c r="V581" s="192">
        <v>42694.7</v>
      </c>
      <c r="W581" s="192">
        <v>0</v>
      </c>
      <c r="X581" s="192">
        <v>0</v>
      </c>
      <c r="Y581" s="192">
        <v>282176</v>
      </c>
      <c r="Z581" s="192">
        <v>35998312.890000001</v>
      </c>
      <c r="AA581" s="192">
        <v>2107734.37</v>
      </c>
      <c r="AB581" s="192">
        <v>148152.49</v>
      </c>
      <c r="AC581" s="192">
        <v>4312151.91</v>
      </c>
      <c r="AD581" s="192">
        <v>656699.16</v>
      </c>
      <c r="AE581" s="192">
        <v>1304673.31</v>
      </c>
      <c r="AF581" s="192">
        <v>1578064.44</v>
      </c>
      <c r="AG581" s="192">
        <v>364192.32</v>
      </c>
      <c r="AH581" s="192">
        <v>743118.84</v>
      </c>
      <c r="AI581" s="192">
        <v>35405656.770000003</v>
      </c>
      <c r="AJ581" s="192">
        <v>851813.46</v>
      </c>
      <c r="AK581" s="192">
        <v>30904.7</v>
      </c>
      <c r="AL581" s="192">
        <v>728452.77</v>
      </c>
      <c r="AM581" s="192">
        <v>366919.24</v>
      </c>
      <c r="AN581" s="192">
        <v>699287.18</v>
      </c>
      <c r="AO581" s="192">
        <v>443704.77</v>
      </c>
      <c r="AP581" s="192">
        <v>379678.04</v>
      </c>
      <c r="AQ581" s="192">
        <v>1791807.24</v>
      </c>
      <c r="AR581" s="192">
        <v>706109.54</v>
      </c>
      <c r="AS581" s="192">
        <v>1040</v>
      </c>
      <c r="AT581" s="192">
        <v>117301.34</v>
      </c>
      <c r="AU581" s="192">
        <v>3698983.6</v>
      </c>
      <c r="AV581" s="192">
        <v>91534.21</v>
      </c>
      <c r="AW581" s="192">
        <v>358710.06</v>
      </c>
      <c r="AX581" s="192">
        <v>225717.15</v>
      </c>
      <c r="AY581" s="192">
        <v>176167.85</v>
      </c>
      <c r="AZ581" s="192">
        <v>235762.55</v>
      </c>
      <c r="BA581" s="192">
        <v>315065.71000000002</v>
      </c>
      <c r="BB581" s="192">
        <v>19625153.719999999</v>
      </c>
      <c r="BC581" s="192">
        <v>1304183.6299999999</v>
      </c>
      <c r="BD581" s="192">
        <v>991584.88</v>
      </c>
      <c r="BE581" s="192">
        <v>1418366.8</v>
      </c>
      <c r="BF581" s="192">
        <v>1179927.08</v>
      </c>
      <c r="BG581" s="192">
        <v>608232.07999999996</v>
      </c>
      <c r="BH581" s="192">
        <v>2114672.1499000001</v>
      </c>
      <c r="BI581" s="192">
        <v>1841850</v>
      </c>
      <c r="BJ581" s="192">
        <v>682742.83</v>
      </c>
      <c r="BK581" s="192">
        <v>241010.3</v>
      </c>
      <c r="BL581" s="192">
        <v>827462.16</v>
      </c>
      <c r="BM581" s="192">
        <v>0</v>
      </c>
      <c r="BN581" s="192">
        <v>10924525</v>
      </c>
      <c r="BO581" s="192">
        <v>476767.1</v>
      </c>
      <c r="BP581" s="192">
        <v>450125.04</v>
      </c>
      <c r="BQ581" s="192">
        <v>386422.4</v>
      </c>
      <c r="BR581" s="192">
        <v>1215131.54</v>
      </c>
      <c r="BS581" s="192">
        <v>239291.02</v>
      </c>
      <c r="BT581" s="192">
        <v>9509987.2599999998</v>
      </c>
      <c r="BU581" s="192">
        <v>733418.5</v>
      </c>
      <c r="BV581" s="192">
        <v>840539.13</v>
      </c>
      <c r="BW581" s="192">
        <v>510635.75</v>
      </c>
      <c r="BX581" s="192">
        <v>786152.28</v>
      </c>
      <c r="BY581" s="192">
        <v>3064425.5</v>
      </c>
      <c r="BZ581" s="192">
        <v>863915.45</v>
      </c>
      <c r="CA581" s="192">
        <v>513678.84</v>
      </c>
      <c r="CB581" s="192">
        <v>9050</v>
      </c>
      <c r="CC581" s="201">
        <f t="shared" si="76"/>
        <v>256464931.3199001</v>
      </c>
    </row>
    <row r="582" spans="1:81" s="278" customFormat="1">
      <c r="A582" s="320"/>
      <c r="B582" s="319"/>
      <c r="C582" s="321"/>
      <c r="D582" s="321"/>
      <c r="E582" s="321"/>
      <c r="F582" s="322" t="s">
        <v>1213</v>
      </c>
      <c r="G582" s="323" t="s">
        <v>1214</v>
      </c>
      <c r="H582" s="192">
        <v>3829812.77</v>
      </c>
      <c r="I582" s="192">
        <v>422414.1</v>
      </c>
      <c r="J582" s="192">
        <v>1948079.43</v>
      </c>
      <c r="K582" s="192">
        <v>422067.76</v>
      </c>
      <c r="L582" s="192">
        <v>201996.77</v>
      </c>
      <c r="M582" s="192">
        <v>583387.59</v>
      </c>
      <c r="N582" s="192">
        <v>13809091.130000001</v>
      </c>
      <c r="O582" s="192">
        <v>1751774.79</v>
      </c>
      <c r="P582" s="192">
        <v>21670</v>
      </c>
      <c r="Q582" s="192">
        <v>2328395.7799999998</v>
      </c>
      <c r="R582" s="192">
        <v>324059.5</v>
      </c>
      <c r="S582" s="192">
        <v>219705</v>
      </c>
      <c r="T582" s="192">
        <v>805079</v>
      </c>
      <c r="U582" s="192">
        <v>3017244.31</v>
      </c>
      <c r="V582" s="192">
        <v>1000</v>
      </c>
      <c r="W582" s="192">
        <v>256184.04</v>
      </c>
      <c r="X582" s="192">
        <v>113908</v>
      </c>
      <c r="Y582" s="192">
        <v>220586.5</v>
      </c>
      <c r="Z582" s="192">
        <v>1423764.24</v>
      </c>
      <c r="AA582" s="192">
        <v>368224.5</v>
      </c>
      <c r="AB582" s="192">
        <v>284228.46000000002</v>
      </c>
      <c r="AC582" s="192">
        <v>937244.51</v>
      </c>
      <c r="AD582" s="192">
        <v>216552</v>
      </c>
      <c r="AE582" s="192">
        <v>388426.04</v>
      </c>
      <c r="AF582" s="192">
        <v>599386</v>
      </c>
      <c r="AG582" s="192">
        <v>689328.73</v>
      </c>
      <c r="AH582" s="192">
        <v>642077</v>
      </c>
      <c r="AI582" s="192">
        <v>6284983.4800000004</v>
      </c>
      <c r="AJ582" s="192">
        <v>548615.57999999996</v>
      </c>
      <c r="AK582" s="192">
        <v>406408</v>
      </c>
      <c r="AL582" s="192">
        <v>1033949</v>
      </c>
      <c r="AM582" s="192">
        <v>224271.25</v>
      </c>
      <c r="AN582" s="192">
        <v>1305333</v>
      </c>
      <c r="AO582" s="192">
        <v>803569.5</v>
      </c>
      <c r="AP582" s="192">
        <v>232908.9</v>
      </c>
      <c r="AQ582" s="192">
        <v>1983449.09</v>
      </c>
      <c r="AR582" s="192">
        <v>651172</v>
      </c>
      <c r="AS582" s="192">
        <v>573759.9</v>
      </c>
      <c r="AT582" s="192">
        <v>1688267.15</v>
      </c>
      <c r="AU582" s="192">
        <v>3256398.9</v>
      </c>
      <c r="AV582" s="192">
        <v>311561.56</v>
      </c>
      <c r="AW582" s="192">
        <v>311347.8</v>
      </c>
      <c r="AX582" s="192">
        <v>66940</v>
      </c>
      <c r="AY582" s="192">
        <v>168564.75</v>
      </c>
      <c r="AZ582" s="192">
        <v>9829</v>
      </c>
      <c r="BA582" s="192">
        <v>88802.5</v>
      </c>
      <c r="BB582" s="192">
        <v>1325836.48</v>
      </c>
      <c r="BC582" s="192">
        <v>942431</v>
      </c>
      <c r="BD582" s="192">
        <v>728530</v>
      </c>
      <c r="BE582" s="192">
        <v>284391</v>
      </c>
      <c r="BF582" s="192">
        <v>424010.5</v>
      </c>
      <c r="BG582" s="192">
        <v>178959</v>
      </c>
      <c r="BH582" s="192">
        <v>456841</v>
      </c>
      <c r="BI582" s="192">
        <v>297947.40000000002</v>
      </c>
      <c r="BJ582" s="192">
        <v>449394</v>
      </c>
      <c r="BK582" s="192">
        <v>92611</v>
      </c>
      <c r="BL582" s="192">
        <v>89760</v>
      </c>
      <c r="BM582" s="192">
        <v>3545588.49</v>
      </c>
      <c r="BN582" s="192">
        <v>110700</v>
      </c>
      <c r="BO582" s="192">
        <v>230582.6</v>
      </c>
      <c r="BP582" s="192">
        <v>317316</v>
      </c>
      <c r="BQ582" s="192">
        <v>98638</v>
      </c>
      <c r="BR582" s="192">
        <v>311590.58</v>
      </c>
      <c r="BS582" s="192">
        <v>355532</v>
      </c>
      <c r="BT582" s="192">
        <v>426437.66</v>
      </c>
      <c r="BU582" s="192">
        <v>3133.96</v>
      </c>
      <c r="BV582" s="192">
        <v>238525.55</v>
      </c>
      <c r="BW582" s="192">
        <v>938905.52</v>
      </c>
      <c r="BX582" s="192">
        <v>611277.18000000005</v>
      </c>
      <c r="BY582" s="192">
        <v>4128245.1</v>
      </c>
      <c r="BZ582" s="192">
        <v>442436.66</v>
      </c>
      <c r="CA582" s="192">
        <v>226150.7</v>
      </c>
      <c r="CB582" s="192">
        <v>151203.42000000001</v>
      </c>
      <c r="CC582" s="201">
        <f t="shared" si="76"/>
        <v>73182794.109999985</v>
      </c>
    </row>
    <row r="583" spans="1:81" s="278" customFormat="1">
      <c r="A583" s="320"/>
      <c r="B583" s="319"/>
      <c r="C583" s="321"/>
      <c r="D583" s="321"/>
      <c r="E583" s="321"/>
      <c r="F583" s="322" t="s">
        <v>1215</v>
      </c>
      <c r="G583" s="323" t="s">
        <v>1216</v>
      </c>
      <c r="H583" s="192">
        <v>0</v>
      </c>
      <c r="I583" s="192">
        <v>0</v>
      </c>
      <c r="J583" s="192">
        <v>0</v>
      </c>
      <c r="K583" s="192">
        <v>0</v>
      </c>
      <c r="L583" s="192">
        <v>0</v>
      </c>
      <c r="M583" s="192">
        <v>0</v>
      </c>
      <c r="N583" s="192">
        <v>0</v>
      </c>
      <c r="O583" s="192">
        <v>0</v>
      </c>
      <c r="P583" s="192">
        <v>0</v>
      </c>
      <c r="Q583" s="192">
        <v>0</v>
      </c>
      <c r="R583" s="192">
        <v>0</v>
      </c>
      <c r="S583" s="192">
        <v>0</v>
      </c>
      <c r="T583" s="192">
        <v>0</v>
      </c>
      <c r="U583" s="192">
        <v>0</v>
      </c>
      <c r="V583" s="192">
        <v>0</v>
      </c>
      <c r="W583" s="192">
        <v>0</v>
      </c>
      <c r="X583" s="192">
        <v>0</v>
      </c>
      <c r="Y583" s="192">
        <v>0</v>
      </c>
      <c r="Z583" s="192">
        <v>0</v>
      </c>
      <c r="AA583" s="192">
        <v>0</v>
      </c>
      <c r="AB583" s="192">
        <v>0</v>
      </c>
      <c r="AC583" s="192">
        <v>0</v>
      </c>
      <c r="AD583" s="192">
        <v>0</v>
      </c>
      <c r="AE583" s="192">
        <v>0</v>
      </c>
      <c r="AF583" s="192">
        <v>0</v>
      </c>
      <c r="AG583" s="192">
        <v>24725</v>
      </c>
      <c r="AH583" s="192">
        <v>0</v>
      </c>
      <c r="AI583" s="192">
        <v>0</v>
      </c>
      <c r="AJ583" s="192">
        <v>0</v>
      </c>
      <c r="AK583" s="192">
        <v>0</v>
      </c>
      <c r="AL583" s="192">
        <v>0</v>
      </c>
      <c r="AM583" s="192">
        <v>0</v>
      </c>
      <c r="AN583" s="192">
        <v>0</v>
      </c>
      <c r="AO583" s="192">
        <v>0</v>
      </c>
      <c r="AP583" s="192">
        <v>0</v>
      </c>
      <c r="AQ583" s="192">
        <v>0</v>
      </c>
      <c r="AR583" s="192">
        <v>0</v>
      </c>
      <c r="AS583" s="192">
        <v>0</v>
      </c>
      <c r="AT583" s="192">
        <v>0</v>
      </c>
      <c r="AU583" s="192">
        <v>0</v>
      </c>
      <c r="AV583" s="192">
        <v>0</v>
      </c>
      <c r="AW583" s="192">
        <v>0</v>
      </c>
      <c r="AX583" s="192">
        <v>0</v>
      </c>
      <c r="AY583" s="192">
        <v>0</v>
      </c>
      <c r="AZ583" s="192">
        <v>0</v>
      </c>
      <c r="BA583" s="192">
        <v>0</v>
      </c>
      <c r="BB583" s="192">
        <v>0</v>
      </c>
      <c r="BC583" s="192">
        <v>0</v>
      </c>
      <c r="BD583" s="192">
        <v>0</v>
      </c>
      <c r="BE583" s="192">
        <v>0</v>
      </c>
      <c r="BF583" s="192">
        <v>3570</v>
      </c>
      <c r="BG583" s="192">
        <v>0</v>
      </c>
      <c r="BH583" s="192">
        <v>0</v>
      </c>
      <c r="BI583" s="192">
        <v>0</v>
      </c>
      <c r="BJ583" s="192">
        <v>0</v>
      </c>
      <c r="BK583" s="192">
        <v>0</v>
      </c>
      <c r="BL583" s="192">
        <v>0</v>
      </c>
      <c r="BM583" s="192">
        <v>0</v>
      </c>
      <c r="BN583" s="192">
        <v>0</v>
      </c>
      <c r="BO583" s="192">
        <v>0</v>
      </c>
      <c r="BP583" s="192">
        <v>0</v>
      </c>
      <c r="BQ583" s="192">
        <v>0</v>
      </c>
      <c r="BR583" s="192">
        <v>0</v>
      </c>
      <c r="BS583" s="192">
        <v>0</v>
      </c>
      <c r="BT583" s="192">
        <v>900</v>
      </c>
      <c r="BU583" s="192">
        <v>450</v>
      </c>
      <c r="BV583" s="192">
        <v>0</v>
      </c>
      <c r="BW583" s="192">
        <v>0</v>
      </c>
      <c r="BX583" s="192">
        <v>0</v>
      </c>
      <c r="BY583" s="192">
        <v>0</v>
      </c>
      <c r="BZ583" s="192">
        <v>2430</v>
      </c>
      <c r="CA583" s="192">
        <v>0</v>
      </c>
      <c r="CB583" s="192">
        <v>0</v>
      </c>
      <c r="CC583" s="201">
        <f t="shared" si="76"/>
        <v>32075</v>
      </c>
    </row>
    <row r="584" spans="1:81" s="278" customFormat="1">
      <c r="A584" s="320"/>
      <c r="B584" s="319"/>
      <c r="C584" s="321"/>
      <c r="D584" s="321"/>
      <c r="E584" s="321"/>
      <c r="F584" s="322" t="s">
        <v>1217</v>
      </c>
      <c r="G584" s="323" t="s">
        <v>1218</v>
      </c>
      <c r="H584" s="192">
        <v>1243949.31</v>
      </c>
      <c r="I584" s="192">
        <v>36587.57</v>
      </c>
      <c r="J584" s="192">
        <v>667264.69999999995</v>
      </c>
      <c r="K584" s="192">
        <v>202899.9</v>
      </c>
      <c r="L584" s="192">
        <v>249016.15</v>
      </c>
      <c r="M584" s="192">
        <v>584936.35</v>
      </c>
      <c r="N584" s="192">
        <v>981370.45</v>
      </c>
      <c r="O584" s="192">
        <v>131172.32999999999</v>
      </c>
      <c r="P584" s="192">
        <v>143443.76999999999</v>
      </c>
      <c r="Q584" s="192">
        <v>713993.95</v>
      </c>
      <c r="R584" s="192">
        <v>188686.11</v>
      </c>
      <c r="S584" s="192">
        <v>159852.75</v>
      </c>
      <c r="T584" s="192">
        <v>382094.45</v>
      </c>
      <c r="U584" s="192">
        <v>836816.62</v>
      </c>
      <c r="V584" s="192">
        <v>53313.01</v>
      </c>
      <c r="W584" s="192">
        <v>884920.45</v>
      </c>
      <c r="X584" s="192">
        <v>251967.61</v>
      </c>
      <c r="Y584" s="192">
        <v>76809.38</v>
      </c>
      <c r="Z584" s="192">
        <v>4390697.3099999996</v>
      </c>
      <c r="AA584" s="192">
        <v>0</v>
      </c>
      <c r="AB584" s="192">
        <v>86988.33</v>
      </c>
      <c r="AC584" s="192">
        <v>901530.47</v>
      </c>
      <c r="AD584" s="192">
        <v>68686.98</v>
      </c>
      <c r="AE584" s="192">
        <v>36296.949999999997</v>
      </c>
      <c r="AF584" s="192">
        <v>79590.95</v>
      </c>
      <c r="AG584" s="192">
        <v>43382.67</v>
      </c>
      <c r="AH584" s="192">
        <v>65124.92</v>
      </c>
      <c r="AI584" s="192">
        <v>103255.29</v>
      </c>
      <c r="AJ584" s="192">
        <v>201317.65</v>
      </c>
      <c r="AK584" s="192">
        <v>265842.67</v>
      </c>
      <c r="AL584" s="192">
        <v>110071.12</v>
      </c>
      <c r="AM584" s="192">
        <v>241182.21</v>
      </c>
      <c r="AN584" s="192">
        <v>177335.34</v>
      </c>
      <c r="AO584" s="192">
        <v>131127.88</v>
      </c>
      <c r="AP584" s="192">
        <v>98168.62</v>
      </c>
      <c r="AQ584" s="192">
        <v>300500.44</v>
      </c>
      <c r="AR584" s="192">
        <v>200648.69</v>
      </c>
      <c r="AS584" s="192">
        <v>210715.12</v>
      </c>
      <c r="AT584" s="192">
        <v>101401.34</v>
      </c>
      <c r="AU584" s="192">
        <v>1025310.65</v>
      </c>
      <c r="AV584" s="192">
        <v>517043.67</v>
      </c>
      <c r="AW584" s="192">
        <v>109732.5</v>
      </c>
      <c r="AX584" s="192">
        <v>207387.31</v>
      </c>
      <c r="AY584" s="192">
        <v>39470</v>
      </c>
      <c r="AZ584" s="192">
        <v>52057.16</v>
      </c>
      <c r="BA584" s="192">
        <v>78048.399999999994</v>
      </c>
      <c r="BB584" s="192">
        <v>2055593.09</v>
      </c>
      <c r="BC584" s="192">
        <v>119285</v>
      </c>
      <c r="BD584" s="192">
        <v>167963.26</v>
      </c>
      <c r="BE584" s="192">
        <v>344649.22</v>
      </c>
      <c r="BF584" s="192">
        <v>80107.520000000004</v>
      </c>
      <c r="BG584" s="192">
        <v>401083.5</v>
      </c>
      <c r="BH584" s="192">
        <v>63780.450100000002</v>
      </c>
      <c r="BI584" s="192">
        <v>349519.85</v>
      </c>
      <c r="BJ584" s="192">
        <v>106183.03</v>
      </c>
      <c r="BK584" s="192">
        <v>46809.33</v>
      </c>
      <c r="BL584" s="192">
        <v>49365.17</v>
      </c>
      <c r="BM584" s="192">
        <v>0</v>
      </c>
      <c r="BN584" s="192">
        <v>253147.8</v>
      </c>
      <c r="BO584" s="192">
        <v>276006.59999999998</v>
      </c>
      <c r="BP584" s="192">
        <v>205826.81</v>
      </c>
      <c r="BQ584" s="192">
        <v>37641.19</v>
      </c>
      <c r="BR584" s="192">
        <v>34257.64</v>
      </c>
      <c r="BS584" s="192">
        <v>90473.72</v>
      </c>
      <c r="BT584" s="192">
        <v>85829.79</v>
      </c>
      <c r="BU584" s="192">
        <v>57007.37</v>
      </c>
      <c r="BV584" s="192">
        <v>124158.2</v>
      </c>
      <c r="BW584" s="192">
        <v>322807.18</v>
      </c>
      <c r="BX584" s="192">
        <v>241422.66</v>
      </c>
      <c r="BY584" s="192">
        <v>298791.71999999997</v>
      </c>
      <c r="BZ584" s="192">
        <v>73573.38</v>
      </c>
      <c r="CA584" s="192">
        <v>252687.73</v>
      </c>
      <c r="CB584" s="192">
        <v>167030.06</v>
      </c>
      <c r="CC584" s="201">
        <f t="shared" si="76"/>
        <v>23937010.770099998</v>
      </c>
    </row>
    <row r="585" spans="1:81" s="278" customFormat="1">
      <c r="A585" s="320"/>
      <c r="B585" s="319"/>
      <c r="C585" s="321"/>
      <c r="D585" s="321"/>
      <c r="E585" s="321"/>
      <c r="F585" s="322" t="s">
        <v>1219</v>
      </c>
      <c r="G585" s="323" t="s">
        <v>1220</v>
      </c>
      <c r="H585" s="192">
        <v>8629.16</v>
      </c>
      <c r="I585" s="192">
        <v>0</v>
      </c>
      <c r="J585" s="192">
        <v>55433.36</v>
      </c>
      <c r="K585" s="192">
        <v>0</v>
      </c>
      <c r="L585" s="192">
        <v>14985.12</v>
      </c>
      <c r="M585" s="192">
        <v>0</v>
      </c>
      <c r="N585" s="192">
        <v>0</v>
      </c>
      <c r="O585" s="192">
        <v>0</v>
      </c>
      <c r="P585" s="192">
        <v>0</v>
      </c>
      <c r="Q585" s="192">
        <v>0</v>
      </c>
      <c r="R585" s="192">
        <v>0</v>
      </c>
      <c r="S585" s="192">
        <v>0</v>
      </c>
      <c r="T585" s="192">
        <v>0</v>
      </c>
      <c r="U585" s="192">
        <v>0</v>
      </c>
      <c r="V585" s="192">
        <v>0</v>
      </c>
      <c r="W585" s="192">
        <v>0</v>
      </c>
      <c r="X585" s="192">
        <v>0</v>
      </c>
      <c r="Y585" s="192">
        <v>1140</v>
      </c>
      <c r="Z585" s="192">
        <v>0</v>
      </c>
      <c r="AA585" s="192">
        <v>0</v>
      </c>
      <c r="AB585" s="192">
        <v>0</v>
      </c>
      <c r="AC585" s="192">
        <v>6450</v>
      </c>
      <c r="AD585" s="192">
        <v>0</v>
      </c>
      <c r="AE585" s="192">
        <v>0</v>
      </c>
      <c r="AF585" s="192">
        <v>0</v>
      </c>
      <c r="AG585" s="192">
        <v>0</v>
      </c>
      <c r="AH585" s="192">
        <v>0</v>
      </c>
      <c r="AI585" s="192">
        <v>296397.2</v>
      </c>
      <c r="AJ585" s="192">
        <v>0</v>
      </c>
      <c r="AK585" s="192">
        <v>0</v>
      </c>
      <c r="AL585" s="192">
        <v>0</v>
      </c>
      <c r="AM585" s="192">
        <v>0</v>
      </c>
      <c r="AN585" s="192">
        <v>0</v>
      </c>
      <c r="AO585" s="192">
        <v>0</v>
      </c>
      <c r="AP585" s="192">
        <v>0</v>
      </c>
      <c r="AQ585" s="192">
        <v>121004.16</v>
      </c>
      <c r="AR585" s="192">
        <v>1905</v>
      </c>
      <c r="AS585" s="192">
        <v>9352</v>
      </c>
      <c r="AT585" s="192">
        <v>0</v>
      </c>
      <c r="AU585" s="192">
        <v>31779.5</v>
      </c>
      <c r="AV585" s="192">
        <v>0</v>
      </c>
      <c r="AW585" s="192">
        <v>1199.67</v>
      </c>
      <c r="AX585" s="192">
        <v>11910</v>
      </c>
      <c r="AY585" s="192">
        <v>240</v>
      </c>
      <c r="AZ585" s="192">
        <v>0</v>
      </c>
      <c r="BA585" s="192">
        <v>0</v>
      </c>
      <c r="BB585" s="192">
        <v>361089.68</v>
      </c>
      <c r="BC585" s="192">
        <v>0</v>
      </c>
      <c r="BD585" s="192">
        <v>0</v>
      </c>
      <c r="BE585" s="192">
        <v>0</v>
      </c>
      <c r="BF585" s="192">
        <v>0</v>
      </c>
      <c r="BG585" s="192">
        <v>0</v>
      </c>
      <c r="BH585" s="192">
        <v>0</v>
      </c>
      <c r="BI585" s="192">
        <v>0</v>
      </c>
      <c r="BJ585" s="192">
        <v>3942</v>
      </c>
      <c r="BK585" s="192">
        <v>0</v>
      </c>
      <c r="BL585" s="192">
        <v>0</v>
      </c>
      <c r="BM585" s="192">
        <v>0</v>
      </c>
      <c r="BN585" s="192">
        <v>214667</v>
      </c>
      <c r="BO585" s="192">
        <v>0</v>
      </c>
      <c r="BP585" s="192">
        <v>0</v>
      </c>
      <c r="BQ585" s="192">
        <v>0</v>
      </c>
      <c r="BR585" s="192">
        <v>0</v>
      </c>
      <c r="BS585" s="192">
        <v>0</v>
      </c>
      <c r="BT585" s="192">
        <v>162894</v>
      </c>
      <c r="BU585" s="192">
        <v>0</v>
      </c>
      <c r="BV585" s="192">
        <v>0</v>
      </c>
      <c r="BW585" s="192">
        <v>0</v>
      </c>
      <c r="BX585" s="192">
        <v>0</v>
      </c>
      <c r="BY585" s="192">
        <v>0</v>
      </c>
      <c r="BZ585" s="192">
        <v>0</v>
      </c>
      <c r="CA585" s="192">
        <v>0</v>
      </c>
      <c r="CB585" s="192">
        <v>2845</v>
      </c>
      <c r="CC585" s="201">
        <f t="shared" si="76"/>
        <v>1305862.8500000001</v>
      </c>
    </row>
    <row r="586" spans="1:81" s="278" customFormat="1">
      <c r="A586" s="320"/>
      <c r="B586" s="319"/>
      <c r="C586" s="321"/>
      <c r="D586" s="321"/>
      <c r="E586" s="321"/>
      <c r="F586" s="322" t="s">
        <v>1440</v>
      </c>
      <c r="G586" s="323" t="s">
        <v>83</v>
      </c>
      <c r="H586" s="192">
        <v>35123</v>
      </c>
      <c r="I586" s="192">
        <v>0</v>
      </c>
      <c r="J586" s="192">
        <v>0</v>
      </c>
      <c r="K586" s="192">
        <v>0</v>
      </c>
      <c r="L586" s="192">
        <v>0</v>
      </c>
      <c r="M586" s="192">
        <v>0</v>
      </c>
      <c r="N586" s="192">
        <v>0</v>
      </c>
      <c r="O586" s="192">
        <v>0</v>
      </c>
      <c r="P586" s="192">
        <v>0</v>
      </c>
      <c r="Q586" s="192">
        <v>0</v>
      </c>
      <c r="R586" s="192">
        <v>0</v>
      </c>
      <c r="S586" s="192">
        <v>0</v>
      </c>
      <c r="T586" s="192">
        <v>0</v>
      </c>
      <c r="U586" s="192">
        <v>0</v>
      </c>
      <c r="V586" s="192">
        <v>0</v>
      </c>
      <c r="W586" s="192">
        <v>0</v>
      </c>
      <c r="X586" s="192">
        <v>108350</v>
      </c>
      <c r="Y586" s="192">
        <v>4815</v>
      </c>
      <c r="Z586" s="192">
        <v>0</v>
      </c>
      <c r="AA586" s="192">
        <v>0</v>
      </c>
      <c r="AB586" s="192">
        <v>0</v>
      </c>
      <c r="AC586" s="192">
        <v>468557.3</v>
      </c>
      <c r="AD586" s="192">
        <v>0</v>
      </c>
      <c r="AE586" s="192">
        <v>192433.96</v>
      </c>
      <c r="AF586" s="192">
        <v>0</v>
      </c>
      <c r="AG586" s="192">
        <v>840</v>
      </c>
      <c r="AH586" s="192">
        <v>0</v>
      </c>
      <c r="AI586" s="192">
        <v>0</v>
      </c>
      <c r="AJ586" s="192">
        <v>0</v>
      </c>
      <c r="AK586" s="192">
        <v>1950</v>
      </c>
      <c r="AL586" s="192">
        <v>0</v>
      </c>
      <c r="AM586" s="192">
        <v>0</v>
      </c>
      <c r="AN586" s="192">
        <v>0</v>
      </c>
      <c r="AO586" s="192">
        <v>0</v>
      </c>
      <c r="AP586" s="192">
        <v>0</v>
      </c>
      <c r="AQ586" s="192">
        <v>0</v>
      </c>
      <c r="AR586" s="192">
        <v>0</v>
      </c>
      <c r="AS586" s="192">
        <v>0</v>
      </c>
      <c r="AT586" s="192">
        <v>0</v>
      </c>
      <c r="AU586" s="192">
        <v>0</v>
      </c>
      <c r="AV586" s="192">
        <v>0</v>
      </c>
      <c r="AW586" s="192">
        <v>0</v>
      </c>
      <c r="AX586" s="192">
        <v>0</v>
      </c>
      <c r="AY586" s="192">
        <v>507</v>
      </c>
      <c r="AZ586" s="192">
        <v>0</v>
      </c>
      <c r="BA586" s="192">
        <v>0</v>
      </c>
      <c r="BB586" s="192">
        <v>0</v>
      </c>
      <c r="BC586" s="192">
        <v>0</v>
      </c>
      <c r="BD586" s="192">
        <v>182180</v>
      </c>
      <c r="BE586" s="192">
        <v>0</v>
      </c>
      <c r="BF586" s="192">
        <v>0</v>
      </c>
      <c r="BG586" s="192">
        <v>0</v>
      </c>
      <c r="BH586" s="192">
        <v>0</v>
      </c>
      <c r="BI586" s="192">
        <v>407285</v>
      </c>
      <c r="BJ586" s="192">
        <v>0</v>
      </c>
      <c r="BK586" s="192">
        <v>0</v>
      </c>
      <c r="BL586" s="192">
        <v>0</v>
      </c>
      <c r="BM586" s="192">
        <v>138260</v>
      </c>
      <c r="BN586" s="192">
        <v>0</v>
      </c>
      <c r="BO586" s="192">
        <v>119810</v>
      </c>
      <c r="BP586" s="192">
        <v>0</v>
      </c>
      <c r="BQ586" s="192">
        <v>0</v>
      </c>
      <c r="BR586" s="192">
        <v>0</v>
      </c>
      <c r="BS586" s="192">
        <v>0</v>
      </c>
      <c r="BT586" s="192">
        <v>0</v>
      </c>
      <c r="BU586" s="192">
        <v>24450</v>
      </c>
      <c r="BV586" s="192">
        <v>0</v>
      </c>
      <c r="BW586" s="192">
        <v>0</v>
      </c>
      <c r="BX586" s="192">
        <v>0</v>
      </c>
      <c r="BY586" s="192">
        <v>48005.48</v>
      </c>
      <c r="BZ586" s="192">
        <v>185120</v>
      </c>
      <c r="CA586" s="192">
        <v>3925</v>
      </c>
      <c r="CB586" s="192">
        <v>97400</v>
      </c>
      <c r="CC586" s="201">
        <f t="shared" si="76"/>
        <v>2019011.74</v>
      </c>
    </row>
    <row r="587" spans="1:81" s="278" customFormat="1">
      <c r="A587" s="320"/>
      <c r="B587" s="319"/>
      <c r="C587" s="321"/>
      <c r="D587" s="321"/>
      <c r="E587" s="321"/>
      <c r="F587" s="322" t="s">
        <v>1441</v>
      </c>
      <c r="G587" s="323" t="s">
        <v>84</v>
      </c>
      <c r="H587" s="192">
        <v>7251648.2400000002</v>
      </c>
      <c r="I587" s="192">
        <v>50547</v>
      </c>
      <c r="J587" s="192">
        <v>180377.54</v>
      </c>
      <c r="K587" s="192">
        <v>281114.03999999998</v>
      </c>
      <c r="L587" s="192">
        <v>29846.76</v>
      </c>
      <c r="M587" s="192">
        <v>93181.02</v>
      </c>
      <c r="N587" s="192">
        <v>868139.8</v>
      </c>
      <c r="O587" s="192">
        <v>101682.39</v>
      </c>
      <c r="P587" s="192">
        <v>8513</v>
      </c>
      <c r="Q587" s="192">
        <v>299062.78999999998</v>
      </c>
      <c r="R587" s="192">
        <v>40223.879999999997</v>
      </c>
      <c r="S587" s="192">
        <v>103363.32</v>
      </c>
      <c r="T587" s="192">
        <v>89530.51</v>
      </c>
      <c r="U587" s="192">
        <v>816025.39</v>
      </c>
      <c r="V587" s="192">
        <v>33614.33</v>
      </c>
      <c r="W587" s="192">
        <v>80482.97</v>
      </c>
      <c r="X587" s="192">
        <v>22396.23</v>
      </c>
      <c r="Y587" s="192">
        <v>112250.47</v>
      </c>
      <c r="Z587" s="192">
        <v>714958.98</v>
      </c>
      <c r="AA587" s="192">
        <v>17765</v>
      </c>
      <c r="AB587" s="192">
        <v>203779.42</v>
      </c>
      <c r="AC587" s="192">
        <v>600439.34</v>
      </c>
      <c r="AD587" s="192">
        <v>91468.44</v>
      </c>
      <c r="AE587" s="192">
        <v>138675.79</v>
      </c>
      <c r="AF587" s="192">
        <v>67582.25</v>
      </c>
      <c r="AG587" s="192">
        <v>35090.17</v>
      </c>
      <c r="AH587" s="192">
        <v>84405</v>
      </c>
      <c r="AI587" s="192">
        <v>1330399.56</v>
      </c>
      <c r="AJ587" s="192">
        <v>15967.7</v>
      </c>
      <c r="AK587" s="192">
        <v>48428</v>
      </c>
      <c r="AL587" s="192">
        <v>81744.399999999994</v>
      </c>
      <c r="AM587" s="192">
        <v>60928</v>
      </c>
      <c r="AN587" s="192">
        <v>119778</v>
      </c>
      <c r="AO587" s="192">
        <v>80948</v>
      </c>
      <c r="AP587" s="192">
        <v>83580.039999999994</v>
      </c>
      <c r="AQ587" s="192">
        <v>148327.65</v>
      </c>
      <c r="AR587" s="192">
        <v>109647</v>
      </c>
      <c r="AS587" s="192">
        <v>117107</v>
      </c>
      <c r="AT587" s="192">
        <v>122652</v>
      </c>
      <c r="AU587" s="192">
        <v>317795.95</v>
      </c>
      <c r="AV587" s="192">
        <v>40820.239999999998</v>
      </c>
      <c r="AW587" s="192">
        <v>87744.3</v>
      </c>
      <c r="AX587" s="192">
        <v>107007.08</v>
      </c>
      <c r="AY587" s="192">
        <v>7738.5</v>
      </c>
      <c r="AZ587" s="192">
        <v>13151</v>
      </c>
      <c r="BA587" s="192">
        <v>81415</v>
      </c>
      <c r="BB587" s="192">
        <v>585727.49</v>
      </c>
      <c r="BC587" s="192">
        <v>189591.21</v>
      </c>
      <c r="BD587" s="192">
        <v>246729.66</v>
      </c>
      <c r="BE587" s="192">
        <v>99409.56</v>
      </c>
      <c r="BF587" s="192">
        <v>201206.66</v>
      </c>
      <c r="BG587" s="192">
        <v>46124.3</v>
      </c>
      <c r="BH587" s="192">
        <v>42148.710299999999</v>
      </c>
      <c r="BI587" s="192">
        <v>212506.77</v>
      </c>
      <c r="BJ587" s="192">
        <v>121354.17</v>
      </c>
      <c r="BK587" s="192">
        <v>40725.599999999999</v>
      </c>
      <c r="BL587" s="192">
        <v>38647.769999999997</v>
      </c>
      <c r="BM587" s="192">
        <v>720536.71</v>
      </c>
      <c r="BN587" s="192">
        <v>335597.99</v>
      </c>
      <c r="BO587" s="192">
        <v>73046.03</v>
      </c>
      <c r="BP587" s="192">
        <v>71604.2</v>
      </c>
      <c r="BQ587" s="192">
        <v>36446.699999999997</v>
      </c>
      <c r="BR587" s="192">
        <v>36940.300000000003</v>
      </c>
      <c r="BS587" s="192">
        <v>67772</v>
      </c>
      <c r="BT587" s="192">
        <v>708157.11</v>
      </c>
      <c r="BU587" s="192">
        <v>170778</v>
      </c>
      <c r="BV587" s="192">
        <v>165561</v>
      </c>
      <c r="BW587" s="192">
        <v>176004.5</v>
      </c>
      <c r="BX587" s="192">
        <v>115302.95</v>
      </c>
      <c r="BY587" s="192">
        <v>354818.68</v>
      </c>
      <c r="BZ587" s="192">
        <v>64469.37</v>
      </c>
      <c r="CA587" s="192">
        <v>104907.46</v>
      </c>
      <c r="CB587" s="192">
        <v>166952</v>
      </c>
      <c r="CC587" s="201">
        <f t="shared" si="76"/>
        <v>20584410.390300006</v>
      </c>
    </row>
    <row r="588" spans="1:81" s="278" customFormat="1">
      <c r="A588" s="320"/>
      <c r="B588" s="319"/>
      <c r="C588" s="321"/>
      <c r="D588" s="321"/>
      <c r="E588" s="321"/>
      <c r="F588" s="322" t="s">
        <v>1221</v>
      </c>
      <c r="G588" s="323" t="s">
        <v>76</v>
      </c>
      <c r="H588" s="192">
        <v>0</v>
      </c>
      <c r="I588" s="192">
        <v>0</v>
      </c>
      <c r="J588" s="192">
        <v>0</v>
      </c>
      <c r="K588" s="192">
        <v>0</v>
      </c>
      <c r="L588" s="192">
        <v>0</v>
      </c>
      <c r="M588" s="192">
        <v>0</v>
      </c>
      <c r="N588" s="192">
        <v>0</v>
      </c>
      <c r="O588" s="192">
        <v>0</v>
      </c>
      <c r="P588" s="192">
        <v>0</v>
      </c>
      <c r="Q588" s="192">
        <v>0</v>
      </c>
      <c r="R588" s="192">
        <v>0</v>
      </c>
      <c r="S588" s="192">
        <v>0</v>
      </c>
      <c r="T588" s="192">
        <v>0</v>
      </c>
      <c r="U588" s="192">
        <v>0</v>
      </c>
      <c r="V588" s="192">
        <v>0</v>
      </c>
      <c r="W588" s="192">
        <v>0</v>
      </c>
      <c r="X588" s="192">
        <v>0</v>
      </c>
      <c r="Y588" s="192">
        <v>0</v>
      </c>
      <c r="Z588" s="192">
        <v>0</v>
      </c>
      <c r="AA588" s="192">
        <v>0</v>
      </c>
      <c r="AB588" s="192">
        <v>0</v>
      </c>
      <c r="AC588" s="192">
        <v>0</v>
      </c>
      <c r="AD588" s="192">
        <v>0</v>
      </c>
      <c r="AE588" s="192">
        <v>0</v>
      </c>
      <c r="AF588" s="192">
        <v>0</v>
      </c>
      <c r="AG588" s="192">
        <v>0</v>
      </c>
      <c r="AH588" s="192">
        <v>0</v>
      </c>
      <c r="AI588" s="192">
        <v>0</v>
      </c>
      <c r="AJ588" s="192">
        <v>0</v>
      </c>
      <c r="AK588" s="192">
        <v>0</v>
      </c>
      <c r="AL588" s="192">
        <v>0</v>
      </c>
      <c r="AM588" s="192">
        <v>0</v>
      </c>
      <c r="AN588" s="192">
        <v>0</v>
      </c>
      <c r="AO588" s="192">
        <v>0</v>
      </c>
      <c r="AP588" s="192">
        <v>0</v>
      </c>
      <c r="AQ588" s="192">
        <v>0</v>
      </c>
      <c r="AR588" s="192">
        <v>0</v>
      </c>
      <c r="AS588" s="192">
        <v>0</v>
      </c>
      <c r="AT588" s="192">
        <v>0</v>
      </c>
      <c r="AU588" s="192">
        <v>0</v>
      </c>
      <c r="AV588" s="192">
        <v>0</v>
      </c>
      <c r="AW588" s="192">
        <v>0</v>
      </c>
      <c r="AX588" s="192">
        <v>0</v>
      </c>
      <c r="AY588" s="192">
        <v>0</v>
      </c>
      <c r="AZ588" s="192">
        <v>0</v>
      </c>
      <c r="BA588" s="192">
        <v>0</v>
      </c>
      <c r="BB588" s="192">
        <v>0</v>
      </c>
      <c r="BC588" s="192">
        <v>0</v>
      </c>
      <c r="BD588" s="192">
        <v>0</v>
      </c>
      <c r="BE588" s="192">
        <v>0</v>
      </c>
      <c r="BF588" s="192">
        <v>0</v>
      </c>
      <c r="BG588" s="192">
        <v>0</v>
      </c>
      <c r="BH588" s="192">
        <v>0</v>
      </c>
      <c r="BI588" s="192">
        <v>0</v>
      </c>
      <c r="BJ588" s="192">
        <v>0</v>
      </c>
      <c r="BK588" s="192">
        <v>0</v>
      </c>
      <c r="BL588" s="192">
        <v>0</v>
      </c>
      <c r="BM588" s="192">
        <v>0</v>
      </c>
      <c r="BN588" s="192">
        <v>0</v>
      </c>
      <c r="BO588" s="192">
        <v>0</v>
      </c>
      <c r="BP588" s="192">
        <v>0</v>
      </c>
      <c r="BQ588" s="192">
        <v>0</v>
      </c>
      <c r="BR588" s="192">
        <v>0</v>
      </c>
      <c r="BS588" s="192">
        <v>0</v>
      </c>
      <c r="BT588" s="192">
        <v>7300</v>
      </c>
      <c r="BU588" s="192">
        <v>0</v>
      </c>
      <c r="BV588" s="192">
        <v>0</v>
      </c>
      <c r="BW588" s="192">
        <v>0</v>
      </c>
      <c r="BX588" s="192">
        <v>0</v>
      </c>
      <c r="BY588" s="192">
        <v>0</v>
      </c>
      <c r="BZ588" s="192">
        <v>0</v>
      </c>
      <c r="CA588" s="192">
        <v>0</v>
      </c>
      <c r="CB588" s="192">
        <v>370</v>
      </c>
      <c r="CC588" s="201">
        <f t="shared" si="76"/>
        <v>7670</v>
      </c>
    </row>
    <row r="589" spans="1:81" s="278" customFormat="1">
      <c r="A589" s="320"/>
      <c r="B589" s="319"/>
      <c r="C589" s="321"/>
      <c r="D589" s="321"/>
      <c r="E589" s="321"/>
      <c r="F589" s="322" t="s">
        <v>1222</v>
      </c>
      <c r="G589" s="323" t="s">
        <v>77</v>
      </c>
      <c r="H589" s="192">
        <v>0</v>
      </c>
      <c r="I589" s="192">
        <v>0</v>
      </c>
      <c r="J589" s="192">
        <v>0</v>
      </c>
      <c r="K589" s="192">
        <v>0</v>
      </c>
      <c r="L589" s="192">
        <v>0</v>
      </c>
      <c r="M589" s="192">
        <v>0</v>
      </c>
      <c r="N589" s="192">
        <v>0</v>
      </c>
      <c r="O589" s="192">
        <v>0</v>
      </c>
      <c r="P589" s="192">
        <v>0</v>
      </c>
      <c r="Q589" s="192">
        <v>0</v>
      </c>
      <c r="R589" s="192">
        <v>0</v>
      </c>
      <c r="S589" s="192">
        <v>0</v>
      </c>
      <c r="T589" s="192">
        <v>0</v>
      </c>
      <c r="U589" s="192">
        <v>0</v>
      </c>
      <c r="V589" s="192">
        <v>0</v>
      </c>
      <c r="W589" s="192">
        <v>0</v>
      </c>
      <c r="X589" s="192">
        <v>0</v>
      </c>
      <c r="Y589" s="192">
        <v>0</v>
      </c>
      <c r="Z589" s="192">
        <v>0</v>
      </c>
      <c r="AA589" s="192">
        <v>0</v>
      </c>
      <c r="AB589" s="192">
        <v>0</v>
      </c>
      <c r="AC589" s="192">
        <v>0</v>
      </c>
      <c r="AD589" s="192">
        <v>0</v>
      </c>
      <c r="AE589" s="192">
        <v>0</v>
      </c>
      <c r="AF589" s="192">
        <v>0</v>
      </c>
      <c r="AG589" s="192">
        <v>0</v>
      </c>
      <c r="AH589" s="192">
        <v>0</v>
      </c>
      <c r="AI589" s="192">
        <v>0</v>
      </c>
      <c r="AJ589" s="192">
        <v>0</v>
      </c>
      <c r="AK589" s="192">
        <v>0</v>
      </c>
      <c r="AL589" s="192">
        <v>0</v>
      </c>
      <c r="AM589" s="192">
        <v>0</v>
      </c>
      <c r="AN589" s="192">
        <v>14651</v>
      </c>
      <c r="AO589" s="192">
        <v>0</v>
      </c>
      <c r="AP589" s="192">
        <v>0</v>
      </c>
      <c r="AQ589" s="192">
        <v>0</v>
      </c>
      <c r="AR589" s="192">
        <v>0</v>
      </c>
      <c r="AS589" s="192">
        <v>0</v>
      </c>
      <c r="AT589" s="192">
        <v>0</v>
      </c>
      <c r="AU589" s="192">
        <v>197599.92</v>
      </c>
      <c r="AV589" s="192">
        <v>0</v>
      </c>
      <c r="AW589" s="192">
        <v>0</v>
      </c>
      <c r="AX589" s="192">
        <v>0</v>
      </c>
      <c r="AY589" s="192">
        <v>0</v>
      </c>
      <c r="AZ589" s="192">
        <v>0</v>
      </c>
      <c r="BA589" s="192">
        <v>0</v>
      </c>
      <c r="BB589" s="192">
        <v>0</v>
      </c>
      <c r="BC589" s="192">
        <v>0</v>
      </c>
      <c r="BD589" s="192">
        <v>0</v>
      </c>
      <c r="BE589" s="192">
        <v>0</v>
      </c>
      <c r="BF589" s="192">
        <v>0</v>
      </c>
      <c r="BG589" s="192">
        <v>0</v>
      </c>
      <c r="BH589" s="192">
        <v>0</v>
      </c>
      <c r="BI589" s="192">
        <v>0</v>
      </c>
      <c r="BJ589" s="192">
        <v>0</v>
      </c>
      <c r="BK589" s="192">
        <v>0</v>
      </c>
      <c r="BL589" s="192">
        <v>0</v>
      </c>
      <c r="BM589" s="192">
        <v>0</v>
      </c>
      <c r="BN589" s="192">
        <v>0</v>
      </c>
      <c r="BO589" s="192">
        <v>0</v>
      </c>
      <c r="BP589" s="192">
        <v>0</v>
      </c>
      <c r="BQ589" s="192">
        <v>0</v>
      </c>
      <c r="BR589" s="192">
        <v>0</v>
      </c>
      <c r="BS589" s="192">
        <v>0</v>
      </c>
      <c r="BT589" s="192">
        <v>0</v>
      </c>
      <c r="BU589" s="192">
        <v>0</v>
      </c>
      <c r="BV589" s="192">
        <v>7838.69</v>
      </c>
      <c r="BW589" s="192">
        <v>0</v>
      </c>
      <c r="BX589" s="192">
        <v>0</v>
      </c>
      <c r="BY589" s="192">
        <v>0</v>
      </c>
      <c r="BZ589" s="192">
        <v>436.8</v>
      </c>
      <c r="CA589" s="192">
        <v>0</v>
      </c>
      <c r="CB589" s="192">
        <v>0</v>
      </c>
      <c r="CC589" s="201">
        <f t="shared" si="76"/>
        <v>220526.41</v>
      </c>
    </row>
    <row r="590" spans="1:81" s="278" customFormat="1">
      <c r="A590" s="320"/>
      <c r="B590" s="319"/>
      <c r="C590" s="321"/>
      <c r="D590" s="321"/>
      <c r="E590" s="321"/>
      <c r="F590" s="322" t="s">
        <v>1223</v>
      </c>
      <c r="G590" s="323" t="s">
        <v>78</v>
      </c>
      <c r="H590" s="192">
        <v>15552.69</v>
      </c>
      <c r="I590" s="192">
        <v>5716</v>
      </c>
      <c r="J590" s="192">
        <v>61803.199999999997</v>
      </c>
      <c r="K590" s="192">
        <v>0</v>
      </c>
      <c r="L590" s="192">
        <v>0</v>
      </c>
      <c r="M590" s="192">
        <v>0</v>
      </c>
      <c r="N590" s="192">
        <v>28961.599999999999</v>
      </c>
      <c r="O590" s="192">
        <v>0</v>
      </c>
      <c r="P590" s="192">
        <v>0</v>
      </c>
      <c r="Q590" s="192">
        <v>0</v>
      </c>
      <c r="R590" s="192">
        <v>0</v>
      </c>
      <c r="S590" s="192">
        <v>0</v>
      </c>
      <c r="T590" s="192">
        <v>0</v>
      </c>
      <c r="U590" s="192">
        <v>49578.45</v>
      </c>
      <c r="V590" s="192">
        <v>4937.83</v>
      </c>
      <c r="W590" s="192">
        <v>5040</v>
      </c>
      <c r="X590" s="192">
        <v>0</v>
      </c>
      <c r="Y590" s="192">
        <v>0</v>
      </c>
      <c r="Z590" s="192">
        <v>213924.99</v>
      </c>
      <c r="AA590" s="192">
        <v>0</v>
      </c>
      <c r="AB590" s="192">
        <v>12138.52</v>
      </c>
      <c r="AC590" s="192">
        <v>28039</v>
      </c>
      <c r="AD590" s="192">
        <v>0</v>
      </c>
      <c r="AE590" s="192">
        <v>0</v>
      </c>
      <c r="AF590" s="192">
        <v>21798</v>
      </c>
      <c r="AG590" s="192">
        <v>10077.86</v>
      </c>
      <c r="AH590" s="192">
        <v>10470</v>
      </c>
      <c r="AI590" s="192">
        <v>882139</v>
      </c>
      <c r="AJ590" s="192">
        <v>2047.49</v>
      </c>
      <c r="AK590" s="192">
        <v>0</v>
      </c>
      <c r="AL590" s="192">
        <v>5766</v>
      </c>
      <c r="AM590" s="192">
        <v>6670</v>
      </c>
      <c r="AN590" s="192">
        <v>1250</v>
      </c>
      <c r="AO590" s="192">
        <v>3265</v>
      </c>
      <c r="AP590" s="192">
        <v>2850</v>
      </c>
      <c r="AQ590" s="192">
        <v>2296</v>
      </c>
      <c r="AR590" s="192">
        <v>10225</v>
      </c>
      <c r="AS590" s="192">
        <v>5562</v>
      </c>
      <c r="AT590" s="192">
        <v>2759</v>
      </c>
      <c r="AU590" s="192">
        <v>222642.5</v>
      </c>
      <c r="AV590" s="192">
        <v>476</v>
      </c>
      <c r="AW590" s="192">
        <v>0</v>
      </c>
      <c r="AX590" s="192">
        <v>1855</v>
      </c>
      <c r="AY590" s="192">
        <v>68</v>
      </c>
      <c r="AZ590" s="192">
        <v>4395</v>
      </c>
      <c r="BA590" s="192">
        <v>450</v>
      </c>
      <c r="BB590" s="192">
        <v>187042.5</v>
      </c>
      <c r="BC590" s="192">
        <v>3089.44</v>
      </c>
      <c r="BD590" s="192">
        <v>19083.5</v>
      </c>
      <c r="BE590" s="192">
        <v>22382.7</v>
      </c>
      <c r="BF590" s="192">
        <v>0</v>
      </c>
      <c r="BG590" s="192">
        <v>16957.8</v>
      </c>
      <c r="BH590" s="192">
        <v>6971.1803</v>
      </c>
      <c r="BI590" s="192">
        <v>0</v>
      </c>
      <c r="BJ590" s="192">
        <v>13053.23</v>
      </c>
      <c r="BK590" s="192">
        <v>6204.92</v>
      </c>
      <c r="BL590" s="192">
        <v>0</v>
      </c>
      <c r="BM590" s="192">
        <v>0</v>
      </c>
      <c r="BN590" s="192">
        <v>122359</v>
      </c>
      <c r="BO590" s="192">
        <v>0</v>
      </c>
      <c r="BP590" s="192">
        <v>0</v>
      </c>
      <c r="BQ590" s="192">
        <v>0</v>
      </c>
      <c r="BR590" s="192">
        <v>406.56</v>
      </c>
      <c r="BS590" s="192">
        <v>0</v>
      </c>
      <c r="BT590" s="192">
        <v>7125.36</v>
      </c>
      <c r="BU590" s="192">
        <v>12433.05</v>
      </c>
      <c r="BV590" s="192">
        <v>0</v>
      </c>
      <c r="BW590" s="192">
        <v>14767</v>
      </c>
      <c r="BX590" s="192">
        <v>0</v>
      </c>
      <c r="BY590" s="192">
        <v>12896.47</v>
      </c>
      <c r="BZ590" s="192">
        <v>85265</v>
      </c>
      <c r="CA590" s="192">
        <v>10782.35</v>
      </c>
      <c r="CB590" s="192">
        <v>6777.4</v>
      </c>
      <c r="CC590" s="201">
        <f t="shared" si="76"/>
        <v>2170351.5903000003</v>
      </c>
    </row>
    <row r="591" spans="1:81" s="278" customFormat="1">
      <c r="A591" s="320"/>
      <c r="B591" s="319"/>
      <c r="C591" s="321"/>
      <c r="D591" s="321"/>
      <c r="E591" s="321"/>
      <c r="F591" s="322" t="s">
        <v>1224</v>
      </c>
      <c r="G591" s="323" t="s">
        <v>79</v>
      </c>
      <c r="H591" s="192">
        <v>49800.99</v>
      </c>
      <c r="I591" s="192">
        <v>0</v>
      </c>
      <c r="J591" s="192">
        <v>0</v>
      </c>
      <c r="K591" s="192">
        <v>0</v>
      </c>
      <c r="L591" s="192">
        <v>0</v>
      </c>
      <c r="M591" s="192">
        <v>0</v>
      </c>
      <c r="N591" s="192">
        <v>619</v>
      </c>
      <c r="O591" s="192">
        <v>0</v>
      </c>
      <c r="P591" s="192">
        <v>0</v>
      </c>
      <c r="Q591" s="192">
        <v>0</v>
      </c>
      <c r="R591" s="192">
        <v>0</v>
      </c>
      <c r="S591" s="192">
        <v>0</v>
      </c>
      <c r="T591" s="192">
        <v>0</v>
      </c>
      <c r="U591" s="192">
        <v>10181.049999999999</v>
      </c>
      <c r="V591" s="192">
        <v>0</v>
      </c>
      <c r="W591" s="192">
        <v>0</v>
      </c>
      <c r="X591" s="192">
        <v>0</v>
      </c>
      <c r="Y591" s="192">
        <v>0</v>
      </c>
      <c r="Z591" s="192">
        <v>0</v>
      </c>
      <c r="AA591" s="192">
        <v>0</v>
      </c>
      <c r="AB591" s="192">
        <v>1145</v>
      </c>
      <c r="AC591" s="192">
        <v>0</v>
      </c>
      <c r="AD591" s="192">
        <v>0</v>
      </c>
      <c r="AE591" s="192">
        <v>0</v>
      </c>
      <c r="AF591" s="192">
        <v>1200</v>
      </c>
      <c r="AG591" s="192">
        <v>0</v>
      </c>
      <c r="AH591" s="192">
        <v>0</v>
      </c>
      <c r="AI591" s="192">
        <v>0</v>
      </c>
      <c r="AJ591" s="192">
        <v>0</v>
      </c>
      <c r="AK591" s="192">
        <v>0</v>
      </c>
      <c r="AL591" s="192">
        <v>0</v>
      </c>
      <c r="AM591" s="192">
        <v>0</v>
      </c>
      <c r="AN591" s="192">
        <v>0</v>
      </c>
      <c r="AO591" s="192">
        <v>0</v>
      </c>
      <c r="AP591" s="192">
        <v>0</v>
      </c>
      <c r="AQ591" s="192">
        <v>0</v>
      </c>
      <c r="AR591" s="192">
        <v>0</v>
      </c>
      <c r="AS591" s="192">
        <v>0</v>
      </c>
      <c r="AT591" s="192">
        <v>0</v>
      </c>
      <c r="AU591" s="192">
        <v>0</v>
      </c>
      <c r="AV591" s="192">
        <v>0</v>
      </c>
      <c r="AW591" s="192">
        <v>0</v>
      </c>
      <c r="AX591" s="192">
        <v>0</v>
      </c>
      <c r="AY591" s="192">
        <v>0</v>
      </c>
      <c r="AZ591" s="192">
        <v>0</v>
      </c>
      <c r="BA591" s="192">
        <v>0</v>
      </c>
      <c r="BB591" s="192">
        <v>52382</v>
      </c>
      <c r="BC591" s="192">
        <v>0</v>
      </c>
      <c r="BD591" s="192">
        <v>0</v>
      </c>
      <c r="BE591" s="192">
        <v>0</v>
      </c>
      <c r="BF591" s="192">
        <v>0</v>
      </c>
      <c r="BG591" s="192">
        <v>0</v>
      </c>
      <c r="BH591" s="192">
        <v>0</v>
      </c>
      <c r="BI591" s="192">
        <v>0</v>
      </c>
      <c r="BJ591" s="192">
        <v>0</v>
      </c>
      <c r="BK591" s="192">
        <v>0</v>
      </c>
      <c r="BL591" s="192">
        <v>0</v>
      </c>
      <c r="BM591" s="192">
        <v>0</v>
      </c>
      <c r="BN591" s="192">
        <v>0</v>
      </c>
      <c r="BO591" s="192">
        <v>0</v>
      </c>
      <c r="BP591" s="192">
        <v>0</v>
      </c>
      <c r="BQ591" s="192">
        <v>0</v>
      </c>
      <c r="BR591" s="192">
        <v>0</v>
      </c>
      <c r="BS591" s="192">
        <v>0</v>
      </c>
      <c r="BT591" s="192">
        <v>0</v>
      </c>
      <c r="BU591" s="192">
        <v>0</v>
      </c>
      <c r="BV591" s="192">
        <v>0</v>
      </c>
      <c r="BW591" s="192">
        <v>70019.5</v>
      </c>
      <c r="BX591" s="192">
        <v>0</v>
      </c>
      <c r="BY591" s="192">
        <v>2753</v>
      </c>
      <c r="BZ591" s="192">
        <v>35757.300000000003</v>
      </c>
      <c r="CA591" s="192">
        <v>0</v>
      </c>
      <c r="CB591" s="192">
        <v>0</v>
      </c>
      <c r="CC591" s="201">
        <f t="shared" si="76"/>
        <v>223857.83999999997</v>
      </c>
    </row>
    <row r="592" spans="1:81" s="278" customFormat="1">
      <c r="A592" s="320"/>
      <c r="B592" s="319"/>
      <c r="C592" s="321"/>
      <c r="D592" s="321"/>
      <c r="E592" s="321"/>
      <c r="F592" s="322" t="s">
        <v>1225</v>
      </c>
      <c r="G592" s="323" t="s">
        <v>80</v>
      </c>
      <c r="H592" s="192">
        <v>432387.66</v>
      </c>
      <c r="I592" s="192">
        <v>6830</v>
      </c>
      <c r="J592" s="192">
        <v>151080</v>
      </c>
      <c r="K592" s="192">
        <v>303493.06</v>
      </c>
      <c r="L592" s="192">
        <v>25020.880000000001</v>
      </c>
      <c r="M592" s="192">
        <v>46585.599999999999</v>
      </c>
      <c r="N592" s="192">
        <v>1238431.94</v>
      </c>
      <c r="O592" s="192">
        <v>43275.07</v>
      </c>
      <c r="P592" s="192">
        <v>17920</v>
      </c>
      <c r="Q592" s="192">
        <v>223421.32</v>
      </c>
      <c r="R592" s="192">
        <v>37038</v>
      </c>
      <c r="S592" s="192">
        <v>224088.9</v>
      </c>
      <c r="T592" s="192">
        <v>100975.5</v>
      </c>
      <c r="U592" s="192">
        <v>135593.5</v>
      </c>
      <c r="V592" s="192">
        <v>0</v>
      </c>
      <c r="W592" s="192">
        <v>0</v>
      </c>
      <c r="X592" s="192">
        <v>78140</v>
      </c>
      <c r="Y592" s="192">
        <v>227205.4</v>
      </c>
      <c r="Z592" s="192">
        <v>0</v>
      </c>
      <c r="AA592" s="192">
        <v>32690</v>
      </c>
      <c r="AB592" s="192">
        <v>191086.21</v>
      </c>
      <c r="AC592" s="192">
        <v>88273.02</v>
      </c>
      <c r="AD592" s="192">
        <v>0</v>
      </c>
      <c r="AE592" s="192">
        <v>110529.1</v>
      </c>
      <c r="AF592" s="192">
        <v>90232.1</v>
      </c>
      <c r="AG592" s="192">
        <v>66472.899999999994</v>
      </c>
      <c r="AH592" s="192">
        <v>76650</v>
      </c>
      <c r="AI592" s="192">
        <v>114237</v>
      </c>
      <c r="AJ592" s="192">
        <v>104626</v>
      </c>
      <c r="AK592" s="192">
        <v>41998</v>
      </c>
      <c r="AL592" s="192">
        <v>50042</v>
      </c>
      <c r="AM592" s="192">
        <v>62445</v>
      </c>
      <c r="AN592" s="192">
        <v>66482</v>
      </c>
      <c r="AO592" s="192">
        <v>72640</v>
      </c>
      <c r="AP592" s="192">
        <v>33870</v>
      </c>
      <c r="AQ592" s="192">
        <v>139877</v>
      </c>
      <c r="AR592" s="192">
        <v>94919</v>
      </c>
      <c r="AS592" s="192">
        <v>52985</v>
      </c>
      <c r="AT592" s="192">
        <v>54752</v>
      </c>
      <c r="AU592" s="192">
        <v>102960</v>
      </c>
      <c r="AV592" s="192">
        <v>15005.5</v>
      </c>
      <c r="AW592" s="192">
        <v>41040</v>
      </c>
      <c r="AX592" s="192">
        <v>8980</v>
      </c>
      <c r="AY592" s="192">
        <v>9890</v>
      </c>
      <c r="AZ592" s="192">
        <v>30482</v>
      </c>
      <c r="BA592" s="192">
        <v>91850</v>
      </c>
      <c r="BB592" s="192">
        <v>2091357.45</v>
      </c>
      <c r="BC592" s="192">
        <v>37175</v>
      </c>
      <c r="BD592" s="192">
        <v>61696.6</v>
      </c>
      <c r="BE592" s="192">
        <v>360463.8</v>
      </c>
      <c r="BF592" s="192">
        <v>6399.74</v>
      </c>
      <c r="BG592" s="192">
        <v>149990</v>
      </c>
      <c r="BH592" s="192">
        <v>14624.169900000001</v>
      </c>
      <c r="BI592" s="192">
        <v>0</v>
      </c>
      <c r="BJ592" s="192">
        <v>100544.33</v>
      </c>
      <c r="BK592" s="192">
        <v>86499</v>
      </c>
      <c r="BL592" s="192">
        <v>22425</v>
      </c>
      <c r="BM592" s="192">
        <v>249373.5</v>
      </c>
      <c r="BN592" s="192">
        <v>520405</v>
      </c>
      <c r="BO592" s="192">
        <v>46100</v>
      </c>
      <c r="BP592" s="192">
        <v>207540.39</v>
      </c>
      <c r="BQ592" s="192">
        <v>0</v>
      </c>
      <c r="BR592" s="192">
        <v>18060</v>
      </c>
      <c r="BS592" s="192">
        <v>32652</v>
      </c>
      <c r="BT592" s="192">
        <v>51345</v>
      </c>
      <c r="BU592" s="192">
        <v>74890.5</v>
      </c>
      <c r="BV592" s="192">
        <v>66525</v>
      </c>
      <c r="BW592" s="192">
        <v>73274.100000000006</v>
      </c>
      <c r="BX592" s="192">
        <v>31969.94</v>
      </c>
      <c r="BY592" s="192">
        <v>205852.5</v>
      </c>
      <c r="BZ592" s="192">
        <v>58120</v>
      </c>
      <c r="CA592" s="192">
        <v>34950</v>
      </c>
      <c r="CB592" s="192">
        <v>90640</v>
      </c>
      <c r="CC592" s="201">
        <f t="shared" si="76"/>
        <v>9829373.679899998</v>
      </c>
    </row>
    <row r="593" spans="1:81" s="278" customFormat="1">
      <c r="A593" s="320"/>
      <c r="B593" s="319"/>
      <c r="C593" s="321"/>
      <c r="D593" s="321"/>
      <c r="E593" s="321"/>
      <c r="F593" s="322" t="s">
        <v>1226</v>
      </c>
      <c r="G593" s="323" t="s">
        <v>81</v>
      </c>
      <c r="H593" s="192">
        <v>501118.1</v>
      </c>
      <c r="I593" s="192">
        <v>61947</v>
      </c>
      <c r="J593" s="192">
        <v>463466.78</v>
      </c>
      <c r="K593" s="192">
        <v>160986</v>
      </c>
      <c r="L593" s="192">
        <v>9027.9699999999993</v>
      </c>
      <c r="M593" s="192">
        <v>165274.12</v>
      </c>
      <c r="N593" s="192">
        <v>917683.67</v>
      </c>
      <c r="O593" s="192">
        <v>73465.11</v>
      </c>
      <c r="P593" s="192">
        <v>6458</v>
      </c>
      <c r="Q593" s="192">
        <v>764779.75</v>
      </c>
      <c r="R593" s="192">
        <v>36204.32</v>
      </c>
      <c r="S593" s="192">
        <v>177330.88</v>
      </c>
      <c r="T593" s="192">
        <v>101503.25</v>
      </c>
      <c r="U593" s="192">
        <v>544659.82999999996</v>
      </c>
      <c r="V593" s="192">
        <v>35934.83</v>
      </c>
      <c r="W593" s="192">
        <v>116622.94</v>
      </c>
      <c r="X593" s="192">
        <v>107069.21</v>
      </c>
      <c r="Y593" s="192">
        <v>163488.07</v>
      </c>
      <c r="Z593" s="192">
        <v>861070.53</v>
      </c>
      <c r="AA593" s="192">
        <v>32666</v>
      </c>
      <c r="AB593" s="192">
        <v>272158.09999999998</v>
      </c>
      <c r="AC593" s="192">
        <v>665630.52</v>
      </c>
      <c r="AD593" s="192">
        <v>178781.2</v>
      </c>
      <c r="AE593" s="192">
        <v>171733.58</v>
      </c>
      <c r="AF593" s="192">
        <v>205300.5</v>
      </c>
      <c r="AG593" s="192">
        <v>60166.13</v>
      </c>
      <c r="AH593" s="192">
        <v>83450.62</v>
      </c>
      <c r="AI593" s="192">
        <v>546998.64</v>
      </c>
      <c r="AJ593" s="192">
        <v>66647.240000000005</v>
      </c>
      <c r="AK593" s="192">
        <v>65223</v>
      </c>
      <c r="AL593" s="192">
        <v>116147.55</v>
      </c>
      <c r="AM593" s="192">
        <v>42544.31</v>
      </c>
      <c r="AN593" s="192">
        <v>191469.36</v>
      </c>
      <c r="AO593" s="192">
        <v>59226.13</v>
      </c>
      <c r="AP593" s="192">
        <v>64619</v>
      </c>
      <c r="AQ593" s="192">
        <v>160430.6</v>
      </c>
      <c r="AR593" s="192">
        <v>108243.48</v>
      </c>
      <c r="AS593" s="192">
        <v>58466.3</v>
      </c>
      <c r="AT593" s="192">
        <v>160828</v>
      </c>
      <c r="AU593" s="192">
        <v>442920.62</v>
      </c>
      <c r="AV593" s="192">
        <v>40826.6</v>
      </c>
      <c r="AW593" s="192">
        <v>13746.5</v>
      </c>
      <c r="AX593" s="192">
        <v>117111.2</v>
      </c>
      <c r="AY593" s="192">
        <v>20035.830000000002</v>
      </c>
      <c r="AZ593" s="192">
        <v>16067.8</v>
      </c>
      <c r="BA593" s="192">
        <v>92595.74</v>
      </c>
      <c r="BB593" s="192">
        <v>881816.22</v>
      </c>
      <c r="BC593" s="192">
        <v>40177.050000000003</v>
      </c>
      <c r="BD593" s="192">
        <v>173000.94</v>
      </c>
      <c r="BE593" s="192">
        <v>381360.59</v>
      </c>
      <c r="BF593" s="192">
        <v>76460.53</v>
      </c>
      <c r="BG593" s="192">
        <v>31708.58</v>
      </c>
      <c r="BH593" s="192">
        <v>142614.2004</v>
      </c>
      <c r="BI593" s="192">
        <v>187951.98</v>
      </c>
      <c r="BJ593" s="192">
        <v>182442.42</v>
      </c>
      <c r="BK593" s="192">
        <v>78582.009999999995</v>
      </c>
      <c r="BL593" s="192">
        <v>72501.33</v>
      </c>
      <c r="BM593" s="192">
        <v>389096.18</v>
      </c>
      <c r="BN593" s="192">
        <v>2564978.62</v>
      </c>
      <c r="BO593" s="192">
        <v>76245.350000000006</v>
      </c>
      <c r="BP593" s="192">
        <v>66733.89</v>
      </c>
      <c r="BQ593" s="192">
        <v>205626.45</v>
      </c>
      <c r="BR593" s="192">
        <v>227728.59</v>
      </c>
      <c r="BS593" s="192">
        <v>45962.5</v>
      </c>
      <c r="BT593" s="192">
        <v>682957.63</v>
      </c>
      <c r="BU593" s="192">
        <v>191196</v>
      </c>
      <c r="BV593" s="192">
        <v>152234.78</v>
      </c>
      <c r="BW593" s="192">
        <v>254245.67</v>
      </c>
      <c r="BX593" s="192">
        <v>70272.52</v>
      </c>
      <c r="BY593" s="192">
        <v>374742.4</v>
      </c>
      <c r="BZ593" s="192">
        <v>221075.11</v>
      </c>
      <c r="CA593" s="192">
        <v>135172.39000000001</v>
      </c>
      <c r="CB593" s="192">
        <v>300629.01</v>
      </c>
      <c r="CC593" s="201">
        <f t="shared" si="76"/>
        <v>17529637.850400001</v>
      </c>
    </row>
    <row r="594" spans="1:81" s="278" customFormat="1">
      <c r="A594" s="320"/>
      <c r="B594" s="319"/>
      <c r="C594" s="321"/>
      <c r="D594" s="321"/>
      <c r="E594" s="321"/>
      <c r="F594" s="322" t="s">
        <v>1227</v>
      </c>
      <c r="G594" s="323" t="s">
        <v>82</v>
      </c>
      <c r="H594" s="192">
        <v>4714.42</v>
      </c>
      <c r="I594" s="192">
        <v>0</v>
      </c>
      <c r="J594" s="192">
        <v>134696.95000000001</v>
      </c>
      <c r="K594" s="192">
        <v>0</v>
      </c>
      <c r="L594" s="192">
        <v>0</v>
      </c>
      <c r="M594" s="192">
        <v>0</v>
      </c>
      <c r="N594" s="192">
        <v>0</v>
      </c>
      <c r="O594" s="192">
        <v>0</v>
      </c>
      <c r="P594" s="192">
        <v>0</v>
      </c>
      <c r="Q594" s="192">
        <v>0</v>
      </c>
      <c r="R594" s="192">
        <v>0</v>
      </c>
      <c r="S594" s="192">
        <v>0</v>
      </c>
      <c r="T594" s="192">
        <v>0</v>
      </c>
      <c r="U594" s="192">
        <v>35702.44</v>
      </c>
      <c r="V594" s="192">
        <v>0</v>
      </c>
      <c r="W594" s="192">
        <v>0</v>
      </c>
      <c r="X594" s="192">
        <v>0</v>
      </c>
      <c r="Y594" s="192">
        <v>5453.79</v>
      </c>
      <c r="Z594" s="192">
        <v>0</v>
      </c>
      <c r="AA594" s="192">
        <v>0</v>
      </c>
      <c r="AB594" s="192">
        <v>0</v>
      </c>
      <c r="AC594" s="192">
        <v>0</v>
      </c>
      <c r="AD594" s="192">
        <v>0</v>
      </c>
      <c r="AE594" s="192">
        <v>0</v>
      </c>
      <c r="AF594" s="192">
        <v>160</v>
      </c>
      <c r="AG594" s="192">
        <v>0</v>
      </c>
      <c r="AH594" s="192">
        <v>0</v>
      </c>
      <c r="AI594" s="192">
        <v>546354</v>
      </c>
      <c r="AJ594" s="192">
        <v>0</v>
      </c>
      <c r="AK594" s="192">
        <v>0</v>
      </c>
      <c r="AL594" s="192">
        <v>0</v>
      </c>
      <c r="AM594" s="192">
        <v>0</v>
      </c>
      <c r="AN594" s="192">
        <v>0</v>
      </c>
      <c r="AO594" s="192">
        <v>0</v>
      </c>
      <c r="AP594" s="192">
        <v>0</v>
      </c>
      <c r="AQ594" s="192">
        <v>0</v>
      </c>
      <c r="AR594" s="192">
        <v>0</v>
      </c>
      <c r="AS594" s="192">
        <v>0</v>
      </c>
      <c r="AT594" s="192">
        <v>0</v>
      </c>
      <c r="AU594" s="192">
        <v>0</v>
      </c>
      <c r="AV594" s="192">
        <v>0</v>
      </c>
      <c r="AW594" s="192">
        <v>0</v>
      </c>
      <c r="AX594" s="192">
        <v>0</v>
      </c>
      <c r="AY594" s="192">
        <v>0</v>
      </c>
      <c r="AZ594" s="192">
        <v>0</v>
      </c>
      <c r="BA594" s="192">
        <v>0</v>
      </c>
      <c r="BB594" s="192">
        <v>0</v>
      </c>
      <c r="BC594" s="192">
        <v>0</v>
      </c>
      <c r="BD594" s="192">
        <v>0</v>
      </c>
      <c r="BE594" s="192">
        <v>0</v>
      </c>
      <c r="BF594" s="192">
        <v>0</v>
      </c>
      <c r="BG594" s="192">
        <v>0</v>
      </c>
      <c r="BH594" s="192">
        <v>-1E-4</v>
      </c>
      <c r="BI594" s="192">
        <v>0</v>
      </c>
      <c r="BJ594" s="192">
        <v>4534.59</v>
      </c>
      <c r="BK594" s="192">
        <v>0</v>
      </c>
      <c r="BL594" s="192">
        <v>0</v>
      </c>
      <c r="BM594" s="192">
        <v>0</v>
      </c>
      <c r="BN594" s="192">
        <v>75473</v>
      </c>
      <c r="BO594" s="192">
        <v>0</v>
      </c>
      <c r="BP594" s="192">
        <v>0</v>
      </c>
      <c r="BQ594" s="192">
        <v>0</v>
      </c>
      <c r="BR594" s="192">
        <v>0</v>
      </c>
      <c r="BS594" s="192">
        <v>0</v>
      </c>
      <c r="BT594" s="192">
        <v>0</v>
      </c>
      <c r="BU594" s="192">
        <v>5680</v>
      </c>
      <c r="BV594" s="192">
        <v>0</v>
      </c>
      <c r="BW594" s="192">
        <v>11033.7</v>
      </c>
      <c r="BX594" s="192">
        <v>0</v>
      </c>
      <c r="BY594" s="192">
        <v>0</v>
      </c>
      <c r="BZ594" s="192">
        <v>44483</v>
      </c>
      <c r="CA594" s="192">
        <v>6772.73</v>
      </c>
      <c r="CB594" s="192">
        <v>1967</v>
      </c>
      <c r="CC594" s="201">
        <f t="shared" si="76"/>
        <v>877025.61990000005</v>
      </c>
    </row>
    <row r="595" spans="1:81" s="278" customFormat="1">
      <c r="A595" s="320"/>
      <c r="B595" s="319"/>
      <c r="C595" s="321"/>
      <c r="D595" s="321"/>
      <c r="E595" s="321"/>
      <c r="F595" s="322" t="s">
        <v>1228</v>
      </c>
      <c r="G595" s="323" t="s">
        <v>85</v>
      </c>
      <c r="H595" s="192">
        <v>0</v>
      </c>
      <c r="I595" s="192">
        <v>0</v>
      </c>
      <c r="J595" s="192">
        <v>0</v>
      </c>
      <c r="K595" s="192">
        <v>0</v>
      </c>
      <c r="L595" s="192">
        <v>0</v>
      </c>
      <c r="M595" s="192">
        <v>0</v>
      </c>
      <c r="N595" s="192">
        <v>12358.5</v>
      </c>
      <c r="O595" s="192">
        <v>0</v>
      </c>
      <c r="P595" s="192">
        <v>0</v>
      </c>
      <c r="Q595" s="192">
        <v>0</v>
      </c>
      <c r="R595" s="192">
        <v>0</v>
      </c>
      <c r="S595" s="192">
        <v>0</v>
      </c>
      <c r="T595" s="192">
        <v>0</v>
      </c>
      <c r="U595" s="192">
        <v>0</v>
      </c>
      <c r="V595" s="192">
        <v>0</v>
      </c>
      <c r="W595" s="192">
        <v>0</v>
      </c>
      <c r="X595" s="192">
        <v>0</v>
      </c>
      <c r="Y595" s="192">
        <v>0</v>
      </c>
      <c r="Z595" s="192">
        <v>155373.93</v>
      </c>
      <c r="AA595" s="192">
        <v>0</v>
      </c>
      <c r="AB595" s="192">
        <v>0</v>
      </c>
      <c r="AC595" s="192">
        <v>26536</v>
      </c>
      <c r="AD595" s="192">
        <v>0</v>
      </c>
      <c r="AE595" s="192">
        <v>0</v>
      </c>
      <c r="AF595" s="192">
        <v>1000</v>
      </c>
      <c r="AG595" s="192">
        <v>0</v>
      </c>
      <c r="AH595" s="192">
        <v>0</v>
      </c>
      <c r="AI595" s="192">
        <v>0</v>
      </c>
      <c r="AJ595" s="192">
        <v>0</v>
      </c>
      <c r="AK595" s="192">
        <v>0</v>
      </c>
      <c r="AL595" s="192">
        <v>0</v>
      </c>
      <c r="AM595" s="192">
        <v>0</v>
      </c>
      <c r="AN595" s="192">
        <v>0</v>
      </c>
      <c r="AO595" s="192">
        <v>0</v>
      </c>
      <c r="AP595" s="192">
        <v>0</v>
      </c>
      <c r="AQ595" s="192">
        <v>0</v>
      </c>
      <c r="AR595" s="192">
        <v>0</v>
      </c>
      <c r="AS595" s="192">
        <v>0</v>
      </c>
      <c r="AT595" s="192">
        <v>0</v>
      </c>
      <c r="AU595" s="192">
        <v>20317.5</v>
      </c>
      <c r="AV595" s="192">
        <v>0</v>
      </c>
      <c r="AW595" s="192">
        <v>0</v>
      </c>
      <c r="AX595" s="192">
        <v>6525.5</v>
      </c>
      <c r="AY595" s="192">
        <v>8762</v>
      </c>
      <c r="AZ595" s="192">
        <v>0</v>
      </c>
      <c r="BA595" s="192">
        <v>0</v>
      </c>
      <c r="BB595" s="192">
        <v>1094274.1200000001</v>
      </c>
      <c r="BC595" s="192">
        <v>0</v>
      </c>
      <c r="BD595" s="192">
        <v>3360</v>
      </c>
      <c r="BE595" s="192">
        <v>2236.3000000000002</v>
      </c>
      <c r="BF595" s="192">
        <v>37180</v>
      </c>
      <c r="BG595" s="192">
        <v>0</v>
      </c>
      <c r="BH595" s="192">
        <v>380</v>
      </c>
      <c r="BI595" s="192">
        <v>55220</v>
      </c>
      <c r="BJ595" s="192">
        <v>0</v>
      </c>
      <c r="BK595" s="192">
        <v>0</v>
      </c>
      <c r="BL595" s="192">
        <v>0</v>
      </c>
      <c r="BM595" s="192">
        <v>0</v>
      </c>
      <c r="BN595" s="192">
        <v>5800</v>
      </c>
      <c r="BO595" s="192">
        <v>0</v>
      </c>
      <c r="BP595" s="192">
        <v>0</v>
      </c>
      <c r="BQ595" s="192">
        <v>0</v>
      </c>
      <c r="BR595" s="192">
        <v>0</v>
      </c>
      <c r="BS595" s="192">
        <v>0</v>
      </c>
      <c r="BT595" s="192">
        <v>0</v>
      </c>
      <c r="BU595" s="192">
        <v>0</v>
      </c>
      <c r="BV595" s="192">
        <v>0</v>
      </c>
      <c r="BW595" s="192">
        <v>240148.85</v>
      </c>
      <c r="BX595" s="192">
        <v>0</v>
      </c>
      <c r="BY595" s="192">
        <v>0</v>
      </c>
      <c r="BZ595" s="192">
        <v>10690</v>
      </c>
      <c r="CA595" s="192">
        <v>0</v>
      </c>
      <c r="CB595" s="192">
        <v>0</v>
      </c>
      <c r="CC595" s="201">
        <f t="shared" si="76"/>
        <v>1680162.7000000002</v>
      </c>
    </row>
    <row r="596" spans="1:81" s="278" customFormat="1">
      <c r="A596" s="320"/>
      <c r="B596" s="319"/>
      <c r="C596" s="321"/>
      <c r="D596" s="321"/>
      <c r="E596" s="321"/>
      <c r="F596" s="322" t="s">
        <v>1229</v>
      </c>
      <c r="G596" s="323" t="s">
        <v>86</v>
      </c>
      <c r="H596" s="192">
        <v>0</v>
      </c>
      <c r="I596" s="192">
        <v>0</v>
      </c>
      <c r="J596" s="192">
        <v>0</v>
      </c>
      <c r="K596" s="192">
        <v>0</v>
      </c>
      <c r="L596" s="192">
        <v>0</v>
      </c>
      <c r="M596" s="192">
        <v>0</v>
      </c>
      <c r="N596" s="192">
        <v>0</v>
      </c>
      <c r="O596" s="192">
        <v>0</v>
      </c>
      <c r="P596" s="192">
        <v>0</v>
      </c>
      <c r="Q596" s="192">
        <v>0</v>
      </c>
      <c r="R596" s="192">
        <v>0</v>
      </c>
      <c r="S596" s="192">
        <v>0</v>
      </c>
      <c r="T596" s="192">
        <v>0</v>
      </c>
      <c r="U596" s="192">
        <v>3841.67</v>
      </c>
      <c r="V596" s="192">
        <v>0</v>
      </c>
      <c r="W596" s="192">
        <v>0</v>
      </c>
      <c r="X596" s="192">
        <v>0</v>
      </c>
      <c r="Y596" s="192">
        <v>0</v>
      </c>
      <c r="Z596" s="192">
        <v>0</v>
      </c>
      <c r="AA596" s="192">
        <v>1284</v>
      </c>
      <c r="AB596" s="192">
        <v>0</v>
      </c>
      <c r="AC596" s="192">
        <v>0</v>
      </c>
      <c r="AD596" s="192">
        <v>79.650000000000006</v>
      </c>
      <c r="AE596" s="192">
        <v>0</v>
      </c>
      <c r="AF596" s="192">
        <v>0</v>
      </c>
      <c r="AG596" s="192">
        <v>0</v>
      </c>
      <c r="AH596" s="192">
        <v>0</v>
      </c>
      <c r="AI596" s="192">
        <v>0</v>
      </c>
      <c r="AJ596" s="192">
        <v>1835.91</v>
      </c>
      <c r="AK596" s="192">
        <v>18534.18</v>
      </c>
      <c r="AL596" s="192">
        <v>23940.59</v>
      </c>
      <c r="AM596" s="192">
        <v>0</v>
      </c>
      <c r="AN596" s="192">
        <v>11272.14</v>
      </c>
      <c r="AO596" s="192">
        <v>0</v>
      </c>
      <c r="AP596" s="192">
        <v>8723.36</v>
      </c>
      <c r="AQ596" s="192">
        <v>84360.8</v>
      </c>
      <c r="AR596" s="192">
        <v>129972.95</v>
      </c>
      <c r="AS596" s="192">
        <v>35600</v>
      </c>
      <c r="AT596" s="192">
        <v>31210.89</v>
      </c>
      <c r="AU596" s="192">
        <v>222.88</v>
      </c>
      <c r="AV596" s="192">
        <v>0</v>
      </c>
      <c r="AW596" s="192">
        <v>0</v>
      </c>
      <c r="AX596" s="192">
        <v>0</v>
      </c>
      <c r="AY596" s="192">
        <v>9226.8799999999992</v>
      </c>
      <c r="AZ596" s="192">
        <v>0</v>
      </c>
      <c r="BA596" s="192">
        <v>0</v>
      </c>
      <c r="BB596" s="192">
        <v>0</v>
      </c>
      <c r="BC596" s="192">
        <v>0</v>
      </c>
      <c r="BD596" s="192">
        <v>72384.42</v>
      </c>
      <c r="BE596" s="192">
        <v>0</v>
      </c>
      <c r="BF596" s="192">
        <v>0</v>
      </c>
      <c r="BG596" s="192">
        <v>0</v>
      </c>
      <c r="BH596" s="192">
        <v>7299.2</v>
      </c>
      <c r="BI596" s="192">
        <v>51624.62</v>
      </c>
      <c r="BJ596" s="192">
        <v>0</v>
      </c>
      <c r="BK596" s="192">
        <v>0</v>
      </c>
      <c r="BL596" s="192">
        <v>0</v>
      </c>
      <c r="BM596" s="192">
        <v>0</v>
      </c>
      <c r="BN596" s="192">
        <v>0</v>
      </c>
      <c r="BO596" s="192">
        <v>0</v>
      </c>
      <c r="BP596" s="192">
        <v>0</v>
      </c>
      <c r="BQ596" s="192">
        <v>0</v>
      </c>
      <c r="BR596" s="192">
        <v>0</v>
      </c>
      <c r="BS596" s="192">
        <v>0</v>
      </c>
      <c r="BT596" s="192">
        <v>27102.53</v>
      </c>
      <c r="BU596" s="192">
        <v>0</v>
      </c>
      <c r="BV596" s="192">
        <v>0</v>
      </c>
      <c r="BW596" s="192">
        <v>0</v>
      </c>
      <c r="BX596" s="192">
        <v>0</v>
      </c>
      <c r="BY596" s="192">
        <v>0</v>
      </c>
      <c r="BZ596" s="192">
        <v>230707.4</v>
      </c>
      <c r="CA596" s="192">
        <v>0</v>
      </c>
      <c r="CB596" s="192">
        <v>0</v>
      </c>
      <c r="CC596" s="201">
        <f t="shared" si="76"/>
        <v>749224.07000000007</v>
      </c>
    </row>
    <row r="597" spans="1:81" s="278" customFormat="1">
      <c r="A597" s="320"/>
      <c r="B597" s="319"/>
      <c r="C597" s="321"/>
      <c r="D597" s="321"/>
      <c r="E597" s="321"/>
      <c r="F597" s="322" t="s">
        <v>1230</v>
      </c>
      <c r="G597" s="323" t="s">
        <v>1231</v>
      </c>
      <c r="H597" s="192">
        <v>11217617.359999999</v>
      </c>
      <c r="I597" s="192">
        <v>0</v>
      </c>
      <c r="J597" s="192">
        <v>0</v>
      </c>
      <c r="K597" s="192">
        <v>0</v>
      </c>
      <c r="L597" s="192">
        <v>0</v>
      </c>
      <c r="M597" s="192">
        <v>455194.5</v>
      </c>
      <c r="N597" s="192">
        <v>0</v>
      </c>
      <c r="O597" s="192">
        <v>0</v>
      </c>
      <c r="P597" s="192">
        <v>0</v>
      </c>
      <c r="Q597" s="192">
        <v>1365892.33</v>
      </c>
      <c r="R597" s="192">
        <v>0</v>
      </c>
      <c r="S597" s="192">
        <v>0</v>
      </c>
      <c r="T597" s="192">
        <v>0</v>
      </c>
      <c r="U597" s="192">
        <v>0</v>
      </c>
      <c r="V597" s="192">
        <v>0</v>
      </c>
      <c r="W597" s="192">
        <v>0</v>
      </c>
      <c r="X597" s="192">
        <v>0</v>
      </c>
      <c r="Y597" s="192">
        <v>0</v>
      </c>
      <c r="Z597" s="192">
        <v>0</v>
      </c>
      <c r="AA597" s="192">
        <v>0</v>
      </c>
      <c r="AB597" s="192">
        <v>0</v>
      </c>
      <c r="AC597" s="192">
        <v>0</v>
      </c>
      <c r="AD597" s="192">
        <v>0</v>
      </c>
      <c r="AE597" s="192">
        <v>32269.07</v>
      </c>
      <c r="AF597" s="192">
        <v>0</v>
      </c>
      <c r="AG597" s="192">
        <v>460841.11</v>
      </c>
      <c r="AH597" s="192">
        <v>0</v>
      </c>
      <c r="AI597" s="192">
        <v>0</v>
      </c>
      <c r="AJ597" s="192">
        <v>0</v>
      </c>
      <c r="AK597" s="192">
        <v>0</v>
      </c>
      <c r="AL597" s="192">
        <v>0</v>
      </c>
      <c r="AM597" s="192">
        <v>0</v>
      </c>
      <c r="AN597" s="192">
        <v>0</v>
      </c>
      <c r="AO597" s="192">
        <v>0</v>
      </c>
      <c r="AP597" s="192">
        <v>0</v>
      </c>
      <c r="AQ597" s="192">
        <v>0</v>
      </c>
      <c r="AR597" s="192">
        <v>0</v>
      </c>
      <c r="AS597" s="192">
        <v>0</v>
      </c>
      <c r="AT597" s="192">
        <v>0</v>
      </c>
      <c r="AU597" s="192">
        <v>0</v>
      </c>
      <c r="AV597" s="192">
        <v>0</v>
      </c>
      <c r="AW597" s="192">
        <v>0</v>
      </c>
      <c r="AX597" s="192">
        <v>0</v>
      </c>
      <c r="AY597" s="192">
        <v>0</v>
      </c>
      <c r="AZ597" s="192">
        <v>50660.73</v>
      </c>
      <c r="BA597" s="192">
        <v>0</v>
      </c>
      <c r="BB597" s="192">
        <v>0</v>
      </c>
      <c r="BC597" s="192">
        <v>0</v>
      </c>
      <c r="BD597" s="192">
        <v>0</v>
      </c>
      <c r="BE597" s="192">
        <v>0</v>
      </c>
      <c r="BF597" s="192">
        <v>0</v>
      </c>
      <c r="BG597" s="192">
        <v>0</v>
      </c>
      <c r="BH597" s="192">
        <v>0</v>
      </c>
      <c r="BI597" s="192">
        <v>0</v>
      </c>
      <c r="BJ597" s="192">
        <v>212584.94</v>
      </c>
      <c r="BK597" s="192">
        <v>0</v>
      </c>
      <c r="BL597" s="192">
        <v>0</v>
      </c>
      <c r="BM597" s="192">
        <v>0</v>
      </c>
      <c r="BN597" s="192">
        <v>0</v>
      </c>
      <c r="BO597" s="192">
        <v>0</v>
      </c>
      <c r="BP597" s="192">
        <v>89579.99</v>
      </c>
      <c r="BQ597" s="192">
        <v>0</v>
      </c>
      <c r="BR597" s="192">
        <v>0</v>
      </c>
      <c r="BS597" s="192">
        <v>0</v>
      </c>
      <c r="BT597" s="192">
        <v>0</v>
      </c>
      <c r="BU597" s="192">
        <v>0</v>
      </c>
      <c r="BV597" s="192">
        <v>0</v>
      </c>
      <c r="BW597" s="192">
        <v>0</v>
      </c>
      <c r="BX597" s="192">
        <v>0</v>
      </c>
      <c r="BY597" s="192">
        <v>0</v>
      </c>
      <c r="BZ597" s="192">
        <v>0</v>
      </c>
      <c r="CA597" s="192">
        <v>0</v>
      </c>
      <c r="CB597" s="192">
        <v>0</v>
      </c>
      <c r="CC597" s="201">
        <f t="shared" si="76"/>
        <v>13884640.029999999</v>
      </c>
    </row>
    <row r="598" spans="1:81" s="278" customFormat="1">
      <c r="A598" s="320"/>
      <c r="B598" s="319"/>
      <c r="C598" s="321"/>
      <c r="D598" s="321"/>
      <c r="E598" s="321"/>
      <c r="F598" s="322" t="s">
        <v>1232</v>
      </c>
      <c r="G598" s="323" t="s">
        <v>1233</v>
      </c>
      <c r="H598" s="192">
        <v>0</v>
      </c>
      <c r="I598" s="192">
        <v>0</v>
      </c>
      <c r="J598" s="192">
        <v>0</v>
      </c>
      <c r="K598" s="192">
        <v>0</v>
      </c>
      <c r="L598" s="192">
        <v>0</v>
      </c>
      <c r="M598" s="192">
        <v>0</v>
      </c>
      <c r="N598" s="192">
        <v>0</v>
      </c>
      <c r="O598" s="192">
        <v>0</v>
      </c>
      <c r="P598" s="192">
        <v>0</v>
      </c>
      <c r="Q598" s="192">
        <v>0</v>
      </c>
      <c r="R598" s="192">
        <v>0</v>
      </c>
      <c r="S598" s="192">
        <v>0</v>
      </c>
      <c r="T598" s="192">
        <v>0</v>
      </c>
      <c r="U598" s="192">
        <v>0</v>
      </c>
      <c r="V598" s="192">
        <v>0</v>
      </c>
      <c r="W598" s="192">
        <v>0</v>
      </c>
      <c r="X598" s="192">
        <v>0</v>
      </c>
      <c r="Y598" s="192">
        <v>0</v>
      </c>
      <c r="Z598" s="192">
        <v>0</v>
      </c>
      <c r="AA598" s="192">
        <v>0</v>
      </c>
      <c r="AB598" s="192">
        <v>0</v>
      </c>
      <c r="AC598" s="192">
        <v>118060</v>
      </c>
      <c r="AD598" s="192">
        <v>0</v>
      </c>
      <c r="AE598" s="192">
        <v>0</v>
      </c>
      <c r="AF598" s="192">
        <v>0</v>
      </c>
      <c r="AG598" s="192">
        <v>0</v>
      </c>
      <c r="AH598" s="192">
        <v>0</v>
      </c>
      <c r="AI598" s="192">
        <v>0</v>
      </c>
      <c r="AJ598" s="192">
        <v>0</v>
      </c>
      <c r="AK598" s="192">
        <v>0</v>
      </c>
      <c r="AL598" s="192">
        <v>0</v>
      </c>
      <c r="AM598" s="192">
        <v>0</v>
      </c>
      <c r="AN598" s="192">
        <v>0</v>
      </c>
      <c r="AO598" s="192">
        <v>0</v>
      </c>
      <c r="AP598" s="192">
        <v>0</v>
      </c>
      <c r="AQ598" s="192">
        <v>0</v>
      </c>
      <c r="AR598" s="192">
        <v>0</v>
      </c>
      <c r="AS598" s="192">
        <v>0</v>
      </c>
      <c r="AT598" s="192">
        <v>0</v>
      </c>
      <c r="AU598" s="192">
        <v>25120</v>
      </c>
      <c r="AV598" s="192">
        <v>0</v>
      </c>
      <c r="AW598" s="192">
        <v>0</v>
      </c>
      <c r="AX598" s="192">
        <v>0</v>
      </c>
      <c r="AY598" s="192">
        <v>0</v>
      </c>
      <c r="AZ598" s="192">
        <v>0</v>
      </c>
      <c r="BA598" s="192">
        <v>0</v>
      </c>
      <c r="BB598" s="192">
        <v>0</v>
      </c>
      <c r="BC598" s="192">
        <v>0</v>
      </c>
      <c r="BD598" s="192">
        <v>0</v>
      </c>
      <c r="BE598" s="192">
        <v>0</v>
      </c>
      <c r="BF598" s="192">
        <v>0</v>
      </c>
      <c r="BG598" s="192">
        <v>0</v>
      </c>
      <c r="BH598" s="192">
        <v>0</v>
      </c>
      <c r="BI598" s="192">
        <v>0</v>
      </c>
      <c r="BJ598" s="192">
        <v>0</v>
      </c>
      <c r="BK598" s="192">
        <v>0</v>
      </c>
      <c r="BL598" s="192">
        <v>0</v>
      </c>
      <c r="BM598" s="192">
        <v>0</v>
      </c>
      <c r="BN598" s="192">
        <v>0</v>
      </c>
      <c r="BO598" s="192">
        <v>0</v>
      </c>
      <c r="BP598" s="192">
        <v>0</v>
      </c>
      <c r="BQ598" s="192">
        <v>0</v>
      </c>
      <c r="BR598" s="192">
        <v>0</v>
      </c>
      <c r="BS598" s="192">
        <v>0</v>
      </c>
      <c r="BT598" s="192">
        <v>0</v>
      </c>
      <c r="BU598" s="192">
        <v>0</v>
      </c>
      <c r="BV598" s="192">
        <v>0</v>
      </c>
      <c r="BW598" s="192">
        <v>0</v>
      </c>
      <c r="BX598" s="192">
        <v>0</v>
      </c>
      <c r="BY598" s="192">
        <v>0</v>
      </c>
      <c r="BZ598" s="192">
        <v>0</v>
      </c>
      <c r="CA598" s="192">
        <v>0</v>
      </c>
      <c r="CB598" s="192">
        <v>0</v>
      </c>
      <c r="CC598" s="201">
        <f t="shared" si="76"/>
        <v>143180</v>
      </c>
    </row>
    <row r="599" spans="1:81" s="278" customFormat="1">
      <c r="A599" s="320"/>
      <c r="B599" s="319"/>
      <c r="C599" s="321"/>
      <c r="D599" s="321"/>
      <c r="E599" s="321"/>
      <c r="F599" s="322" t="s">
        <v>1234</v>
      </c>
      <c r="G599" s="323" t="s">
        <v>1235</v>
      </c>
      <c r="H599" s="192">
        <v>0</v>
      </c>
      <c r="I599" s="192">
        <v>0</v>
      </c>
      <c r="J599" s="192">
        <v>0</v>
      </c>
      <c r="K599" s="192">
        <v>0</v>
      </c>
      <c r="L599" s="192">
        <v>0</v>
      </c>
      <c r="M599" s="192">
        <v>0</v>
      </c>
      <c r="N599" s="192">
        <v>0</v>
      </c>
      <c r="O599" s="192">
        <v>0</v>
      </c>
      <c r="P599" s="192">
        <v>0</v>
      </c>
      <c r="Q599" s="192">
        <v>0</v>
      </c>
      <c r="R599" s="192">
        <v>0</v>
      </c>
      <c r="S599" s="192">
        <v>0</v>
      </c>
      <c r="T599" s="192">
        <v>0</v>
      </c>
      <c r="U599" s="192">
        <v>0</v>
      </c>
      <c r="V599" s="192">
        <v>0</v>
      </c>
      <c r="W599" s="192">
        <v>0</v>
      </c>
      <c r="X599" s="192">
        <v>0</v>
      </c>
      <c r="Y599" s="192">
        <v>0</v>
      </c>
      <c r="Z599" s="192">
        <v>0</v>
      </c>
      <c r="AA599" s="192">
        <v>0</v>
      </c>
      <c r="AB599" s="192">
        <v>0</v>
      </c>
      <c r="AC599" s="192">
        <v>0</v>
      </c>
      <c r="AD599" s="192">
        <v>0</v>
      </c>
      <c r="AE599" s="192">
        <v>0</v>
      </c>
      <c r="AF599" s="192">
        <v>0</v>
      </c>
      <c r="AG599" s="192">
        <v>0</v>
      </c>
      <c r="AH599" s="192">
        <v>0</v>
      </c>
      <c r="AI599" s="192">
        <v>0</v>
      </c>
      <c r="AJ599" s="192">
        <v>0</v>
      </c>
      <c r="AK599" s="192">
        <v>0</v>
      </c>
      <c r="AL599" s="192">
        <v>0</v>
      </c>
      <c r="AM599" s="192">
        <v>0</v>
      </c>
      <c r="AN599" s="192">
        <v>0</v>
      </c>
      <c r="AO599" s="192">
        <v>0</v>
      </c>
      <c r="AP599" s="192">
        <v>0</v>
      </c>
      <c r="AQ599" s="192">
        <v>0</v>
      </c>
      <c r="AR599" s="192">
        <v>0</v>
      </c>
      <c r="AS599" s="192">
        <v>0</v>
      </c>
      <c r="AT599" s="192">
        <v>0</v>
      </c>
      <c r="AU599" s="192">
        <v>0</v>
      </c>
      <c r="AV599" s="192">
        <v>0</v>
      </c>
      <c r="AW599" s="192">
        <v>0</v>
      </c>
      <c r="AX599" s="192">
        <v>0</v>
      </c>
      <c r="AY599" s="192">
        <v>0</v>
      </c>
      <c r="AZ599" s="192">
        <v>0</v>
      </c>
      <c r="BA599" s="192">
        <v>0</v>
      </c>
      <c r="BB599" s="192">
        <v>0</v>
      </c>
      <c r="BC599" s="192">
        <v>0</v>
      </c>
      <c r="BD599" s="192">
        <v>0</v>
      </c>
      <c r="BE599" s="192">
        <v>0</v>
      </c>
      <c r="BF599" s="192">
        <v>0</v>
      </c>
      <c r="BG599" s="192">
        <v>0</v>
      </c>
      <c r="BH599" s="192">
        <v>0</v>
      </c>
      <c r="BI599" s="192">
        <v>0</v>
      </c>
      <c r="BJ599" s="192">
        <v>0</v>
      </c>
      <c r="BK599" s="192">
        <v>0</v>
      </c>
      <c r="BL599" s="192">
        <v>0</v>
      </c>
      <c r="BM599" s="192">
        <v>0</v>
      </c>
      <c r="BN599" s="192">
        <v>0</v>
      </c>
      <c r="BO599" s="192">
        <v>0</v>
      </c>
      <c r="BP599" s="192">
        <v>0</v>
      </c>
      <c r="BQ599" s="192">
        <v>0</v>
      </c>
      <c r="BR599" s="192">
        <v>0</v>
      </c>
      <c r="BS599" s="192">
        <v>0</v>
      </c>
      <c r="BT599" s="192">
        <v>0</v>
      </c>
      <c r="BU599" s="192">
        <v>0</v>
      </c>
      <c r="BV599" s="192">
        <v>0</v>
      </c>
      <c r="BW599" s="192">
        <v>0</v>
      </c>
      <c r="BX599" s="192">
        <v>0</v>
      </c>
      <c r="BY599" s="192">
        <v>0</v>
      </c>
      <c r="BZ599" s="192">
        <v>0</v>
      </c>
      <c r="CA599" s="192">
        <v>0</v>
      </c>
      <c r="CB599" s="192">
        <v>0</v>
      </c>
      <c r="CC599" s="201">
        <f t="shared" si="76"/>
        <v>0</v>
      </c>
    </row>
    <row r="600" spans="1:81" s="278" customFormat="1">
      <c r="A600" s="320"/>
      <c r="B600" s="319"/>
      <c r="C600" s="321"/>
      <c r="D600" s="321"/>
      <c r="E600" s="321"/>
      <c r="F600" s="322" t="s">
        <v>1236</v>
      </c>
      <c r="G600" s="323" t="s">
        <v>1237</v>
      </c>
      <c r="H600" s="192">
        <v>0</v>
      </c>
      <c r="I600" s="192">
        <v>0</v>
      </c>
      <c r="J600" s="192">
        <v>0</v>
      </c>
      <c r="K600" s="192">
        <v>0</v>
      </c>
      <c r="L600" s="192">
        <v>0</v>
      </c>
      <c r="M600" s="192">
        <v>0</v>
      </c>
      <c r="N600" s="192">
        <v>0</v>
      </c>
      <c r="O600" s="192">
        <v>0</v>
      </c>
      <c r="P600" s="192">
        <v>0</v>
      </c>
      <c r="Q600" s="192">
        <v>0</v>
      </c>
      <c r="R600" s="192">
        <v>0</v>
      </c>
      <c r="S600" s="192">
        <v>0</v>
      </c>
      <c r="T600" s="192">
        <v>0</v>
      </c>
      <c r="U600" s="192">
        <v>0</v>
      </c>
      <c r="V600" s="192">
        <v>0</v>
      </c>
      <c r="W600" s="192">
        <v>0</v>
      </c>
      <c r="X600" s="192">
        <v>0</v>
      </c>
      <c r="Y600" s="192">
        <v>0</v>
      </c>
      <c r="Z600" s="192">
        <v>0</v>
      </c>
      <c r="AA600" s="192">
        <v>0</v>
      </c>
      <c r="AB600" s="192">
        <v>0</v>
      </c>
      <c r="AC600" s="192">
        <v>0</v>
      </c>
      <c r="AD600" s="192">
        <v>0</v>
      </c>
      <c r="AE600" s="192">
        <v>0</v>
      </c>
      <c r="AF600" s="192">
        <v>0</v>
      </c>
      <c r="AG600" s="192">
        <v>0</v>
      </c>
      <c r="AH600" s="192">
        <v>0</v>
      </c>
      <c r="AI600" s="192">
        <v>0</v>
      </c>
      <c r="AJ600" s="192">
        <v>0</v>
      </c>
      <c r="AK600" s="192">
        <v>0</v>
      </c>
      <c r="AL600" s="192">
        <v>0</v>
      </c>
      <c r="AM600" s="192">
        <v>0</v>
      </c>
      <c r="AN600" s="192">
        <v>0</v>
      </c>
      <c r="AO600" s="192">
        <v>0</v>
      </c>
      <c r="AP600" s="192">
        <v>0</v>
      </c>
      <c r="AQ600" s="192">
        <v>0</v>
      </c>
      <c r="AR600" s="192">
        <v>0</v>
      </c>
      <c r="AS600" s="192">
        <v>0</v>
      </c>
      <c r="AT600" s="192">
        <v>0</v>
      </c>
      <c r="AU600" s="192">
        <v>0</v>
      </c>
      <c r="AV600" s="192">
        <v>0</v>
      </c>
      <c r="AW600" s="192">
        <v>0</v>
      </c>
      <c r="AX600" s="192">
        <v>0</v>
      </c>
      <c r="AY600" s="192">
        <v>0</v>
      </c>
      <c r="AZ600" s="192">
        <v>0</v>
      </c>
      <c r="BA600" s="192">
        <v>0</v>
      </c>
      <c r="BB600" s="192">
        <v>0</v>
      </c>
      <c r="BC600" s="192">
        <v>0</v>
      </c>
      <c r="BD600" s="192">
        <v>0</v>
      </c>
      <c r="BE600" s="192">
        <v>0</v>
      </c>
      <c r="BF600" s="192">
        <v>0</v>
      </c>
      <c r="BG600" s="192">
        <v>0</v>
      </c>
      <c r="BH600" s="192">
        <v>0</v>
      </c>
      <c r="BI600" s="192">
        <v>0</v>
      </c>
      <c r="BJ600" s="192">
        <v>0</v>
      </c>
      <c r="BK600" s="192">
        <v>0</v>
      </c>
      <c r="BL600" s="192">
        <v>0</v>
      </c>
      <c r="BM600" s="192">
        <v>0</v>
      </c>
      <c r="BN600" s="192">
        <v>0</v>
      </c>
      <c r="BO600" s="192">
        <v>0</v>
      </c>
      <c r="BP600" s="192">
        <v>0</v>
      </c>
      <c r="BQ600" s="192">
        <v>0</v>
      </c>
      <c r="BR600" s="192">
        <v>0</v>
      </c>
      <c r="BS600" s="192">
        <v>0</v>
      </c>
      <c r="BT600" s="192">
        <v>0</v>
      </c>
      <c r="BU600" s="192">
        <v>0</v>
      </c>
      <c r="BV600" s="192">
        <v>0</v>
      </c>
      <c r="BW600" s="192">
        <v>0</v>
      </c>
      <c r="BX600" s="192">
        <v>0</v>
      </c>
      <c r="BY600" s="192">
        <v>0</v>
      </c>
      <c r="BZ600" s="192">
        <v>0</v>
      </c>
      <c r="CA600" s="192">
        <v>0</v>
      </c>
      <c r="CB600" s="192">
        <v>0</v>
      </c>
      <c r="CC600" s="201">
        <f t="shared" si="76"/>
        <v>0</v>
      </c>
    </row>
    <row r="601" spans="1:81" s="115" customFormat="1">
      <c r="A601" s="114"/>
      <c r="B601" s="113"/>
      <c r="C601" s="500" t="s">
        <v>1238</v>
      </c>
      <c r="D601" s="501"/>
      <c r="E601" s="501"/>
      <c r="F601" s="501"/>
      <c r="G601" s="502"/>
      <c r="H601" s="198">
        <f t="shared" ref="H601:BS601" si="77">SUM(H478:H600)</f>
        <v>693072904.08999956</v>
      </c>
      <c r="I601" s="198">
        <f t="shared" si="77"/>
        <v>253891815.17999995</v>
      </c>
      <c r="J601" s="198">
        <f t="shared" si="77"/>
        <v>793912250.27999997</v>
      </c>
      <c r="K601" s="198">
        <f t="shared" si="77"/>
        <v>97516074.359999999</v>
      </c>
      <c r="L601" s="198">
        <f t="shared" si="77"/>
        <v>84196295.299999997</v>
      </c>
      <c r="M601" s="198">
        <f t="shared" si="77"/>
        <v>150095327.72999999</v>
      </c>
      <c r="N601" s="198">
        <f t="shared" si="77"/>
        <v>2115133161.0199995</v>
      </c>
      <c r="O601" s="198">
        <f t="shared" si="77"/>
        <v>262760747.72999996</v>
      </c>
      <c r="P601" s="198">
        <f t="shared" si="77"/>
        <v>45200570.280000009</v>
      </c>
      <c r="Q601" s="198">
        <f t="shared" si="77"/>
        <v>594413164.86000001</v>
      </c>
      <c r="R601" s="198">
        <f t="shared" si="77"/>
        <v>43441984.960000001</v>
      </c>
      <c r="S601" s="198">
        <f t="shared" si="77"/>
        <v>123137190.25</v>
      </c>
      <c r="T601" s="198">
        <f t="shared" si="77"/>
        <v>366618062.81999999</v>
      </c>
      <c r="U601" s="198">
        <f t="shared" si="77"/>
        <v>316310345.14999998</v>
      </c>
      <c r="V601" s="198">
        <f t="shared" si="77"/>
        <v>38457128.079999998</v>
      </c>
      <c r="W601" s="198">
        <f t="shared" si="77"/>
        <v>202467847.44999999</v>
      </c>
      <c r="X601" s="198">
        <f t="shared" si="77"/>
        <v>119233181.29000001</v>
      </c>
      <c r="Y601" s="198">
        <f t="shared" si="77"/>
        <v>73421164.819999993</v>
      </c>
      <c r="Z601" s="198">
        <f t="shared" si="77"/>
        <v>1220564466.0000002</v>
      </c>
      <c r="AA601" s="198">
        <f t="shared" si="77"/>
        <v>114624808.08000001</v>
      </c>
      <c r="AB601" s="198">
        <f t="shared" si="77"/>
        <v>73985081.769999981</v>
      </c>
      <c r="AC601" s="198">
        <f t="shared" si="77"/>
        <v>288634750.19</v>
      </c>
      <c r="AD601" s="198">
        <f t="shared" si="77"/>
        <v>42657598.739999987</v>
      </c>
      <c r="AE601" s="198">
        <f t="shared" si="77"/>
        <v>112731092.03999999</v>
      </c>
      <c r="AF601" s="198">
        <f t="shared" si="77"/>
        <v>121195503.08999999</v>
      </c>
      <c r="AG601" s="198">
        <f t="shared" si="77"/>
        <v>36248231.210000008</v>
      </c>
      <c r="AH601" s="198">
        <f t="shared" si="77"/>
        <v>107041231.06000002</v>
      </c>
      <c r="AI601" s="198">
        <f t="shared" si="77"/>
        <v>731269293.92999995</v>
      </c>
      <c r="AJ601" s="198">
        <f t="shared" si="77"/>
        <v>49671762.890000001</v>
      </c>
      <c r="AK601" s="198">
        <f t="shared" si="77"/>
        <v>46469147.520000003</v>
      </c>
      <c r="AL601" s="198">
        <f t="shared" si="77"/>
        <v>36718441.850000001</v>
      </c>
      <c r="AM601" s="198">
        <f t="shared" si="77"/>
        <v>42921207.390000001</v>
      </c>
      <c r="AN601" s="198">
        <f t="shared" si="77"/>
        <v>41784419.310000002</v>
      </c>
      <c r="AO601" s="198">
        <f t="shared" si="77"/>
        <v>29681699.879999999</v>
      </c>
      <c r="AP601" s="198">
        <f t="shared" si="77"/>
        <v>33857125.04999999</v>
      </c>
      <c r="AQ601" s="198">
        <f t="shared" si="77"/>
        <v>65486709.829999991</v>
      </c>
      <c r="AR601" s="198">
        <f t="shared" si="77"/>
        <v>48446221.289999999</v>
      </c>
      <c r="AS601" s="198">
        <f t="shared" si="77"/>
        <v>36567570.799999997</v>
      </c>
      <c r="AT601" s="198">
        <f t="shared" si="77"/>
        <v>53315718.220000014</v>
      </c>
      <c r="AU601" s="198">
        <f t="shared" si="77"/>
        <v>340474180.42000014</v>
      </c>
      <c r="AV601" s="198">
        <f t="shared" si="77"/>
        <v>28907500.560000002</v>
      </c>
      <c r="AW601" s="198">
        <f t="shared" si="77"/>
        <v>32815364.73</v>
      </c>
      <c r="AX601" s="198">
        <f t="shared" si="77"/>
        <v>36225691.950000003</v>
      </c>
      <c r="AY601" s="198">
        <f t="shared" si="77"/>
        <v>29182465.460000001</v>
      </c>
      <c r="AZ601" s="198">
        <f t="shared" si="77"/>
        <v>11338052.43</v>
      </c>
      <c r="BA601" s="198">
        <f t="shared" si="77"/>
        <v>31756373.209999997</v>
      </c>
      <c r="BB601" s="198">
        <f t="shared" si="77"/>
        <v>757192826.66000032</v>
      </c>
      <c r="BC601" s="198">
        <f t="shared" si="77"/>
        <v>57286376.680000015</v>
      </c>
      <c r="BD601" s="198">
        <f t="shared" si="77"/>
        <v>116294927.08999999</v>
      </c>
      <c r="BE601" s="198">
        <f t="shared" si="77"/>
        <v>69353552.25999999</v>
      </c>
      <c r="BF601" s="198">
        <f t="shared" si="77"/>
        <v>101490086.05999997</v>
      </c>
      <c r="BG601" s="198">
        <f t="shared" si="77"/>
        <v>88759116.849999994</v>
      </c>
      <c r="BH601" s="198">
        <f t="shared" si="77"/>
        <v>149209432.9005</v>
      </c>
      <c r="BI601" s="198">
        <f t="shared" si="77"/>
        <v>87289670.660000011</v>
      </c>
      <c r="BJ601" s="198">
        <f t="shared" si="77"/>
        <v>23352258.860000003</v>
      </c>
      <c r="BK601" s="198">
        <f t="shared" si="77"/>
        <v>20625789.290000003</v>
      </c>
      <c r="BL601" s="198">
        <f t="shared" si="77"/>
        <v>44591380.79999999</v>
      </c>
      <c r="BM601" s="198">
        <f t="shared" si="77"/>
        <v>667580652.78000021</v>
      </c>
      <c r="BN601" s="198">
        <f t="shared" si="77"/>
        <v>338908819.55000007</v>
      </c>
      <c r="BO601" s="198">
        <f t="shared" si="77"/>
        <v>47207706.469999999</v>
      </c>
      <c r="BP601" s="198">
        <f t="shared" si="77"/>
        <v>29254045.739999998</v>
      </c>
      <c r="BQ601" s="198">
        <f t="shared" si="77"/>
        <v>41327389.379999995</v>
      </c>
      <c r="BR601" s="198">
        <f t="shared" si="77"/>
        <v>47700512.469999991</v>
      </c>
      <c r="BS601" s="198">
        <f t="shared" si="77"/>
        <v>27595626.789999999</v>
      </c>
      <c r="BT601" s="198">
        <f t="shared" ref="BT601:CC601" si="78">SUM(BT478:BT600)</f>
        <v>586232884.99000013</v>
      </c>
      <c r="BU601" s="198">
        <f t="shared" si="78"/>
        <v>41575732.300000004</v>
      </c>
      <c r="BV601" s="198">
        <f t="shared" si="78"/>
        <v>89994068.060000032</v>
      </c>
      <c r="BW601" s="198">
        <f t="shared" si="78"/>
        <v>59836500.750000015</v>
      </c>
      <c r="BX601" s="198">
        <f t="shared" si="78"/>
        <v>80323282.320000008</v>
      </c>
      <c r="BY601" s="198">
        <f t="shared" si="78"/>
        <v>186304173.43999991</v>
      </c>
      <c r="BZ601" s="198">
        <f t="shared" si="78"/>
        <v>62017698.910000011</v>
      </c>
      <c r="CA601" s="198">
        <f t="shared" si="78"/>
        <v>46145066.090000004</v>
      </c>
      <c r="CB601" s="198">
        <f t="shared" si="78"/>
        <v>41952105.470000006</v>
      </c>
      <c r="CC601" s="198">
        <f t="shared" si="78"/>
        <v>14127252608.170502</v>
      </c>
    </row>
    <row r="602" spans="1:81" s="278" customFormat="1">
      <c r="A602" s="320"/>
      <c r="B602" s="319"/>
      <c r="C602" s="321"/>
      <c r="D602" s="321"/>
      <c r="E602" s="321"/>
      <c r="F602" s="322" t="s">
        <v>1239</v>
      </c>
      <c r="G602" s="323" t="s">
        <v>1240</v>
      </c>
      <c r="H602" s="192">
        <v>0</v>
      </c>
      <c r="I602" s="192">
        <v>0</v>
      </c>
      <c r="J602" s="192">
        <v>0</v>
      </c>
      <c r="K602" s="192">
        <v>0</v>
      </c>
      <c r="L602" s="192">
        <v>0</v>
      </c>
      <c r="M602" s="192">
        <v>0</v>
      </c>
      <c r="N602" s="192">
        <v>0</v>
      </c>
      <c r="O602" s="192">
        <v>0</v>
      </c>
      <c r="P602" s="192">
        <v>0</v>
      </c>
      <c r="Q602" s="192">
        <v>0</v>
      </c>
      <c r="R602" s="192">
        <v>0</v>
      </c>
      <c r="S602" s="192">
        <v>0</v>
      </c>
      <c r="T602" s="192">
        <v>0</v>
      </c>
      <c r="U602" s="192">
        <v>0</v>
      </c>
      <c r="V602" s="192">
        <v>0</v>
      </c>
      <c r="W602" s="192">
        <v>0</v>
      </c>
      <c r="X602" s="192">
        <v>0</v>
      </c>
      <c r="Y602" s="192">
        <v>0</v>
      </c>
      <c r="Z602" s="192">
        <v>0</v>
      </c>
      <c r="AA602" s="192">
        <v>0</v>
      </c>
      <c r="AB602" s="192">
        <v>0</v>
      </c>
      <c r="AC602" s="192">
        <v>0</v>
      </c>
      <c r="AD602" s="192">
        <v>0</v>
      </c>
      <c r="AE602" s="192">
        <v>0</v>
      </c>
      <c r="AF602" s="192">
        <v>0</v>
      </c>
      <c r="AG602" s="192">
        <v>0</v>
      </c>
      <c r="AH602" s="192">
        <v>0</v>
      </c>
      <c r="AI602" s="192">
        <v>0</v>
      </c>
      <c r="AJ602" s="192">
        <v>0</v>
      </c>
      <c r="AK602" s="192">
        <v>0</v>
      </c>
      <c r="AL602" s="192">
        <v>0</v>
      </c>
      <c r="AM602" s="192">
        <v>0</v>
      </c>
      <c r="AN602" s="192">
        <v>0</v>
      </c>
      <c r="AO602" s="192">
        <v>0</v>
      </c>
      <c r="AP602" s="192">
        <v>0</v>
      </c>
      <c r="AQ602" s="192">
        <v>0</v>
      </c>
      <c r="AR602" s="192">
        <v>0</v>
      </c>
      <c r="AS602" s="192">
        <v>0</v>
      </c>
      <c r="AT602" s="192">
        <v>0</v>
      </c>
      <c r="AU602" s="192">
        <v>0</v>
      </c>
      <c r="AV602" s="192">
        <v>0</v>
      </c>
      <c r="AW602" s="192">
        <v>0</v>
      </c>
      <c r="AX602" s="192">
        <v>0</v>
      </c>
      <c r="AY602" s="192">
        <v>0</v>
      </c>
      <c r="AZ602" s="192">
        <v>0</v>
      </c>
      <c r="BA602" s="192">
        <v>0</v>
      </c>
      <c r="BB602" s="192">
        <v>0</v>
      </c>
      <c r="BC602" s="192">
        <v>0</v>
      </c>
      <c r="BD602" s="192">
        <v>0</v>
      </c>
      <c r="BE602" s="192">
        <v>0</v>
      </c>
      <c r="BF602" s="192">
        <v>0</v>
      </c>
      <c r="BG602" s="192">
        <v>0</v>
      </c>
      <c r="BH602" s="192">
        <v>0</v>
      </c>
      <c r="BI602" s="192">
        <v>0</v>
      </c>
      <c r="BJ602" s="192">
        <v>0</v>
      </c>
      <c r="BK602" s="192">
        <v>0</v>
      </c>
      <c r="BL602" s="192">
        <v>0</v>
      </c>
      <c r="BM602" s="192">
        <v>0</v>
      </c>
      <c r="BN602" s="192">
        <v>0</v>
      </c>
      <c r="BO602" s="192">
        <v>0</v>
      </c>
      <c r="BP602" s="192">
        <v>0</v>
      </c>
      <c r="BQ602" s="192">
        <v>0</v>
      </c>
      <c r="BR602" s="192">
        <v>0</v>
      </c>
      <c r="BS602" s="192">
        <v>0</v>
      </c>
      <c r="BT602" s="192">
        <v>0</v>
      </c>
      <c r="BU602" s="192">
        <v>0</v>
      </c>
      <c r="BV602" s="192">
        <v>0</v>
      </c>
      <c r="BW602" s="192">
        <v>0</v>
      </c>
      <c r="BX602" s="192">
        <v>0</v>
      </c>
      <c r="BY602" s="192">
        <v>0</v>
      </c>
      <c r="BZ602" s="192">
        <v>0</v>
      </c>
      <c r="CA602" s="192">
        <v>0</v>
      </c>
      <c r="CB602" s="192">
        <v>0</v>
      </c>
      <c r="CC602" s="201">
        <f t="shared" si="76"/>
        <v>0</v>
      </c>
    </row>
    <row r="603" spans="1:81" s="278" customFormat="1">
      <c r="A603" s="320"/>
      <c r="B603" s="319"/>
      <c r="C603" s="321"/>
      <c r="D603" s="321"/>
      <c r="E603" s="321"/>
      <c r="F603" s="322" t="s">
        <v>1241</v>
      </c>
      <c r="G603" s="323" t="s">
        <v>1242</v>
      </c>
      <c r="H603" s="192">
        <v>90309526.269999996</v>
      </c>
      <c r="I603" s="192">
        <v>0</v>
      </c>
      <c r="J603" s="192">
        <v>0</v>
      </c>
      <c r="K603" s="192">
        <v>0</v>
      </c>
      <c r="L603" s="192">
        <v>0</v>
      </c>
      <c r="M603" s="192">
        <v>0</v>
      </c>
      <c r="N603" s="192">
        <v>103672043.48</v>
      </c>
      <c r="O603" s="192">
        <v>0</v>
      </c>
      <c r="P603" s="192">
        <v>0</v>
      </c>
      <c r="Q603" s="192">
        <v>0</v>
      </c>
      <c r="R603" s="192">
        <v>0</v>
      </c>
      <c r="S603" s="192">
        <v>0</v>
      </c>
      <c r="T603" s="192">
        <v>0</v>
      </c>
      <c r="U603" s="192">
        <v>0</v>
      </c>
      <c r="V603" s="192">
        <v>0</v>
      </c>
      <c r="W603" s="192">
        <v>0</v>
      </c>
      <c r="X603" s="192">
        <v>0</v>
      </c>
      <c r="Y603" s="192">
        <v>0</v>
      </c>
      <c r="Z603" s="192">
        <v>0</v>
      </c>
      <c r="AA603" s="192">
        <v>0</v>
      </c>
      <c r="AB603" s="192">
        <v>0</v>
      </c>
      <c r="AC603" s="192">
        <v>0</v>
      </c>
      <c r="AD603" s="192">
        <v>0</v>
      </c>
      <c r="AE603" s="192">
        <v>0</v>
      </c>
      <c r="AF603" s="192">
        <v>0</v>
      </c>
      <c r="AG603" s="192">
        <v>0</v>
      </c>
      <c r="AH603" s="192">
        <v>0</v>
      </c>
      <c r="AI603" s="192">
        <v>0</v>
      </c>
      <c r="AJ603" s="192">
        <v>0</v>
      </c>
      <c r="AK603" s="192">
        <v>0</v>
      </c>
      <c r="AL603" s="192">
        <v>0</v>
      </c>
      <c r="AM603" s="192">
        <v>0</v>
      </c>
      <c r="AN603" s="192">
        <v>0</v>
      </c>
      <c r="AO603" s="192">
        <v>0</v>
      </c>
      <c r="AP603" s="192">
        <v>0</v>
      </c>
      <c r="AQ603" s="192">
        <v>0</v>
      </c>
      <c r="AR603" s="192">
        <v>0</v>
      </c>
      <c r="AS603" s="192">
        <v>0</v>
      </c>
      <c r="AT603" s="192">
        <v>0</v>
      </c>
      <c r="AU603" s="192">
        <v>1799580.1</v>
      </c>
      <c r="AV603" s="192">
        <v>0</v>
      </c>
      <c r="AW603" s="192">
        <v>0</v>
      </c>
      <c r="AX603" s="192">
        <v>0</v>
      </c>
      <c r="AY603" s="192">
        <v>0</v>
      </c>
      <c r="AZ603" s="192">
        <v>0</v>
      </c>
      <c r="BA603" s="192">
        <v>0</v>
      </c>
      <c r="BB603" s="192">
        <v>27469161.41</v>
      </c>
      <c r="BC603" s="192">
        <v>0</v>
      </c>
      <c r="BD603" s="192">
        <v>0</v>
      </c>
      <c r="BE603" s="192">
        <v>0</v>
      </c>
      <c r="BF603" s="192">
        <v>0</v>
      </c>
      <c r="BG603" s="192">
        <v>0</v>
      </c>
      <c r="BH603" s="192">
        <v>0</v>
      </c>
      <c r="BI603" s="192">
        <v>0</v>
      </c>
      <c r="BJ603" s="192">
        <v>0</v>
      </c>
      <c r="BK603" s="192">
        <v>0</v>
      </c>
      <c r="BL603" s="192">
        <v>0</v>
      </c>
      <c r="BM603" s="192">
        <v>47346586.399999999</v>
      </c>
      <c r="BN603" s="192">
        <v>0</v>
      </c>
      <c r="BO603" s="192">
        <v>0</v>
      </c>
      <c r="BP603" s="192">
        <v>0</v>
      </c>
      <c r="BQ603" s="192">
        <v>0</v>
      </c>
      <c r="BR603" s="192">
        <v>0</v>
      </c>
      <c r="BS603" s="192">
        <v>0</v>
      </c>
      <c r="BT603" s="192">
        <v>17999736.329999998</v>
      </c>
      <c r="BU603" s="192">
        <v>0</v>
      </c>
      <c r="BV603" s="192">
        <v>0</v>
      </c>
      <c r="BW603" s="192">
        <v>0</v>
      </c>
      <c r="BX603" s="192">
        <v>0</v>
      </c>
      <c r="BY603" s="192">
        <v>0</v>
      </c>
      <c r="BZ603" s="192">
        <v>0</v>
      </c>
      <c r="CA603" s="192">
        <v>0</v>
      </c>
      <c r="CB603" s="192">
        <v>0</v>
      </c>
      <c r="CC603" s="201">
        <f t="shared" si="76"/>
        <v>288596633.98999995</v>
      </c>
    </row>
    <row r="604" spans="1:81" s="278" customFormat="1">
      <c r="A604" s="320"/>
      <c r="B604" s="319"/>
      <c r="C604" s="321"/>
      <c r="D604" s="321"/>
      <c r="E604" s="321"/>
      <c r="F604" s="322" t="s">
        <v>1243</v>
      </c>
      <c r="G604" s="323" t="s">
        <v>1244</v>
      </c>
      <c r="H604" s="192">
        <v>45544737</v>
      </c>
      <c r="I604" s="192">
        <v>0</v>
      </c>
      <c r="J604" s="192">
        <v>0</v>
      </c>
      <c r="K604" s="192">
        <v>0</v>
      </c>
      <c r="L604" s="192">
        <v>0</v>
      </c>
      <c r="M604" s="192">
        <v>0</v>
      </c>
      <c r="N604" s="192">
        <v>28640738.940000001</v>
      </c>
      <c r="O604" s="192">
        <v>0</v>
      </c>
      <c r="P604" s="192">
        <v>0</v>
      </c>
      <c r="Q604" s="192">
        <v>0</v>
      </c>
      <c r="R604" s="192">
        <v>0</v>
      </c>
      <c r="S604" s="192">
        <v>0</v>
      </c>
      <c r="T604" s="192">
        <v>0</v>
      </c>
      <c r="U604" s="192">
        <v>0</v>
      </c>
      <c r="V604" s="192">
        <v>0</v>
      </c>
      <c r="W604" s="192">
        <v>0</v>
      </c>
      <c r="X604" s="192">
        <v>0</v>
      </c>
      <c r="Y604" s="192">
        <v>0</v>
      </c>
      <c r="Z604" s="192">
        <v>0</v>
      </c>
      <c r="AA604" s="192">
        <v>0</v>
      </c>
      <c r="AB604" s="192">
        <v>0</v>
      </c>
      <c r="AC604" s="192">
        <v>0</v>
      </c>
      <c r="AD604" s="192">
        <v>0</v>
      </c>
      <c r="AE604" s="192">
        <v>0</v>
      </c>
      <c r="AF604" s="192">
        <v>0</v>
      </c>
      <c r="AG604" s="192">
        <v>0</v>
      </c>
      <c r="AH604" s="192">
        <v>0</v>
      </c>
      <c r="AI604" s="192">
        <v>0</v>
      </c>
      <c r="AJ604" s="192">
        <v>0</v>
      </c>
      <c r="AK604" s="192">
        <v>0</v>
      </c>
      <c r="AL604" s="192">
        <v>0</v>
      </c>
      <c r="AM604" s="192">
        <v>0</v>
      </c>
      <c r="AN604" s="192">
        <v>0</v>
      </c>
      <c r="AO604" s="192">
        <v>0</v>
      </c>
      <c r="AP604" s="192">
        <v>0</v>
      </c>
      <c r="AQ604" s="192">
        <v>0</v>
      </c>
      <c r="AR604" s="192">
        <v>0</v>
      </c>
      <c r="AS604" s="192">
        <v>0</v>
      </c>
      <c r="AT604" s="192">
        <v>0</v>
      </c>
      <c r="AU604" s="192">
        <v>0</v>
      </c>
      <c r="AV604" s="192">
        <v>0</v>
      </c>
      <c r="AW604" s="192">
        <v>0</v>
      </c>
      <c r="AX604" s="192">
        <v>0</v>
      </c>
      <c r="AY604" s="192">
        <v>0</v>
      </c>
      <c r="AZ604" s="192">
        <v>0</v>
      </c>
      <c r="BA604" s="192">
        <v>0</v>
      </c>
      <c r="BB604" s="192">
        <v>17468436.620000001</v>
      </c>
      <c r="BC604" s="192">
        <v>0</v>
      </c>
      <c r="BD604" s="192">
        <v>0</v>
      </c>
      <c r="BE604" s="192">
        <v>0</v>
      </c>
      <c r="BF604" s="192">
        <v>0</v>
      </c>
      <c r="BG604" s="192">
        <v>0</v>
      </c>
      <c r="BH604" s="192">
        <v>0</v>
      </c>
      <c r="BI604" s="192">
        <v>0</v>
      </c>
      <c r="BJ604" s="192">
        <v>0</v>
      </c>
      <c r="BK604" s="192">
        <v>0</v>
      </c>
      <c r="BL604" s="192">
        <v>0</v>
      </c>
      <c r="BM604" s="192">
        <v>11723102.4</v>
      </c>
      <c r="BN604" s="192">
        <v>0</v>
      </c>
      <c r="BO604" s="192">
        <v>0</v>
      </c>
      <c r="BP604" s="192">
        <v>0</v>
      </c>
      <c r="BQ604" s="192">
        <v>0</v>
      </c>
      <c r="BR604" s="192">
        <v>0</v>
      </c>
      <c r="BS604" s="192">
        <v>0</v>
      </c>
      <c r="BT604" s="192">
        <v>10570158.189999999</v>
      </c>
      <c r="BU604" s="192">
        <v>0</v>
      </c>
      <c r="BV604" s="192">
        <v>0</v>
      </c>
      <c r="BW604" s="192">
        <v>0</v>
      </c>
      <c r="BX604" s="192">
        <v>0</v>
      </c>
      <c r="BY604" s="192">
        <v>0</v>
      </c>
      <c r="BZ604" s="192">
        <v>0</v>
      </c>
      <c r="CA604" s="192">
        <v>0</v>
      </c>
      <c r="CB604" s="192">
        <v>0</v>
      </c>
      <c r="CC604" s="201">
        <f t="shared" si="76"/>
        <v>113947173.15000001</v>
      </c>
    </row>
    <row r="605" spans="1:81" s="278" customFormat="1">
      <c r="A605" s="320"/>
      <c r="B605" s="319"/>
      <c r="C605" s="321"/>
      <c r="D605" s="321"/>
      <c r="E605" s="321"/>
      <c r="F605" s="322" t="s">
        <v>1245</v>
      </c>
      <c r="G605" s="323" t="s">
        <v>1246</v>
      </c>
      <c r="H605" s="192">
        <v>40212351.25</v>
      </c>
      <c r="I605" s="192">
        <v>0</v>
      </c>
      <c r="J605" s="192">
        <v>0</v>
      </c>
      <c r="K605" s="192">
        <v>0</v>
      </c>
      <c r="L605" s="192">
        <v>0</v>
      </c>
      <c r="M605" s="192">
        <v>0</v>
      </c>
      <c r="N605" s="192">
        <v>40661050</v>
      </c>
      <c r="O605" s="192">
        <v>0</v>
      </c>
      <c r="P605" s="192">
        <v>0</v>
      </c>
      <c r="Q605" s="192">
        <v>0</v>
      </c>
      <c r="R605" s="192">
        <v>0</v>
      </c>
      <c r="S605" s="192">
        <v>0</v>
      </c>
      <c r="T605" s="192">
        <v>0</v>
      </c>
      <c r="U605" s="192">
        <v>0</v>
      </c>
      <c r="V605" s="192">
        <v>0</v>
      </c>
      <c r="W605" s="192">
        <v>0</v>
      </c>
      <c r="X605" s="192">
        <v>0</v>
      </c>
      <c r="Y605" s="192">
        <v>0</v>
      </c>
      <c r="Z605" s="192">
        <v>0</v>
      </c>
      <c r="AA605" s="192">
        <v>0</v>
      </c>
      <c r="AB605" s="192">
        <v>0</v>
      </c>
      <c r="AC605" s="192">
        <v>0</v>
      </c>
      <c r="AD605" s="192">
        <v>0</v>
      </c>
      <c r="AE605" s="192">
        <v>0</v>
      </c>
      <c r="AF605" s="192">
        <v>0</v>
      </c>
      <c r="AG605" s="192">
        <v>0</v>
      </c>
      <c r="AH605" s="192">
        <v>0</v>
      </c>
      <c r="AI605" s="192">
        <v>0</v>
      </c>
      <c r="AJ605" s="192">
        <v>0</v>
      </c>
      <c r="AK605" s="192">
        <v>0</v>
      </c>
      <c r="AL605" s="192">
        <v>0</v>
      </c>
      <c r="AM605" s="192">
        <v>4300</v>
      </c>
      <c r="AN605" s="192">
        <v>0</v>
      </c>
      <c r="AO605" s="192">
        <v>0</v>
      </c>
      <c r="AP605" s="192">
        <v>0</v>
      </c>
      <c r="AQ605" s="192">
        <v>0</v>
      </c>
      <c r="AR605" s="192">
        <v>0</v>
      </c>
      <c r="AS605" s="192">
        <v>0</v>
      </c>
      <c r="AT605" s="192">
        <v>0</v>
      </c>
      <c r="AU605" s="192">
        <v>0</v>
      </c>
      <c r="AV605" s="192">
        <v>0</v>
      </c>
      <c r="AW605" s="192">
        <v>0</v>
      </c>
      <c r="AX605" s="192">
        <v>0</v>
      </c>
      <c r="AY605" s="192">
        <v>0</v>
      </c>
      <c r="AZ605" s="192">
        <v>0</v>
      </c>
      <c r="BA605" s="192">
        <v>0</v>
      </c>
      <c r="BB605" s="192">
        <v>18204500.850000001</v>
      </c>
      <c r="BC605" s="192">
        <v>0</v>
      </c>
      <c r="BD605" s="192">
        <v>0</v>
      </c>
      <c r="BE605" s="192">
        <v>0</v>
      </c>
      <c r="BF605" s="192">
        <v>0</v>
      </c>
      <c r="BG605" s="192">
        <v>0</v>
      </c>
      <c r="BH605" s="192">
        <v>0</v>
      </c>
      <c r="BI605" s="192">
        <v>0</v>
      </c>
      <c r="BJ605" s="192">
        <v>0</v>
      </c>
      <c r="BK605" s="192">
        <v>0</v>
      </c>
      <c r="BL605" s="192">
        <v>0</v>
      </c>
      <c r="BM605" s="192">
        <v>19356883.84</v>
      </c>
      <c r="BN605" s="192">
        <v>0</v>
      </c>
      <c r="BO605" s="192">
        <v>0</v>
      </c>
      <c r="BP605" s="192">
        <v>0</v>
      </c>
      <c r="BQ605" s="192">
        <v>0</v>
      </c>
      <c r="BR605" s="192">
        <v>0</v>
      </c>
      <c r="BS605" s="192">
        <v>0</v>
      </c>
      <c r="BT605" s="192">
        <v>5426138.9199999999</v>
      </c>
      <c r="BU605" s="192">
        <v>0</v>
      </c>
      <c r="BV605" s="192">
        <v>0</v>
      </c>
      <c r="BW605" s="192">
        <v>0</v>
      </c>
      <c r="BX605" s="192">
        <v>0</v>
      </c>
      <c r="BY605" s="192">
        <v>0</v>
      </c>
      <c r="BZ605" s="192">
        <v>0</v>
      </c>
      <c r="CA605" s="192">
        <v>0</v>
      </c>
      <c r="CB605" s="192">
        <v>0</v>
      </c>
      <c r="CC605" s="201">
        <f t="shared" si="76"/>
        <v>123865224.86</v>
      </c>
    </row>
    <row r="606" spans="1:81" s="278" customFormat="1">
      <c r="A606" s="320"/>
      <c r="B606" s="319"/>
      <c r="C606" s="321"/>
      <c r="D606" s="321"/>
      <c r="E606" s="321"/>
      <c r="F606" s="326" t="s">
        <v>1247</v>
      </c>
      <c r="G606" s="327" t="s">
        <v>1248</v>
      </c>
      <c r="H606" s="192">
        <v>13404224.359999999</v>
      </c>
      <c r="I606" s="192">
        <v>0</v>
      </c>
      <c r="J606" s="192">
        <v>0</v>
      </c>
      <c r="K606" s="192">
        <v>0</v>
      </c>
      <c r="L606" s="192">
        <v>0</v>
      </c>
      <c r="M606" s="192">
        <v>0</v>
      </c>
      <c r="N606" s="192">
        <v>12688989.34</v>
      </c>
      <c r="O606" s="192">
        <v>0</v>
      </c>
      <c r="P606" s="192">
        <v>0</v>
      </c>
      <c r="Q606" s="192">
        <v>0</v>
      </c>
      <c r="R606" s="192">
        <v>0</v>
      </c>
      <c r="S606" s="192">
        <v>0</v>
      </c>
      <c r="T606" s="192">
        <v>0</v>
      </c>
      <c r="U606" s="192">
        <v>0</v>
      </c>
      <c r="V606" s="192">
        <v>0</v>
      </c>
      <c r="W606" s="192">
        <v>88093.1</v>
      </c>
      <c r="X606" s="192">
        <v>0</v>
      </c>
      <c r="Y606" s="192">
        <v>0</v>
      </c>
      <c r="Z606" s="192">
        <v>0</v>
      </c>
      <c r="AA606" s="192">
        <v>0</v>
      </c>
      <c r="AB606" s="192">
        <v>0</v>
      </c>
      <c r="AC606" s="192">
        <v>0</v>
      </c>
      <c r="AD606" s="192">
        <v>0</v>
      </c>
      <c r="AE606" s="192">
        <v>0</v>
      </c>
      <c r="AF606" s="192">
        <v>0</v>
      </c>
      <c r="AG606" s="192">
        <v>0</v>
      </c>
      <c r="AH606" s="192">
        <v>0</v>
      </c>
      <c r="AI606" s="192">
        <v>0</v>
      </c>
      <c r="AJ606" s="192">
        <v>0</v>
      </c>
      <c r="AK606" s="192">
        <v>0</v>
      </c>
      <c r="AL606" s="192">
        <v>0</v>
      </c>
      <c r="AM606" s="192">
        <v>0</v>
      </c>
      <c r="AN606" s="192">
        <v>0</v>
      </c>
      <c r="AO606" s="192">
        <v>0</v>
      </c>
      <c r="AP606" s="192">
        <v>0</v>
      </c>
      <c r="AQ606" s="192">
        <v>0</v>
      </c>
      <c r="AR606" s="192">
        <v>0</v>
      </c>
      <c r="AS606" s="192">
        <v>0</v>
      </c>
      <c r="AT606" s="192">
        <v>0</v>
      </c>
      <c r="AU606" s="192">
        <v>0</v>
      </c>
      <c r="AV606" s="192">
        <v>0</v>
      </c>
      <c r="AW606" s="192">
        <v>0</v>
      </c>
      <c r="AX606" s="192">
        <v>0</v>
      </c>
      <c r="AY606" s="192">
        <v>0</v>
      </c>
      <c r="AZ606" s="192">
        <v>0</v>
      </c>
      <c r="BA606" s="192">
        <v>0</v>
      </c>
      <c r="BB606" s="192">
        <v>6374765.9500000002</v>
      </c>
      <c r="BC606" s="192">
        <v>0</v>
      </c>
      <c r="BD606" s="192">
        <v>0</v>
      </c>
      <c r="BE606" s="192">
        <v>0</v>
      </c>
      <c r="BF606" s="192">
        <v>0</v>
      </c>
      <c r="BG606" s="192">
        <v>0</v>
      </c>
      <c r="BH606" s="192">
        <v>0</v>
      </c>
      <c r="BI606" s="192">
        <v>0</v>
      </c>
      <c r="BJ606" s="192">
        <v>0</v>
      </c>
      <c r="BK606" s="192">
        <v>0</v>
      </c>
      <c r="BL606" s="192">
        <v>0</v>
      </c>
      <c r="BM606" s="192">
        <v>5236134.7</v>
      </c>
      <c r="BN606" s="192">
        <v>0</v>
      </c>
      <c r="BO606" s="192">
        <v>0</v>
      </c>
      <c r="BP606" s="192">
        <v>0</v>
      </c>
      <c r="BQ606" s="192">
        <v>0</v>
      </c>
      <c r="BR606" s="192">
        <v>0</v>
      </c>
      <c r="BS606" s="192">
        <v>0</v>
      </c>
      <c r="BT606" s="192">
        <v>1833733.1</v>
      </c>
      <c r="BU606" s="192">
        <v>0</v>
      </c>
      <c r="BV606" s="192">
        <v>0</v>
      </c>
      <c r="BW606" s="192">
        <v>0</v>
      </c>
      <c r="BX606" s="192">
        <v>0</v>
      </c>
      <c r="BY606" s="192">
        <v>0</v>
      </c>
      <c r="BZ606" s="192">
        <v>0</v>
      </c>
      <c r="CA606" s="192">
        <v>0</v>
      </c>
      <c r="CB606" s="192">
        <v>0</v>
      </c>
      <c r="CC606" s="201">
        <f t="shared" si="76"/>
        <v>39625940.550000004</v>
      </c>
    </row>
    <row r="607" spans="1:81" s="278" customFormat="1">
      <c r="A607" s="320"/>
      <c r="B607" s="319"/>
      <c r="C607" s="321"/>
      <c r="D607" s="321"/>
      <c r="E607" s="321"/>
      <c r="F607" s="326" t="s">
        <v>1249</v>
      </c>
      <c r="G607" s="327" t="s">
        <v>1250</v>
      </c>
      <c r="H607" s="192">
        <v>80561856.140000001</v>
      </c>
      <c r="I607" s="192">
        <v>0</v>
      </c>
      <c r="J607" s="192">
        <v>0</v>
      </c>
      <c r="K607" s="192">
        <v>0</v>
      </c>
      <c r="L607" s="192">
        <v>0</v>
      </c>
      <c r="M607" s="192">
        <v>0</v>
      </c>
      <c r="N607" s="192">
        <v>23089949.489999998</v>
      </c>
      <c r="O607" s="192">
        <v>0</v>
      </c>
      <c r="P607" s="192">
        <v>0</v>
      </c>
      <c r="Q607" s="192">
        <v>0</v>
      </c>
      <c r="R607" s="192">
        <v>0</v>
      </c>
      <c r="S607" s="192">
        <v>0</v>
      </c>
      <c r="T607" s="192">
        <v>0</v>
      </c>
      <c r="U607" s="192">
        <v>0</v>
      </c>
      <c r="V607" s="192">
        <v>0</v>
      </c>
      <c r="W607" s="192">
        <v>0</v>
      </c>
      <c r="X607" s="192">
        <v>0</v>
      </c>
      <c r="Y607" s="192">
        <v>0</v>
      </c>
      <c r="Z607" s="192">
        <v>0</v>
      </c>
      <c r="AA607" s="192">
        <v>21547.7</v>
      </c>
      <c r="AB607" s="192">
        <v>0</v>
      </c>
      <c r="AC607" s="192">
        <v>0</v>
      </c>
      <c r="AD607" s="192">
        <v>0</v>
      </c>
      <c r="AE607" s="192">
        <v>0</v>
      </c>
      <c r="AF607" s="192">
        <v>0</v>
      </c>
      <c r="AG607" s="192">
        <v>0</v>
      </c>
      <c r="AH607" s="192">
        <v>0</v>
      </c>
      <c r="AI607" s="192">
        <v>0</v>
      </c>
      <c r="AJ607" s="192">
        <v>0</v>
      </c>
      <c r="AK607" s="192">
        <v>0</v>
      </c>
      <c r="AL607" s="192">
        <v>0</v>
      </c>
      <c r="AM607" s="192">
        <v>0</v>
      </c>
      <c r="AN607" s="192">
        <v>0</v>
      </c>
      <c r="AO607" s="192">
        <v>0</v>
      </c>
      <c r="AP607" s="192">
        <v>0</v>
      </c>
      <c r="AQ607" s="192">
        <v>0</v>
      </c>
      <c r="AR607" s="192">
        <v>0</v>
      </c>
      <c r="AS607" s="192">
        <v>0</v>
      </c>
      <c r="AT607" s="192">
        <v>0</v>
      </c>
      <c r="AU607" s="192">
        <v>4334156</v>
      </c>
      <c r="AV607" s="192">
        <v>0</v>
      </c>
      <c r="AW607" s="192">
        <v>0</v>
      </c>
      <c r="AX607" s="192">
        <v>0</v>
      </c>
      <c r="AY607" s="192">
        <v>0</v>
      </c>
      <c r="AZ607" s="192">
        <v>0</v>
      </c>
      <c r="BA607" s="192">
        <v>0</v>
      </c>
      <c r="BB607" s="192">
        <v>14959748.32</v>
      </c>
      <c r="BC607" s="192">
        <v>0</v>
      </c>
      <c r="BD607" s="192">
        <v>0</v>
      </c>
      <c r="BE607" s="192">
        <v>0</v>
      </c>
      <c r="BF607" s="192">
        <v>0</v>
      </c>
      <c r="BG607" s="192">
        <v>0</v>
      </c>
      <c r="BH607" s="192">
        <v>0</v>
      </c>
      <c r="BI607" s="192">
        <v>0</v>
      </c>
      <c r="BJ607" s="192">
        <v>0</v>
      </c>
      <c r="BK607" s="192">
        <v>0</v>
      </c>
      <c r="BL607" s="192">
        <v>0</v>
      </c>
      <c r="BM607" s="192">
        <v>18057682.219999999</v>
      </c>
      <c r="BN607" s="192">
        <v>0</v>
      </c>
      <c r="BO607" s="192">
        <v>0</v>
      </c>
      <c r="BP607" s="192">
        <v>0</v>
      </c>
      <c r="BQ607" s="192">
        <v>0</v>
      </c>
      <c r="BR607" s="192">
        <v>0</v>
      </c>
      <c r="BS607" s="192">
        <v>0</v>
      </c>
      <c r="BT607" s="192">
        <v>3663847.29</v>
      </c>
      <c r="BU607" s="192">
        <v>0</v>
      </c>
      <c r="BV607" s="192">
        <v>0</v>
      </c>
      <c r="BW607" s="192">
        <v>0</v>
      </c>
      <c r="BX607" s="192">
        <v>0</v>
      </c>
      <c r="BY607" s="192">
        <v>0</v>
      </c>
      <c r="BZ607" s="192">
        <v>0</v>
      </c>
      <c r="CA607" s="192">
        <v>0</v>
      </c>
      <c r="CB607" s="192">
        <v>0</v>
      </c>
      <c r="CC607" s="201">
        <f t="shared" si="76"/>
        <v>144688787.16</v>
      </c>
    </row>
    <row r="608" spans="1:81" s="278" customFormat="1">
      <c r="A608" s="320"/>
      <c r="B608" s="319"/>
      <c r="C608" s="321"/>
      <c r="D608" s="321"/>
      <c r="E608" s="321"/>
      <c r="F608" s="326" t="s">
        <v>1251</v>
      </c>
      <c r="G608" s="327" t="s">
        <v>1774</v>
      </c>
      <c r="H608" s="192">
        <v>14976257</v>
      </c>
      <c r="I608" s="192">
        <v>0</v>
      </c>
      <c r="J608" s="192">
        <v>0</v>
      </c>
      <c r="K608" s="192">
        <v>0</v>
      </c>
      <c r="L608" s="192">
        <v>0</v>
      </c>
      <c r="M608" s="192">
        <v>0</v>
      </c>
      <c r="N608" s="192">
        <v>41906473.609999999</v>
      </c>
      <c r="O608" s="192">
        <v>0</v>
      </c>
      <c r="P608" s="192">
        <v>0</v>
      </c>
      <c r="Q608" s="192">
        <v>0</v>
      </c>
      <c r="R608" s="192">
        <v>0</v>
      </c>
      <c r="S608" s="192">
        <v>0</v>
      </c>
      <c r="T608" s="192">
        <v>0</v>
      </c>
      <c r="U608" s="192">
        <v>0</v>
      </c>
      <c r="V608" s="192">
        <v>0</v>
      </c>
      <c r="W608" s="192">
        <v>0</v>
      </c>
      <c r="X608" s="192">
        <v>0</v>
      </c>
      <c r="Y608" s="192">
        <v>0</v>
      </c>
      <c r="Z608" s="192">
        <v>0</v>
      </c>
      <c r="AA608" s="192">
        <v>0</v>
      </c>
      <c r="AB608" s="192">
        <v>0</v>
      </c>
      <c r="AC608" s="192">
        <v>0</v>
      </c>
      <c r="AD608" s="192">
        <v>0</v>
      </c>
      <c r="AE608" s="192">
        <v>0</v>
      </c>
      <c r="AF608" s="192">
        <v>0</v>
      </c>
      <c r="AG608" s="192">
        <v>0</v>
      </c>
      <c r="AH608" s="192">
        <v>0</v>
      </c>
      <c r="AI608" s="192">
        <v>0</v>
      </c>
      <c r="AJ608" s="192">
        <v>0</v>
      </c>
      <c r="AK608" s="192">
        <v>0</v>
      </c>
      <c r="AL608" s="192">
        <v>0</v>
      </c>
      <c r="AM608" s="192">
        <v>0</v>
      </c>
      <c r="AN608" s="192">
        <v>0</v>
      </c>
      <c r="AO608" s="192">
        <v>0</v>
      </c>
      <c r="AP608" s="192">
        <v>0</v>
      </c>
      <c r="AQ608" s="192">
        <v>0</v>
      </c>
      <c r="AR608" s="192">
        <v>0</v>
      </c>
      <c r="AS608" s="192">
        <v>0</v>
      </c>
      <c r="AT608" s="192">
        <v>0</v>
      </c>
      <c r="AU608" s="192">
        <v>603396</v>
      </c>
      <c r="AV608" s="192">
        <v>0</v>
      </c>
      <c r="AW608" s="192">
        <v>0</v>
      </c>
      <c r="AX608" s="192">
        <v>0</v>
      </c>
      <c r="AY608" s="192">
        <v>0</v>
      </c>
      <c r="AZ608" s="192">
        <v>0</v>
      </c>
      <c r="BA608" s="192">
        <v>0</v>
      </c>
      <c r="BB608" s="192">
        <v>0</v>
      </c>
      <c r="BC608" s="192">
        <v>0</v>
      </c>
      <c r="BD608" s="192">
        <v>0</v>
      </c>
      <c r="BE608" s="192">
        <v>0</v>
      </c>
      <c r="BF608" s="192">
        <v>0</v>
      </c>
      <c r="BG608" s="192">
        <v>0</v>
      </c>
      <c r="BH608" s="192">
        <v>0</v>
      </c>
      <c r="BI608" s="192">
        <v>0</v>
      </c>
      <c r="BJ608" s="192">
        <v>0</v>
      </c>
      <c r="BK608" s="192">
        <v>0</v>
      </c>
      <c r="BL608" s="192">
        <v>0</v>
      </c>
      <c r="BM608" s="192">
        <v>25034597.039999999</v>
      </c>
      <c r="BN608" s="192">
        <v>0</v>
      </c>
      <c r="BO608" s="192">
        <v>0</v>
      </c>
      <c r="BP608" s="192">
        <v>0</v>
      </c>
      <c r="BQ608" s="192">
        <v>0</v>
      </c>
      <c r="BR608" s="192">
        <v>0</v>
      </c>
      <c r="BS608" s="192">
        <v>0</v>
      </c>
      <c r="BT608" s="192">
        <v>321553.17</v>
      </c>
      <c r="BU608" s="192">
        <v>0</v>
      </c>
      <c r="BV608" s="192">
        <v>0</v>
      </c>
      <c r="BW608" s="192">
        <v>0</v>
      </c>
      <c r="BX608" s="192">
        <v>0</v>
      </c>
      <c r="BY608" s="192">
        <v>0</v>
      </c>
      <c r="BZ608" s="192">
        <v>0</v>
      </c>
      <c r="CA608" s="192">
        <v>0</v>
      </c>
      <c r="CB608" s="192">
        <v>0</v>
      </c>
      <c r="CC608" s="201">
        <f t="shared" si="76"/>
        <v>82842276.820000008</v>
      </c>
    </row>
    <row r="609" spans="1:81" s="278" customFormat="1">
      <c r="A609" s="320"/>
      <c r="B609" s="319"/>
      <c r="C609" s="321"/>
      <c r="D609" s="321"/>
      <c r="E609" s="321"/>
      <c r="F609" s="322" t="s">
        <v>1252</v>
      </c>
      <c r="G609" s="323" t="s">
        <v>1775</v>
      </c>
      <c r="H609" s="192">
        <v>1192972.55</v>
      </c>
      <c r="I609" s="192">
        <v>0</v>
      </c>
      <c r="J609" s="192">
        <v>0</v>
      </c>
      <c r="K609" s="192">
        <v>0</v>
      </c>
      <c r="L609" s="192">
        <v>0</v>
      </c>
      <c r="M609" s="192">
        <v>0</v>
      </c>
      <c r="N609" s="192">
        <v>807085.21</v>
      </c>
      <c r="O609" s="192">
        <v>0</v>
      </c>
      <c r="P609" s="192">
        <v>0</v>
      </c>
      <c r="Q609" s="192">
        <v>0</v>
      </c>
      <c r="R609" s="192">
        <v>0</v>
      </c>
      <c r="S609" s="192">
        <v>0</v>
      </c>
      <c r="T609" s="192">
        <v>0</v>
      </c>
      <c r="U609" s="192">
        <v>0</v>
      </c>
      <c r="V609" s="192">
        <v>0</v>
      </c>
      <c r="W609" s="192">
        <v>0</v>
      </c>
      <c r="X609" s="192">
        <v>0</v>
      </c>
      <c r="Y609" s="192">
        <v>0</v>
      </c>
      <c r="Z609" s="192">
        <v>0</v>
      </c>
      <c r="AA609" s="192">
        <v>0</v>
      </c>
      <c r="AB609" s="192">
        <v>0</v>
      </c>
      <c r="AC609" s="192">
        <v>0</v>
      </c>
      <c r="AD609" s="192">
        <v>0</v>
      </c>
      <c r="AE609" s="192">
        <v>0</v>
      </c>
      <c r="AF609" s="192">
        <v>0</v>
      </c>
      <c r="AG609" s="192">
        <v>0</v>
      </c>
      <c r="AH609" s="192">
        <v>0</v>
      </c>
      <c r="AI609" s="192">
        <v>0</v>
      </c>
      <c r="AJ609" s="192">
        <v>0</v>
      </c>
      <c r="AK609" s="192">
        <v>0</v>
      </c>
      <c r="AL609" s="192">
        <v>0</v>
      </c>
      <c r="AM609" s="192">
        <v>0</v>
      </c>
      <c r="AN609" s="192">
        <v>0</v>
      </c>
      <c r="AO609" s="192">
        <v>0</v>
      </c>
      <c r="AP609" s="192">
        <v>0</v>
      </c>
      <c r="AQ609" s="192">
        <v>0</v>
      </c>
      <c r="AR609" s="192">
        <v>0</v>
      </c>
      <c r="AS609" s="192">
        <v>0</v>
      </c>
      <c r="AT609" s="192">
        <v>0</v>
      </c>
      <c r="AU609" s="192">
        <v>0</v>
      </c>
      <c r="AV609" s="192">
        <v>0</v>
      </c>
      <c r="AW609" s="192">
        <v>0</v>
      </c>
      <c r="AX609" s="192">
        <v>0</v>
      </c>
      <c r="AY609" s="192">
        <v>0</v>
      </c>
      <c r="AZ609" s="192">
        <v>0</v>
      </c>
      <c r="BA609" s="192">
        <v>0</v>
      </c>
      <c r="BB609" s="192">
        <v>68010</v>
      </c>
      <c r="BC609" s="192">
        <v>0</v>
      </c>
      <c r="BD609" s="192">
        <v>0</v>
      </c>
      <c r="BE609" s="192">
        <v>0</v>
      </c>
      <c r="BF609" s="192">
        <v>0</v>
      </c>
      <c r="BG609" s="192">
        <v>0</v>
      </c>
      <c r="BH609" s="192">
        <v>0</v>
      </c>
      <c r="BI609" s="192">
        <v>0</v>
      </c>
      <c r="BJ609" s="192">
        <v>0</v>
      </c>
      <c r="BK609" s="192">
        <v>0</v>
      </c>
      <c r="BL609" s="192">
        <v>0</v>
      </c>
      <c r="BM609" s="192">
        <v>1233711.6299999999</v>
      </c>
      <c r="BN609" s="192">
        <v>0</v>
      </c>
      <c r="BO609" s="192">
        <v>0</v>
      </c>
      <c r="BP609" s="192">
        <v>0</v>
      </c>
      <c r="BQ609" s="192">
        <v>0</v>
      </c>
      <c r="BR609" s="192">
        <v>0</v>
      </c>
      <c r="BS609" s="192">
        <v>0</v>
      </c>
      <c r="BT609" s="192">
        <v>165640</v>
      </c>
      <c r="BU609" s="192">
        <v>0</v>
      </c>
      <c r="BV609" s="192">
        <v>0</v>
      </c>
      <c r="BW609" s="192">
        <v>0</v>
      </c>
      <c r="BX609" s="192">
        <v>0</v>
      </c>
      <c r="BY609" s="192">
        <v>0</v>
      </c>
      <c r="BZ609" s="192">
        <v>0</v>
      </c>
      <c r="CA609" s="192">
        <v>0</v>
      </c>
      <c r="CB609" s="192">
        <v>0</v>
      </c>
      <c r="CC609" s="201">
        <f t="shared" si="76"/>
        <v>3467419.3899999997</v>
      </c>
    </row>
    <row r="610" spans="1:81" s="278" customFormat="1">
      <c r="A610" s="320"/>
      <c r="B610" s="319"/>
      <c r="C610" s="321"/>
      <c r="D610" s="321"/>
      <c r="E610" s="321"/>
      <c r="F610" s="322" t="s">
        <v>1253</v>
      </c>
      <c r="G610" s="323" t="s">
        <v>1776</v>
      </c>
      <c r="H610" s="192">
        <v>0</v>
      </c>
      <c r="I610" s="192">
        <v>0</v>
      </c>
      <c r="J610" s="192">
        <v>0</v>
      </c>
      <c r="K610" s="192">
        <v>0</v>
      </c>
      <c r="L610" s="192">
        <v>0</v>
      </c>
      <c r="M610" s="192">
        <v>0</v>
      </c>
      <c r="N610" s="192">
        <v>0</v>
      </c>
      <c r="O610" s="192">
        <v>0</v>
      </c>
      <c r="P610" s="192">
        <v>0</v>
      </c>
      <c r="Q610" s="192">
        <v>0</v>
      </c>
      <c r="R610" s="192">
        <v>0</v>
      </c>
      <c r="S610" s="192">
        <v>0</v>
      </c>
      <c r="T610" s="192">
        <v>0</v>
      </c>
      <c r="U610" s="192">
        <v>0</v>
      </c>
      <c r="V610" s="192">
        <v>0</v>
      </c>
      <c r="W610" s="192">
        <v>0</v>
      </c>
      <c r="X610" s="192">
        <v>0</v>
      </c>
      <c r="Y610" s="192">
        <v>0</v>
      </c>
      <c r="Z610" s="192">
        <v>0</v>
      </c>
      <c r="AA610" s="192">
        <v>0</v>
      </c>
      <c r="AB610" s="192">
        <v>0</v>
      </c>
      <c r="AC610" s="192">
        <v>0</v>
      </c>
      <c r="AD610" s="192">
        <v>0</v>
      </c>
      <c r="AE610" s="192">
        <v>0</v>
      </c>
      <c r="AF610" s="192">
        <v>0</v>
      </c>
      <c r="AG610" s="192">
        <v>0</v>
      </c>
      <c r="AH610" s="192">
        <v>0</v>
      </c>
      <c r="AI610" s="192">
        <v>0</v>
      </c>
      <c r="AJ610" s="192">
        <v>0</v>
      </c>
      <c r="AK610" s="192">
        <v>0</v>
      </c>
      <c r="AL610" s="192">
        <v>0</v>
      </c>
      <c r="AM610" s="192">
        <v>0</v>
      </c>
      <c r="AN610" s="192">
        <v>0</v>
      </c>
      <c r="AO610" s="192">
        <v>0</v>
      </c>
      <c r="AP610" s="192">
        <v>0</v>
      </c>
      <c r="AQ610" s="192">
        <v>0</v>
      </c>
      <c r="AR610" s="192">
        <v>0</v>
      </c>
      <c r="AS610" s="192">
        <v>0</v>
      </c>
      <c r="AT610" s="192">
        <v>0</v>
      </c>
      <c r="AU610" s="192">
        <v>0</v>
      </c>
      <c r="AV610" s="192">
        <v>0</v>
      </c>
      <c r="AW610" s="192">
        <v>0</v>
      </c>
      <c r="AX610" s="192">
        <v>0</v>
      </c>
      <c r="AY610" s="192">
        <v>0</v>
      </c>
      <c r="AZ610" s="192">
        <v>0</v>
      </c>
      <c r="BA610" s="192">
        <v>0</v>
      </c>
      <c r="BB610" s="192">
        <v>0</v>
      </c>
      <c r="BC610" s="192">
        <v>0</v>
      </c>
      <c r="BD610" s="192">
        <v>0</v>
      </c>
      <c r="BE610" s="192">
        <v>0</v>
      </c>
      <c r="BF610" s="192">
        <v>0</v>
      </c>
      <c r="BG610" s="192">
        <v>0</v>
      </c>
      <c r="BH610" s="192">
        <v>0</v>
      </c>
      <c r="BI610" s="192">
        <v>0</v>
      </c>
      <c r="BJ610" s="192">
        <v>0</v>
      </c>
      <c r="BK610" s="192">
        <v>0</v>
      </c>
      <c r="BL610" s="192">
        <v>0</v>
      </c>
      <c r="BM610" s="192">
        <v>0</v>
      </c>
      <c r="BN610" s="192">
        <v>0</v>
      </c>
      <c r="BO610" s="192">
        <v>0</v>
      </c>
      <c r="BP610" s="192">
        <v>0</v>
      </c>
      <c r="BQ610" s="192">
        <v>0</v>
      </c>
      <c r="BR610" s="192">
        <v>0</v>
      </c>
      <c r="BS610" s="192">
        <v>0</v>
      </c>
      <c r="BT610" s="192">
        <v>6650</v>
      </c>
      <c r="BU610" s="192">
        <v>0</v>
      </c>
      <c r="BV610" s="192">
        <v>0</v>
      </c>
      <c r="BW610" s="192">
        <v>0</v>
      </c>
      <c r="BX610" s="192">
        <v>0</v>
      </c>
      <c r="BY610" s="192">
        <v>0</v>
      </c>
      <c r="BZ610" s="192">
        <v>0</v>
      </c>
      <c r="CA610" s="192">
        <v>0</v>
      </c>
      <c r="CB610" s="192">
        <v>0</v>
      </c>
      <c r="CC610" s="201">
        <f t="shared" si="76"/>
        <v>6650</v>
      </c>
    </row>
    <row r="611" spans="1:81" s="278" customFormat="1">
      <c r="A611" s="320"/>
      <c r="B611" s="319"/>
      <c r="C611" s="321"/>
      <c r="D611" s="321"/>
      <c r="E611" s="321"/>
      <c r="F611" s="322" t="s">
        <v>1254</v>
      </c>
      <c r="G611" s="323" t="s">
        <v>1255</v>
      </c>
      <c r="H611" s="192">
        <v>0</v>
      </c>
      <c r="I611" s="192">
        <v>0</v>
      </c>
      <c r="J611" s="192">
        <v>0</v>
      </c>
      <c r="K611" s="192">
        <v>0</v>
      </c>
      <c r="L611" s="192">
        <v>0</v>
      </c>
      <c r="M611" s="192">
        <v>0</v>
      </c>
      <c r="N611" s="192">
        <v>0</v>
      </c>
      <c r="O611" s="192">
        <v>0</v>
      </c>
      <c r="P611" s="192">
        <v>0</v>
      </c>
      <c r="Q611" s="192">
        <v>0</v>
      </c>
      <c r="R611" s="192">
        <v>0</v>
      </c>
      <c r="S611" s="192">
        <v>0</v>
      </c>
      <c r="T611" s="192">
        <v>0</v>
      </c>
      <c r="U611" s="192">
        <v>0</v>
      </c>
      <c r="V611" s="192">
        <v>0</v>
      </c>
      <c r="W611" s="192">
        <v>0</v>
      </c>
      <c r="X611" s="192">
        <v>0</v>
      </c>
      <c r="Y611" s="192">
        <v>0</v>
      </c>
      <c r="Z611" s="192">
        <v>22388156.48</v>
      </c>
      <c r="AA611" s="192">
        <v>0</v>
      </c>
      <c r="AB611" s="192">
        <v>0</v>
      </c>
      <c r="AC611" s="192">
        <v>0</v>
      </c>
      <c r="AD611" s="192">
        <v>0</v>
      </c>
      <c r="AE611" s="192">
        <v>0</v>
      </c>
      <c r="AF611" s="192">
        <v>0</v>
      </c>
      <c r="AG611" s="192">
        <v>0</v>
      </c>
      <c r="AH611" s="192">
        <v>0</v>
      </c>
      <c r="AI611" s="192">
        <v>0</v>
      </c>
      <c r="AJ611" s="192">
        <v>0</v>
      </c>
      <c r="AK611" s="192">
        <v>0</v>
      </c>
      <c r="AL611" s="192">
        <v>0</v>
      </c>
      <c r="AM611" s="192">
        <v>0</v>
      </c>
      <c r="AN611" s="192">
        <v>0</v>
      </c>
      <c r="AO611" s="192">
        <v>0</v>
      </c>
      <c r="AP611" s="192">
        <v>0</v>
      </c>
      <c r="AQ611" s="192">
        <v>0</v>
      </c>
      <c r="AR611" s="192">
        <v>0</v>
      </c>
      <c r="AS611" s="192">
        <v>0</v>
      </c>
      <c r="AT611" s="192">
        <v>0</v>
      </c>
      <c r="AU611" s="192">
        <v>0</v>
      </c>
      <c r="AV611" s="192">
        <v>0</v>
      </c>
      <c r="AW611" s="192">
        <v>0</v>
      </c>
      <c r="AX611" s="192">
        <v>0</v>
      </c>
      <c r="AY611" s="192">
        <v>0</v>
      </c>
      <c r="AZ611" s="192">
        <v>0</v>
      </c>
      <c r="BA611" s="192">
        <v>0</v>
      </c>
      <c r="BB611" s="192">
        <v>0</v>
      </c>
      <c r="BC611" s="192">
        <v>0</v>
      </c>
      <c r="BD611" s="192">
        <v>0</v>
      </c>
      <c r="BE611" s="192">
        <v>0</v>
      </c>
      <c r="BF611" s="192">
        <v>0</v>
      </c>
      <c r="BG611" s="192">
        <v>0</v>
      </c>
      <c r="BH611" s="192">
        <v>0</v>
      </c>
      <c r="BI611" s="192">
        <v>0</v>
      </c>
      <c r="BJ611" s="192">
        <v>0</v>
      </c>
      <c r="BK611" s="192">
        <v>0</v>
      </c>
      <c r="BL611" s="192">
        <v>0</v>
      </c>
      <c r="BM611" s="192">
        <v>5217600</v>
      </c>
      <c r="BN611" s="192">
        <v>0</v>
      </c>
      <c r="BO611" s="192">
        <v>0</v>
      </c>
      <c r="BP611" s="192">
        <v>0</v>
      </c>
      <c r="BQ611" s="192">
        <v>0</v>
      </c>
      <c r="BR611" s="192">
        <v>0</v>
      </c>
      <c r="BS611" s="192">
        <v>0</v>
      </c>
      <c r="BT611" s="192">
        <v>0</v>
      </c>
      <c r="BU611" s="192">
        <v>0</v>
      </c>
      <c r="BV611" s="192">
        <v>0</v>
      </c>
      <c r="BW611" s="192">
        <v>0</v>
      </c>
      <c r="BX611" s="192">
        <v>0</v>
      </c>
      <c r="BY611" s="192">
        <v>0</v>
      </c>
      <c r="BZ611" s="192">
        <v>0</v>
      </c>
      <c r="CA611" s="192">
        <v>0</v>
      </c>
      <c r="CB611" s="192">
        <v>0</v>
      </c>
      <c r="CC611" s="201">
        <f t="shared" si="76"/>
        <v>27605756.48</v>
      </c>
    </row>
    <row r="612" spans="1:81" s="278" customFormat="1">
      <c r="A612" s="320"/>
      <c r="B612" s="319"/>
      <c r="C612" s="321"/>
      <c r="D612" s="321"/>
      <c r="E612" s="321"/>
      <c r="F612" s="322" t="s">
        <v>1256</v>
      </c>
      <c r="G612" s="323" t="s">
        <v>1257</v>
      </c>
      <c r="H612" s="192">
        <v>0</v>
      </c>
      <c r="I612" s="192">
        <v>0</v>
      </c>
      <c r="J612" s="192">
        <v>0</v>
      </c>
      <c r="K612" s="192">
        <v>0</v>
      </c>
      <c r="L612" s="192">
        <v>0</v>
      </c>
      <c r="M612" s="192">
        <v>0</v>
      </c>
      <c r="N612" s="192">
        <v>0</v>
      </c>
      <c r="O612" s="192">
        <v>0</v>
      </c>
      <c r="P612" s="192">
        <v>0</v>
      </c>
      <c r="Q612" s="192">
        <v>0</v>
      </c>
      <c r="R612" s="192">
        <v>0</v>
      </c>
      <c r="S612" s="192">
        <v>0</v>
      </c>
      <c r="T612" s="192">
        <v>0</v>
      </c>
      <c r="U612" s="192">
        <v>0</v>
      </c>
      <c r="V612" s="192">
        <v>0</v>
      </c>
      <c r="W612" s="192">
        <v>0</v>
      </c>
      <c r="X612" s="192">
        <v>0</v>
      </c>
      <c r="Y612" s="192">
        <v>0</v>
      </c>
      <c r="Z612" s="192">
        <v>0</v>
      </c>
      <c r="AA612" s="192">
        <v>0</v>
      </c>
      <c r="AB612" s="192">
        <v>0</v>
      </c>
      <c r="AC612" s="192">
        <v>0</v>
      </c>
      <c r="AD612" s="192">
        <v>0</v>
      </c>
      <c r="AE612" s="192">
        <v>0</v>
      </c>
      <c r="AF612" s="192">
        <v>0</v>
      </c>
      <c r="AG612" s="192">
        <v>0</v>
      </c>
      <c r="AH612" s="192">
        <v>0</v>
      </c>
      <c r="AI612" s="192">
        <v>0</v>
      </c>
      <c r="AJ612" s="192">
        <v>0</v>
      </c>
      <c r="AK612" s="192">
        <v>0</v>
      </c>
      <c r="AL612" s="192">
        <v>0</v>
      </c>
      <c r="AM612" s="192">
        <v>0</v>
      </c>
      <c r="AN612" s="192">
        <v>0</v>
      </c>
      <c r="AO612" s="192">
        <v>0</v>
      </c>
      <c r="AP612" s="192">
        <v>0</v>
      </c>
      <c r="AQ612" s="192">
        <v>0</v>
      </c>
      <c r="AR612" s="192">
        <v>0</v>
      </c>
      <c r="AS612" s="192">
        <v>0</v>
      </c>
      <c r="AT612" s="192">
        <v>0</v>
      </c>
      <c r="AU612" s="192">
        <v>0</v>
      </c>
      <c r="AV612" s="192">
        <v>0</v>
      </c>
      <c r="AW612" s="192">
        <v>0</v>
      </c>
      <c r="AX612" s="192">
        <v>0</v>
      </c>
      <c r="AY612" s="192">
        <v>0</v>
      </c>
      <c r="AZ612" s="192">
        <v>0</v>
      </c>
      <c r="BA612" s="192">
        <v>0</v>
      </c>
      <c r="BB612" s="192">
        <v>147606.5</v>
      </c>
      <c r="BC612" s="192">
        <v>0</v>
      </c>
      <c r="BD612" s="192">
        <v>0</v>
      </c>
      <c r="BE612" s="192">
        <v>0</v>
      </c>
      <c r="BF612" s="192">
        <v>0</v>
      </c>
      <c r="BG612" s="192">
        <v>0</v>
      </c>
      <c r="BH612" s="192">
        <v>0</v>
      </c>
      <c r="BI612" s="192">
        <v>0</v>
      </c>
      <c r="BJ612" s="192">
        <v>0</v>
      </c>
      <c r="BK612" s="192">
        <v>0</v>
      </c>
      <c r="BL612" s="192">
        <v>0</v>
      </c>
      <c r="BM612" s="192">
        <v>0</v>
      </c>
      <c r="BN612" s="192">
        <v>0</v>
      </c>
      <c r="BO612" s="192">
        <v>0</v>
      </c>
      <c r="BP612" s="192">
        <v>0</v>
      </c>
      <c r="BQ612" s="192">
        <v>0</v>
      </c>
      <c r="BR612" s="192">
        <v>0</v>
      </c>
      <c r="BS612" s="192">
        <v>0</v>
      </c>
      <c r="BT612" s="192">
        <v>0</v>
      </c>
      <c r="BU612" s="192">
        <v>0</v>
      </c>
      <c r="BV612" s="192">
        <v>0</v>
      </c>
      <c r="BW612" s="192">
        <v>0</v>
      </c>
      <c r="BX612" s="192">
        <v>0</v>
      </c>
      <c r="BY612" s="192">
        <v>0</v>
      </c>
      <c r="BZ612" s="192">
        <v>0</v>
      </c>
      <c r="CA612" s="192">
        <v>0</v>
      </c>
      <c r="CB612" s="192">
        <v>0</v>
      </c>
      <c r="CC612" s="201">
        <f t="shared" si="76"/>
        <v>147606.5</v>
      </c>
    </row>
    <row r="613" spans="1:81" s="278" customFormat="1">
      <c r="A613" s="320"/>
      <c r="B613" s="319"/>
      <c r="C613" s="321"/>
      <c r="D613" s="321"/>
      <c r="E613" s="321"/>
      <c r="F613" s="322" t="s">
        <v>1258</v>
      </c>
      <c r="G613" s="323" t="s">
        <v>1259</v>
      </c>
      <c r="H613" s="192">
        <v>0</v>
      </c>
      <c r="I613" s="192">
        <v>0</v>
      </c>
      <c r="J613" s="192">
        <v>0</v>
      </c>
      <c r="K613" s="192">
        <v>0</v>
      </c>
      <c r="L613" s="192">
        <v>0</v>
      </c>
      <c r="M613" s="192">
        <v>0</v>
      </c>
      <c r="N613" s="192">
        <v>0</v>
      </c>
      <c r="O613" s="192">
        <v>0</v>
      </c>
      <c r="P613" s="192">
        <v>0</v>
      </c>
      <c r="Q613" s="192">
        <v>0</v>
      </c>
      <c r="R613" s="192">
        <v>0</v>
      </c>
      <c r="S613" s="192">
        <v>0</v>
      </c>
      <c r="T613" s="192">
        <v>0</v>
      </c>
      <c r="U613" s="192">
        <v>0</v>
      </c>
      <c r="V613" s="192">
        <v>0</v>
      </c>
      <c r="W613" s="192">
        <v>0</v>
      </c>
      <c r="X613" s="192">
        <v>0</v>
      </c>
      <c r="Y613" s="192">
        <v>0</v>
      </c>
      <c r="Z613" s="192">
        <v>0</v>
      </c>
      <c r="AA613" s="192">
        <v>0</v>
      </c>
      <c r="AB613" s="192">
        <v>0</v>
      </c>
      <c r="AC613" s="192">
        <v>0</v>
      </c>
      <c r="AD613" s="192">
        <v>0</v>
      </c>
      <c r="AE613" s="192">
        <v>0</v>
      </c>
      <c r="AF613" s="192">
        <v>0</v>
      </c>
      <c r="AG613" s="192">
        <v>0</v>
      </c>
      <c r="AH613" s="192">
        <v>0</v>
      </c>
      <c r="AI613" s="192">
        <v>0</v>
      </c>
      <c r="AJ613" s="192">
        <v>0</v>
      </c>
      <c r="AK613" s="192">
        <v>0</v>
      </c>
      <c r="AL613" s="192">
        <v>0</v>
      </c>
      <c r="AM613" s="192">
        <v>0</v>
      </c>
      <c r="AN613" s="192">
        <v>0</v>
      </c>
      <c r="AO613" s="192">
        <v>0</v>
      </c>
      <c r="AP613" s="192">
        <v>0</v>
      </c>
      <c r="AQ613" s="192">
        <v>0</v>
      </c>
      <c r="AR613" s="192">
        <v>0</v>
      </c>
      <c r="AS613" s="192">
        <v>0</v>
      </c>
      <c r="AT613" s="192">
        <v>0</v>
      </c>
      <c r="AU613" s="192">
        <v>0</v>
      </c>
      <c r="AV613" s="192">
        <v>0</v>
      </c>
      <c r="AW613" s="192">
        <v>0</v>
      </c>
      <c r="AX613" s="192">
        <v>0</v>
      </c>
      <c r="AY613" s="192">
        <v>0</v>
      </c>
      <c r="AZ613" s="192">
        <v>0</v>
      </c>
      <c r="BA613" s="192">
        <v>0</v>
      </c>
      <c r="BB613" s="192">
        <v>0</v>
      </c>
      <c r="BC613" s="192">
        <v>0</v>
      </c>
      <c r="BD613" s="192">
        <v>0</v>
      </c>
      <c r="BE613" s="192">
        <v>0</v>
      </c>
      <c r="BF613" s="192">
        <v>0</v>
      </c>
      <c r="BG613" s="192">
        <v>0</v>
      </c>
      <c r="BH613" s="192">
        <v>0</v>
      </c>
      <c r="BI613" s="192">
        <v>0</v>
      </c>
      <c r="BJ613" s="192">
        <v>0</v>
      </c>
      <c r="BK613" s="192">
        <v>0</v>
      </c>
      <c r="BL613" s="192">
        <v>0</v>
      </c>
      <c r="BM613" s="192">
        <v>0</v>
      </c>
      <c r="BN613" s="192">
        <v>0</v>
      </c>
      <c r="BO613" s="192">
        <v>0</v>
      </c>
      <c r="BP613" s="192">
        <v>0</v>
      </c>
      <c r="BQ613" s="192">
        <v>0</v>
      </c>
      <c r="BR613" s="192">
        <v>0</v>
      </c>
      <c r="BS613" s="192">
        <v>0</v>
      </c>
      <c r="BT613" s="192">
        <v>0</v>
      </c>
      <c r="BU613" s="192">
        <v>0</v>
      </c>
      <c r="BV613" s="192">
        <v>0</v>
      </c>
      <c r="BW613" s="192">
        <v>0</v>
      </c>
      <c r="BX613" s="192">
        <v>0</v>
      </c>
      <c r="BY613" s="192">
        <v>0</v>
      </c>
      <c r="BZ613" s="192">
        <v>0</v>
      </c>
      <c r="CA613" s="192">
        <v>0</v>
      </c>
      <c r="CB613" s="192">
        <v>0</v>
      </c>
      <c r="CC613" s="201">
        <f t="shared" si="76"/>
        <v>0</v>
      </c>
    </row>
    <row r="614" spans="1:81" s="278" customFormat="1">
      <c r="A614" s="320"/>
      <c r="B614" s="319"/>
      <c r="C614" s="321"/>
      <c r="D614" s="321"/>
      <c r="E614" s="321"/>
      <c r="F614" s="322" t="s">
        <v>1260</v>
      </c>
      <c r="G614" s="323" t="s">
        <v>1261</v>
      </c>
      <c r="H614" s="192">
        <v>23992509.050000001</v>
      </c>
      <c r="I614" s="192">
        <v>0</v>
      </c>
      <c r="J614" s="192">
        <v>0</v>
      </c>
      <c r="K614" s="192">
        <v>0</v>
      </c>
      <c r="L614" s="192">
        <v>0</v>
      </c>
      <c r="M614" s="192">
        <v>0</v>
      </c>
      <c r="N614" s="192">
        <v>0</v>
      </c>
      <c r="O614" s="192">
        <v>0</v>
      </c>
      <c r="P614" s="192">
        <v>0</v>
      </c>
      <c r="Q614" s="192">
        <v>0</v>
      </c>
      <c r="R614" s="192">
        <v>0</v>
      </c>
      <c r="S614" s="192">
        <v>0</v>
      </c>
      <c r="T614" s="192">
        <v>0</v>
      </c>
      <c r="U614" s="192">
        <v>0</v>
      </c>
      <c r="V614" s="192">
        <v>0</v>
      </c>
      <c r="W614" s="192">
        <v>0</v>
      </c>
      <c r="X614" s="192">
        <v>0</v>
      </c>
      <c r="Y614" s="192">
        <v>0</v>
      </c>
      <c r="Z614" s="192">
        <v>0</v>
      </c>
      <c r="AA614" s="192">
        <v>0</v>
      </c>
      <c r="AB614" s="192">
        <v>0</v>
      </c>
      <c r="AC614" s="192">
        <v>0</v>
      </c>
      <c r="AD614" s="192">
        <v>0</v>
      </c>
      <c r="AE614" s="192">
        <v>0</v>
      </c>
      <c r="AF614" s="192">
        <v>0</v>
      </c>
      <c r="AG614" s="192">
        <v>0</v>
      </c>
      <c r="AH614" s="192">
        <v>0</v>
      </c>
      <c r="AI614" s="192">
        <v>0</v>
      </c>
      <c r="AJ614" s="192">
        <v>0</v>
      </c>
      <c r="AK614" s="192">
        <v>0</v>
      </c>
      <c r="AL614" s="192">
        <v>0</v>
      </c>
      <c r="AM614" s="192">
        <v>0</v>
      </c>
      <c r="AN614" s="192">
        <v>0</v>
      </c>
      <c r="AO614" s="192">
        <v>0</v>
      </c>
      <c r="AP614" s="192">
        <v>0</v>
      </c>
      <c r="AQ614" s="192">
        <v>0</v>
      </c>
      <c r="AR614" s="192">
        <v>0</v>
      </c>
      <c r="AS614" s="192">
        <v>0</v>
      </c>
      <c r="AT614" s="192">
        <v>0</v>
      </c>
      <c r="AU614" s="192">
        <v>0</v>
      </c>
      <c r="AV614" s="192">
        <v>0</v>
      </c>
      <c r="AW614" s="192">
        <v>0</v>
      </c>
      <c r="AX614" s="192">
        <v>0</v>
      </c>
      <c r="AY614" s="192">
        <v>0</v>
      </c>
      <c r="AZ614" s="192">
        <v>0</v>
      </c>
      <c r="BA614" s="192">
        <v>0</v>
      </c>
      <c r="BB614" s="192">
        <v>0</v>
      </c>
      <c r="BC614" s="192">
        <v>0</v>
      </c>
      <c r="BD614" s="192">
        <v>0</v>
      </c>
      <c r="BE614" s="192">
        <v>0</v>
      </c>
      <c r="BF614" s="192">
        <v>0</v>
      </c>
      <c r="BG614" s="192">
        <v>0</v>
      </c>
      <c r="BH614" s="192">
        <v>0</v>
      </c>
      <c r="BI614" s="192">
        <v>0</v>
      </c>
      <c r="BJ614" s="192">
        <v>0</v>
      </c>
      <c r="BK614" s="192">
        <v>0</v>
      </c>
      <c r="BL614" s="192">
        <v>0</v>
      </c>
      <c r="BM614" s="192">
        <v>0</v>
      </c>
      <c r="BN614" s="192">
        <v>0</v>
      </c>
      <c r="BO614" s="192">
        <v>0</v>
      </c>
      <c r="BP614" s="192">
        <v>0</v>
      </c>
      <c r="BQ614" s="192">
        <v>0</v>
      </c>
      <c r="BR614" s="192">
        <v>0</v>
      </c>
      <c r="BS614" s="192">
        <v>0</v>
      </c>
      <c r="BT614" s="192">
        <v>0</v>
      </c>
      <c r="BU614" s="192">
        <v>0</v>
      </c>
      <c r="BV614" s="192">
        <v>0</v>
      </c>
      <c r="BW614" s="192">
        <v>0</v>
      </c>
      <c r="BX614" s="192">
        <v>0</v>
      </c>
      <c r="BY614" s="192">
        <v>0</v>
      </c>
      <c r="BZ614" s="192">
        <v>0</v>
      </c>
      <c r="CA614" s="192">
        <v>0</v>
      </c>
      <c r="CB614" s="192">
        <v>0</v>
      </c>
      <c r="CC614" s="201">
        <f t="shared" si="76"/>
        <v>23992509.050000001</v>
      </c>
    </row>
    <row r="615" spans="1:81" s="278" customFormat="1">
      <c r="A615" s="320"/>
      <c r="B615" s="319"/>
      <c r="C615" s="321"/>
      <c r="D615" s="321"/>
      <c r="E615" s="321"/>
      <c r="F615" s="322" t="s">
        <v>1262</v>
      </c>
      <c r="G615" s="323" t="s">
        <v>1777</v>
      </c>
      <c r="H615" s="192">
        <v>0</v>
      </c>
      <c r="I615" s="192">
        <v>0</v>
      </c>
      <c r="J615" s="192">
        <v>0</v>
      </c>
      <c r="K615" s="192">
        <v>0</v>
      </c>
      <c r="L615" s="192">
        <v>0</v>
      </c>
      <c r="M615" s="192">
        <v>0</v>
      </c>
      <c r="N615" s="192">
        <v>0</v>
      </c>
      <c r="O615" s="192">
        <v>0</v>
      </c>
      <c r="P615" s="192">
        <v>0</v>
      </c>
      <c r="Q615" s="192">
        <v>0</v>
      </c>
      <c r="R615" s="192">
        <v>0</v>
      </c>
      <c r="S615" s="192">
        <v>0</v>
      </c>
      <c r="T615" s="192">
        <v>0</v>
      </c>
      <c r="U615" s="192">
        <v>0</v>
      </c>
      <c r="V615" s="192">
        <v>0</v>
      </c>
      <c r="W615" s="192">
        <v>0</v>
      </c>
      <c r="X615" s="192">
        <v>0</v>
      </c>
      <c r="Y615" s="192">
        <v>0</v>
      </c>
      <c r="Z615" s="192">
        <v>0</v>
      </c>
      <c r="AA615" s="192">
        <v>0</v>
      </c>
      <c r="AB615" s="192">
        <v>0</v>
      </c>
      <c r="AC615" s="192">
        <v>0</v>
      </c>
      <c r="AD615" s="192">
        <v>0</v>
      </c>
      <c r="AE615" s="192">
        <v>0</v>
      </c>
      <c r="AF615" s="192">
        <v>0</v>
      </c>
      <c r="AG615" s="192">
        <v>0</v>
      </c>
      <c r="AH615" s="192">
        <v>0</v>
      </c>
      <c r="AI615" s="192">
        <v>0</v>
      </c>
      <c r="AJ615" s="192">
        <v>0</v>
      </c>
      <c r="AK615" s="192">
        <v>0</v>
      </c>
      <c r="AL615" s="192">
        <v>0</v>
      </c>
      <c r="AM615" s="192">
        <v>0</v>
      </c>
      <c r="AN615" s="192">
        <v>0</v>
      </c>
      <c r="AO615" s="192">
        <v>0</v>
      </c>
      <c r="AP615" s="192">
        <v>0</v>
      </c>
      <c r="AQ615" s="192">
        <v>0</v>
      </c>
      <c r="AR615" s="192">
        <v>0</v>
      </c>
      <c r="AS615" s="192">
        <v>0</v>
      </c>
      <c r="AT615" s="192">
        <v>0</v>
      </c>
      <c r="AU615" s="192">
        <v>0</v>
      </c>
      <c r="AV615" s="192">
        <v>0</v>
      </c>
      <c r="AW615" s="192">
        <v>0</v>
      </c>
      <c r="AX615" s="192">
        <v>0</v>
      </c>
      <c r="AY615" s="192">
        <v>0</v>
      </c>
      <c r="AZ615" s="192">
        <v>0</v>
      </c>
      <c r="BA615" s="192">
        <v>0</v>
      </c>
      <c r="BB615" s="192">
        <v>0</v>
      </c>
      <c r="BC615" s="192">
        <v>0</v>
      </c>
      <c r="BD615" s="192">
        <v>0</v>
      </c>
      <c r="BE615" s="192">
        <v>0</v>
      </c>
      <c r="BF615" s="192">
        <v>0</v>
      </c>
      <c r="BG615" s="192">
        <v>0</v>
      </c>
      <c r="BH615" s="192">
        <v>0</v>
      </c>
      <c r="BI615" s="192">
        <v>0</v>
      </c>
      <c r="BJ615" s="192">
        <v>0</v>
      </c>
      <c r="BK615" s="192">
        <v>0</v>
      </c>
      <c r="BL615" s="192">
        <v>0</v>
      </c>
      <c r="BM615" s="192">
        <v>0</v>
      </c>
      <c r="BN615" s="192">
        <v>0</v>
      </c>
      <c r="BO615" s="192">
        <v>0</v>
      </c>
      <c r="BP615" s="192">
        <v>0</v>
      </c>
      <c r="BQ615" s="192">
        <v>0</v>
      </c>
      <c r="BR615" s="192">
        <v>0</v>
      </c>
      <c r="BS615" s="192">
        <v>0</v>
      </c>
      <c r="BT615" s="192">
        <v>0</v>
      </c>
      <c r="BU615" s="192">
        <v>0</v>
      </c>
      <c r="BV615" s="192">
        <v>0</v>
      </c>
      <c r="BW615" s="192">
        <v>0</v>
      </c>
      <c r="BX615" s="192">
        <v>0</v>
      </c>
      <c r="BY615" s="192">
        <v>0</v>
      </c>
      <c r="BZ615" s="192">
        <v>0</v>
      </c>
      <c r="CA615" s="192">
        <v>0</v>
      </c>
      <c r="CB615" s="192">
        <v>0</v>
      </c>
      <c r="CC615" s="201">
        <f t="shared" si="76"/>
        <v>0</v>
      </c>
    </row>
    <row r="616" spans="1:81" s="278" customFormat="1">
      <c r="A616" s="320"/>
      <c r="B616" s="319"/>
      <c r="C616" s="321"/>
      <c r="D616" s="321"/>
      <c r="E616" s="321"/>
      <c r="F616" s="322" t="s">
        <v>1263</v>
      </c>
      <c r="G616" s="323" t="s">
        <v>1778</v>
      </c>
      <c r="H616" s="192">
        <v>0</v>
      </c>
      <c r="I616" s="192">
        <v>0</v>
      </c>
      <c r="J616" s="192">
        <v>0</v>
      </c>
      <c r="K616" s="192">
        <v>0</v>
      </c>
      <c r="L616" s="192">
        <v>0</v>
      </c>
      <c r="M616" s="192">
        <v>0</v>
      </c>
      <c r="N616" s="192">
        <v>0</v>
      </c>
      <c r="O616" s="192">
        <v>0</v>
      </c>
      <c r="P616" s="192">
        <v>0</v>
      </c>
      <c r="Q616" s="192">
        <v>0</v>
      </c>
      <c r="R616" s="192">
        <v>0</v>
      </c>
      <c r="S616" s="192">
        <v>0</v>
      </c>
      <c r="T616" s="192">
        <v>0</v>
      </c>
      <c r="U616" s="192">
        <v>0</v>
      </c>
      <c r="V616" s="192">
        <v>0</v>
      </c>
      <c r="W616" s="192">
        <v>0</v>
      </c>
      <c r="X616" s="192">
        <v>0</v>
      </c>
      <c r="Y616" s="192">
        <v>0</v>
      </c>
      <c r="Z616" s="192">
        <v>0</v>
      </c>
      <c r="AA616" s="192">
        <v>0</v>
      </c>
      <c r="AB616" s="192">
        <v>0</v>
      </c>
      <c r="AC616" s="192">
        <v>0</v>
      </c>
      <c r="AD616" s="192">
        <v>0</v>
      </c>
      <c r="AE616" s="192">
        <v>0</v>
      </c>
      <c r="AF616" s="192">
        <v>0</v>
      </c>
      <c r="AG616" s="192">
        <v>0</v>
      </c>
      <c r="AH616" s="192">
        <v>0</v>
      </c>
      <c r="AI616" s="192">
        <v>0</v>
      </c>
      <c r="AJ616" s="192">
        <v>0</v>
      </c>
      <c r="AK616" s="192">
        <v>0</v>
      </c>
      <c r="AL616" s="192">
        <v>0</v>
      </c>
      <c r="AM616" s="192">
        <v>0</v>
      </c>
      <c r="AN616" s="192">
        <v>0</v>
      </c>
      <c r="AO616" s="192">
        <v>0</v>
      </c>
      <c r="AP616" s="192">
        <v>0</v>
      </c>
      <c r="AQ616" s="192">
        <v>0</v>
      </c>
      <c r="AR616" s="192">
        <v>0</v>
      </c>
      <c r="AS616" s="192">
        <v>0</v>
      </c>
      <c r="AT616" s="192">
        <v>0</v>
      </c>
      <c r="AU616" s="192">
        <v>0</v>
      </c>
      <c r="AV616" s="192">
        <v>0</v>
      </c>
      <c r="AW616" s="192">
        <v>0</v>
      </c>
      <c r="AX616" s="192">
        <v>0</v>
      </c>
      <c r="AY616" s="192">
        <v>0</v>
      </c>
      <c r="AZ616" s="192">
        <v>0</v>
      </c>
      <c r="BA616" s="192">
        <v>0</v>
      </c>
      <c r="BB616" s="192">
        <v>0</v>
      </c>
      <c r="BC616" s="192">
        <v>0</v>
      </c>
      <c r="BD616" s="192">
        <v>0</v>
      </c>
      <c r="BE616" s="192">
        <v>0</v>
      </c>
      <c r="BF616" s="192">
        <v>0</v>
      </c>
      <c r="BG616" s="192">
        <v>0</v>
      </c>
      <c r="BH616" s="192">
        <v>0</v>
      </c>
      <c r="BI616" s="192">
        <v>0</v>
      </c>
      <c r="BJ616" s="192">
        <v>0</v>
      </c>
      <c r="BK616" s="192">
        <v>0</v>
      </c>
      <c r="BL616" s="192">
        <v>0</v>
      </c>
      <c r="BM616" s="192">
        <v>0</v>
      </c>
      <c r="BN616" s="192">
        <v>0</v>
      </c>
      <c r="BO616" s="192">
        <v>0</v>
      </c>
      <c r="BP616" s="192">
        <v>0</v>
      </c>
      <c r="BQ616" s="192">
        <v>0</v>
      </c>
      <c r="BR616" s="192">
        <v>0</v>
      </c>
      <c r="BS616" s="192">
        <v>0</v>
      </c>
      <c r="BT616" s="192">
        <v>0</v>
      </c>
      <c r="BU616" s="192">
        <v>0</v>
      </c>
      <c r="BV616" s="192">
        <v>0</v>
      </c>
      <c r="BW616" s="192">
        <v>0</v>
      </c>
      <c r="BX616" s="192">
        <v>0</v>
      </c>
      <c r="BY616" s="192">
        <v>0</v>
      </c>
      <c r="BZ616" s="192">
        <v>0</v>
      </c>
      <c r="CA616" s="192">
        <v>0</v>
      </c>
      <c r="CB616" s="192">
        <v>0</v>
      </c>
      <c r="CC616" s="201">
        <f t="shared" si="76"/>
        <v>0</v>
      </c>
    </row>
    <row r="617" spans="1:81" s="278" customFormat="1">
      <c r="A617" s="320"/>
      <c r="B617" s="319"/>
      <c r="C617" s="321"/>
      <c r="D617" s="321"/>
      <c r="E617" s="321"/>
      <c r="F617" s="322" t="s">
        <v>1264</v>
      </c>
      <c r="G617" s="323" t="s">
        <v>1265</v>
      </c>
      <c r="H617" s="192">
        <v>0</v>
      </c>
      <c r="I617" s="192">
        <v>0</v>
      </c>
      <c r="J617" s="192">
        <v>0</v>
      </c>
      <c r="K617" s="192">
        <v>0</v>
      </c>
      <c r="L617" s="192">
        <v>0</v>
      </c>
      <c r="M617" s="192">
        <v>0</v>
      </c>
      <c r="N617" s="192">
        <v>0</v>
      </c>
      <c r="O617" s="192">
        <v>0</v>
      </c>
      <c r="P617" s="192">
        <v>0</v>
      </c>
      <c r="Q617" s="192">
        <v>0</v>
      </c>
      <c r="R617" s="192">
        <v>0</v>
      </c>
      <c r="S617" s="192">
        <v>0</v>
      </c>
      <c r="T617" s="192">
        <v>0</v>
      </c>
      <c r="U617" s="192">
        <v>0</v>
      </c>
      <c r="V617" s="192">
        <v>0</v>
      </c>
      <c r="W617" s="192">
        <v>0</v>
      </c>
      <c r="X617" s="192">
        <v>0</v>
      </c>
      <c r="Y617" s="192">
        <v>0</v>
      </c>
      <c r="Z617" s="192">
        <v>0</v>
      </c>
      <c r="AA617" s="192">
        <v>0</v>
      </c>
      <c r="AB617" s="192">
        <v>0</v>
      </c>
      <c r="AC617" s="192">
        <v>0</v>
      </c>
      <c r="AD617" s="192">
        <v>0</v>
      </c>
      <c r="AE617" s="192">
        <v>0</v>
      </c>
      <c r="AF617" s="192">
        <v>0</v>
      </c>
      <c r="AG617" s="192">
        <v>0</v>
      </c>
      <c r="AH617" s="192">
        <v>0</v>
      </c>
      <c r="AI617" s="192">
        <v>0</v>
      </c>
      <c r="AJ617" s="192">
        <v>0</v>
      </c>
      <c r="AK617" s="192">
        <v>0</v>
      </c>
      <c r="AL617" s="192">
        <v>0</v>
      </c>
      <c r="AM617" s="192">
        <v>0</v>
      </c>
      <c r="AN617" s="192">
        <v>0</v>
      </c>
      <c r="AO617" s="192">
        <v>0</v>
      </c>
      <c r="AP617" s="192">
        <v>0</v>
      </c>
      <c r="AQ617" s="192">
        <v>0</v>
      </c>
      <c r="AR617" s="192">
        <v>0</v>
      </c>
      <c r="AS617" s="192">
        <v>0</v>
      </c>
      <c r="AT617" s="192">
        <v>0</v>
      </c>
      <c r="AU617" s="192">
        <v>0</v>
      </c>
      <c r="AV617" s="192">
        <v>0</v>
      </c>
      <c r="AW617" s="192">
        <v>0</v>
      </c>
      <c r="AX617" s="192">
        <v>0</v>
      </c>
      <c r="AY617" s="192">
        <v>0</v>
      </c>
      <c r="AZ617" s="192">
        <v>0</v>
      </c>
      <c r="BA617" s="192">
        <v>0</v>
      </c>
      <c r="BB617" s="192">
        <v>0</v>
      </c>
      <c r="BC617" s="192">
        <v>0</v>
      </c>
      <c r="BD617" s="192">
        <v>0</v>
      </c>
      <c r="BE617" s="192">
        <v>0</v>
      </c>
      <c r="BF617" s="192">
        <v>0</v>
      </c>
      <c r="BG617" s="192">
        <v>0</v>
      </c>
      <c r="BH617" s="192">
        <v>0</v>
      </c>
      <c r="BI617" s="192">
        <v>0</v>
      </c>
      <c r="BJ617" s="192">
        <v>0</v>
      </c>
      <c r="BK617" s="192">
        <v>0</v>
      </c>
      <c r="BL617" s="192">
        <v>0</v>
      </c>
      <c r="BM617" s="192">
        <v>0</v>
      </c>
      <c r="BN617" s="192">
        <v>0</v>
      </c>
      <c r="BO617" s="192">
        <v>0</v>
      </c>
      <c r="BP617" s="192">
        <v>0</v>
      </c>
      <c r="BQ617" s="192">
        <v>0</v>
      </c>
      <c r="BR617" s="192">
        <v>0</v>
      </c>
      <c r="BS617" s="192">
        <v>0</v>
      </c>
      <c r="BT617" s="192">
        <v>0</v>
      </c>
      <c r="BU617" s="192">
        <v>0</v>
      </c>
      <c r="BV617" s="192">
        <v>0</v>
      </c>
      <c r="BW617" s="192">
        <v>0</v>
      </c>
      <c r="BX617" s="192">
        <v>0</v>
      </c>
      <c r="BY617" s="192">
        <v>0</v>
      </c>
      <c r="BZ617" s="192">
        <v>0</v>
      </c>
      <c r="CA617" s="192">
        <v>0</v>
      </c>
      <c r="CB617" s="192">
        <v>0</v>
      </c>
      <c r="CC617" s="201">
        <f t="shared" si="76"/>
        <v>0</v>
      </c>
    </row>
    <row r="618" spans="1:81" s="278" customFormat="1">
      <c r="A618" s="320"/>
      <c r="B618" s="319"/>
      <c r="C618" s="321"/>
      <c r="D618" s="321"/>
      <c r="E618" s="321"/>
      <c r="F618" s="322" t="s">
        <v>1266</v>
      </c>
      <c r="G618" s="323" t="s">
        <v>1779</v>
      </c>
      <c r="H618" s="192">
        <v>0</v>
      </c>
      <c r="I618" s="192">
        <v>0</v>
      </c>
      <c r="J618" s="192">
        <v>0</v>
      </c>
      <c r="K618" s="192">
        <v>0</v>
      </c>
      <c r="L618" s="192">
        <v>0</v>
      </c>
      <c r="M618" s="192">
        <v>0</v>
      </c>
      <c r="N618" s="192">
        <v>0</v>
      </c>
      <c r="O618" s="192">
        <v>0</v>
      </c>
      <c r="P618" s="192">
        <v>0</v>
      </c>
      <c r="Q618" s="192">
        <v>0</v>
      </c>
      <c r="R618" s="192">
        <v>0</v>
      </c>
      <c r="S618" s="192">
        <v>0</v>
      </c>
      <c r="T618" s="192">
        <v>0</v>
      </c>
      <c r="U618" s="192">
        <v>0</v>
      </c>
      <c r="V618" s="192">
        <v>0</v>
      </c>
      <c r="W618" s="192">
        <v>4520</v>
      </c>
      <c r="X618" s="192">
        <v>0</v>
      </c>
      <c r="Y618" s="192">
        <v>0</v>
      </c>
      <c r="Z618" s="192">
        <v>0</v>
      </c>
      <c r="AA618" s="192">
        <v>0</v>
      </c>
      <c r="AB618" s="192">
        <v>0</v>
      </c>
      <c r="AC618" s="192">
        <v>0</v>
      </c>
      <c r="AD618" s="192">
        <v>0</v>
      </c>
      <c r="AE618" s="192">
        <v>0</v>
      </c>
      <c r="AF618" s="192">
        <v>0</v>
      </c>
      <c r="AG618" s="192">
        <v>0</v>
      </c>
      <c r="AH618" s="192">
        <v>0</v>
      </c>
      <c r="AI618" s="192">
        <v>0</v>
      </c>
      <c r="AJ618" s="192">
        <v>0</v>
      </c>
      <c r="AK618" s="192">
        <v>0</v>
      </c>
      <c r="AL618" s="192">
        <v>0</v>
      </c>
      <c r="AM618" s="192">
        <v>0</v>
      </c>
      <c r="AN618" s="192">
        <v>0</v>
      </c>
      <c r="AO618" s="192">
        <v>0</v>
      </c>
      <c r="AP618" s="192">
        <v>0</v>
      </c>
      <c r="AQ618" s="192">
        <v>0</v>
      </c>
      <c r="AR618" s="192">
        <v>0</v>
      </c>
      <c r="AS618" s="192">
        <v>0</v>
      </c>
      <c r="AT618" s="192">
        <v>0</v>
      </c>
      <c r="AU618" s="192">
        <v>0</v>
      </c>
      <c r="AV618" s="192">
        <v>0</v>
      </c>
      <c r="AW618" s="192">
        <v>0</v>
      </c>
      <c r="AX618" s="192">
        <v>0</v>
      </c>
      <c r="AY618" s="192">
        <v>0</v>
      </c>
      <c r="AZ618" s="192">
        <v>0</v>
      </c>
      <c r="BA618" s="192">
        <v>0</v>
      </c>
      <c r="BB618" s="192">
        <v>0</v>
      </c>
      <c r="BC618" s="192">
        <v>0</v>
      </c>
      <c r="BD618" s="192">
        <v>0</v>
      </c>
      <c r="BE618" s="192">
        <v>0</v>
      </c>
      <c r="BF618" s="192">
        <v>0</v>
      </c>
      <c r="BG618" s="192">
        <v>0</v>
      </c>
      <c r="BH618" s="192">
        <v>0</v>
      </c>
      <c r="BI618" s="192">
        <v>0</v>
      </c>
      <c r="BJ618" s="192">
        <v>0</v>
      </c>
      <c r="BK618" s="192">
        <v>0</v>
      </c>
      <c r="BL618" s="192">
        <v>0</v>
      </c>
      <c r="BM618" s="192">
        <v>0</v>
      </c>
      <c r="BN618" s="192">
        <v>0</v>
      </c>
      <c r="BO618" s="192">
        <v>0</v>
      </c>
      <c r="BP618" s="192">
        <v>0</v>
      </c>
      <c r="BQ618" s="192">
        <v>0</v>
      </c>
      <c r="BR618" s="192">
        <v>0</v>
      </c>
      <c r="BS618" s="192">
        <v>0</v>
      </c>
      <c r="BT618" s="192">
        <v>0</v>
      </c>
      <c r="BU618" s="192">
        <v>0</v>
      </c>
      <c r="BV618" s="192">
        <v>0</v>
      </c>
      <c r="BW618" s="192">
        <v>0</v>
      </c>
      <c r="BX618" s="192">
        <v>0</v>
      </c>
      <c r="BY618" s="192">
        <v>0</v>
      </c>
      <c r="BZ618" s="192">
        <v>0</v>
      </c>
      <c r="CA618" s="192">
        <v>0</v>
      </c>
      <c r="CB618" s="192">
        <v>0</v>
      </c>
      <c r="CC618" s="201">
        <f t="shared" si="76"/>
        <v>4520</v>
      </c>
    </row>
    <row r="619" spans="1:81" s="278" customFormat="1">
      <c r="A619" s="320"/>
      <c r="B619" s="319"/>
      <c r="C619" s="321"/>
      <c r="D619" s="321"/>
      <c r="E619" s="321"/>
      <c r="F619" s="322" t="s">
        <v>1267</v>
      </c>
      <c r="G619" s="323" t="s">
        <v>1780</v>
      </c>
      <c r="H619" s="192">
        <v>0</v>
      </c>
      <c r="I619" s="192">
        <v>0</v>
      </c>
      <c r="J619" s="192">
        <v>0</v>
      </c>
      <c r="K619" s="192">
        <v>0</v>
      </c>
      <c r="L619" s="192">
        <v>0</v>
      </c>
      <c r="M619" s="192">
        <v>0</v>
      </c>
      <c r="N619" s="192">
        <v>0</v>
      </c>
      <c r="O619" s="192">
        <v>0</v>
      </c>
      <c r="P619" s="192">
        <v>0</v>
      </c>
      <c r="Q619" s="192">
        <v>0</v>
      </c>
      <c r="R619" s="192">
        <v>0</v>
      </c>
      <c r="S619" s="192">
        <v>0</v>
      </c>
      <c r="T619" s="192">
        <v>0</v>
      </c>
      <c r="U619" s="192">
        <v>0</v>
      </c>
      <c r="V619" s="192">
        <v>0</v>
      </c>
      <c r="W619" s="192">
        <v>0</v>
      </c>
      <c r="X619" s="192">
        <v>0</v>
      </c>
      <c r="Y619" s="192">
        <v>0</v>
      </c>
      <c r="Z619" s="192">
        <v>0</v>
      </c>
      <c r="AA619" s="192">
        <v>0</v>
      </c>
      <c r="AB619" s="192">
        <v>0</v>
      </c>
      <c r="AC619" s="192">
        <v>0</v>
      </c>
      <c r="AD619" s="192">
        <v>0</v>
      </c>
      <c r="AE619" s="192">
        <v>0</v>
      </c>
      <c r="AF619" s="192">
        <v>0</v>
      </c>
      <c r="AG619" s="192">
        <v>0</v>
      </c>
      <c r="AH619" s="192">
        <v>0</v>
      </c>
      <c r="AI619" s="192">
        <v>0</v>
      </c>
      <c r="AJ619" s="192">
        <v>0</v>
      </c>
      <c r="AK619" s="192">
        <v>0</v>
      </c>
      <c r="AL619" s="192">
        <v>0</v>
      </c>
      <c r="AM619" s="192">
        <v>0</v>
      </c>
      <c r="AN619" s="192">
        <v>0</v>
      </c>
      <c r="AO619" s="192">
        <v>0</v>
      </c>
      <c r="AP619" s="192">
        <v>0</v>
      </c>
      <c r="AQ619" s="192">
        <v>0</v>
      </c>
      <c r="AR619" s="192">
        <v>0</v>
      </c>
      <c r="AS619" s="192">
        <v>0</v>
      </c>
      <c r="AT619" s="192">
        <v>0</v>
      </c>
      <c r="AU619" s="192">
        <v>0</v>
      </c>
      <c r="AV619" s="192">
        <v>0</v>
      </c>
      <c r="AW619" s="192">
        <v>0</v>
      </c>
      <c r="AX619" s="192">
        <v>0</v>
      </c>
      <c r="AY619" s="192">
        <v>0</v>
      </c>
      <c r="AZ619" s="192">
        <v>0</v>
      </c>
      <c r="BA619" s="192">
        <v>0</v>
      </c>
      <c r="BB619" s="192">
        <v>0</v>
      </c>
      <c r="BC619" s="192">
        <v>0</v>
      </c>
      <c r="BD619" s="192">
        <v>0</v>
      </c>
      <c r="BE619" s="192">
        <v>0</v>
      </c>
      <c r="BF619" s="192">
        <v>0</v>
      </c>
      <c r="BG619" s="192">
        <v>0</v>
      </c>
      <c r="BH619" s="192">
        <v>0</v>
      </c>
      <c r="BI619" s="192">
        <v>0</v>
      </c>
      <c r="BJ619" s="192">
        <v>0</v>
      </c>
      <c r="BK619" s="192">
        <v>0</v>
      </c>
      <c r="BL619" s="192">
        <v>0</v>
      </c>
      <c r="BM619" s="192">
        <v>0</v>
      </c>
      <c r="BN619" s="192">
        <v>0</v>
      </c>
      <c r="BO619" s="192">
        <v>0</v>
      </c>
      <c r="BP619" s="192">
        <v>0</v>
      </c>
      <c r="BQ619" s="192">
        <v>0</v>
      </c>
      <c r="BR619" s="192">
        <v>0</v>
      </c>
      <c r="BS619" s="192">
        <v>0</v>
      </c>
      <c r="BT619" s="192">
        <v>0</v>
      </c>
      <c r="BU619" s="192">
        <v>0</v>
      </c>
      <c r="BV619" s="192">
        <v>0</v>
      </c>
      <c r="BW619" s="192">
        <v>0</v>
      </c>
      <c r="BX619" s="192">
        <v>0</v>
      </c>
      <c r="BY619" s="192">
        <v>0</v>
      </c>
      <c r="BZ619" s="192">
        <v>0</v>
      </c>
      <c r="CA619" s="192">
        <v>0</v>
      </c>
      <c r="CB619" s="192">
        <v>0</v>
      </c>
      <c r="CC619" s="201">
        <f t="shared" si="76"/>
        <v>0</v>
      </c>
    </row>
    <row r="620" spans="1:81" s="278" customFormat="1">
      <c r="A620" s="320"/>
      <c r="B620" s="319"/>
      <c r="C620" s="321"/>
      <c r="D620" s="321"/>
      <c r="E620" s="321"/>
      <c r="F620" s="322" t="s">
        <v>1268</v>
      </c>
      <c r="G620" s="323" t="s">
        <v>1781</v>
      </c>
      <c r="H620" s="192">
        <v>0</v>
      </c>
      <c r="I620" s="192">
        <v>0</v>
      </c>
      <c r="J620" s="192">
        <v>0</v>
      </c>
      <c r="K620" s="192">
        <v>0</v>
      </c>
      <c r="L620" s="192">
        <v>0</v>
      </c>
      <c r="M620" s="192">
        <v>0</v>
      </c>
      <c r="N620" s="192">
        <v>0</v>
      </c>
      <c r="O620" s="192">
        <v>0</v>
      </c>
      <c r="P620" s="192">
        <v>0</v>
      </c>
      <c r="Q620" s="192">
        <v>0</v>
      </c>
      <c r="R620" s="192">
        <v>0</v>
      </c>
      <c r="S620" s="192">
        <v>0</v>
      </c>
      <c r="T620" s="192">
        <v>0</v>
      </c>
      <c r="U620" s="192">
        <v>0</v>
      </c>
      <c r="V620" s="192">
        <v>0</v>
      </c>
      <c r="W620" s="192">
        <v>0</v>
      </c>
      <c r="X620" s="192">
        <v>0</v>
      </c>
      <c r="Y620" s="192">
        <v>0</v>
      </c>
      <c r="Z620" s="192">
        <v>0</v>
      </c>
      <c r="AA620" s="192">
        <v>0</v>
      </c>
      <c r="AB620" s="192">
        <v>0</v>
      </c>
      <c r="AC620" s="192">
        <v>0</v>
      </c>
      <c r="AD620" s="192">
        <v>0</v>
      </c>
      <c r="AE620" s="192">
        <v>0</v>
      </c>
      <c r="AF620" s="192">
        <v>0</v>
      </c>
      <c r="AG620" s="192">
        <v>0</v>
      </c>
      <c r="AH620" s="192">
        <v>0</v>
      </c>
      <c r="AI620" s="192">
        <v>0</v>
      </c>
      <c r="AJ620" s="192">
        <v>0</v>
      </c>
      <c r="AK620" s="192">
        <v>0</v>
      </c>
      <c r="AL620" s="192">
        <v>0</v>
      </c>
      <c r="AM620" s="192">
        <v>0</v>
      </c>
      <c r="AN620" s="192">
        <v>0</v>
      </c>
      <c r="AO620" s="192">
        <v>0</v>
      </c>
      <c r="AP620" s="192">
        <v>0</v>
      </c>
      <c r="AQ620" s="192">
        <v>0</v>
      </c>
      <c r="AR620" s="192">
        <v>0</v>
      </c>
      <c r="AS620" s="192">
        <v>0</v>
      </c>
      <c r="AT620" s="192">
        <v>0</v>
      </c>
      <c r="AU620" s="192">
        <v>0</v>
      </c>
      <c r="AV620" s="192">
        <v>0</v>
      </c>
      <c r="AW620" s="192">
        <v>0</v>
      </c>
      <c r="AX620" s="192">
        <v>0</v>
      </c>
      <c r="AY620" s="192">
        <v>0</v>
      </c>
      <c r="AZ620" s="192">
        <v>0</v>
      </c>
      <c r="BA620" s="192">
        <v>0</v>
      </c>
      <c r="BB620" s="192">
        <v>0</v>
      </c>
      <c r="BC620" s="192">
        <v>0</v>
      </c>
      <c r="BD620" s="192">
        <v>0</v>
      </c>
      <c r="BE620" s="192">
        <v>0</v>
      </c>
      <c r="BF620" s="192">
        <v>0</v>
      </c>
      <c r="BG620" s="192">
        <v>0</v>
      </c>
      <c r="BH620" s="192">
        <v>0</v>
      </c>
      <c r="BI620" s="192">
        <v>0</v>
      </c>
      <c r="BJ620" s="192">
        <v>0</v>
      </c>
      <c r="BK620" s="192">
        <v>0</v>
      </c>
      <c r="BL620" s="192">
        <v>0</v>
      </c>
      <c r="BM620" s="192">
        <v>0</v>
      </c>
      <c r="BN620" s="192">
        <v>0</v>
      </c>
      <c r="BO620" s="192">
        <v>0</v>
      </c>
      <c r="BP620" s="192">
        <v>0</v>
      </c>
      <c r="BQ620" s="192">
        <v>0</v>
      </c>
      <c r="BR620" s="192">
        <v>0</v>
      </c>
      <c r="BS620" s="192">
        <v>0</v>
      </c>
      <c r="BT620" s="192">
        <v>0</v>
      </c>
      <c r="BU620" s="192">
        <v>0</v>
      </c>
      <c r="BV620" s="192">
        <v>0</v>
      </c>
      <c r="BW620" s="192">
        <v>0</v>
      </c>
      <c r="BX620" s="192">
        <v>0</v>
      </c>
      <c r="BY620" s="192">
        <v>0</v>
      </c>
      <c r="BZ620" s="192">
        <v>0</v>
      </c>
      <c r="CA620" s="192">
        <v>0</v>
      </c>
      <c r="CB620" s="192">
        <v>0</v>
      </c>
      <c r="CC620" s="201">
        <f t="shared" si="76"/>
        <v>0</v>
      </c>
    </row>
    <row r="621" spans="1:81" s="278" customFormat="1">
      <c r="A621" s="320"/>
      <c r="B621" s="319"/>
      <c r="C621" s="321"/>
      <c r="D621" s="321"/>
      <c r="E621" s="321"/>
      <c r="F621" s="322" t="s">
        <v>1269</v>
      </c>
      <c r="G621" s="323" t="s">
        <v>1782</v>
      </c>
      <c r="H621" s="192">
        <v>0</v>
      </c>
      <c r="I621" s="192">
        <v>0</v>
      </c>
      <c r="J621" s="192">
        <v>0</v>
      </c>
      <c r="K621" s="192">
        <v>0</v>
      </c>
      <c r="L621" s="192">
        <v>0</v>
      </c>
      <c r="M621" s="192">
        <v>0</v>
      </c>
      <c r="N621" s="192">
        <v>0</v>
      </c>
      <c r="O621" s="192">
        <v>0</v>
      </c>
      <c r="P621" s="192">
        <v>0</v>
      </c>
      <c r="Q621" s="192">
        <v>0</v>
      </c>
      <c r="R621" s="192">
        <v>0</v>
      </c>
      <c r="S621" s="192">
        <v>0</v>
      </c>
      <c r="T621" s="192">
        <v>0</v>
      </c>
      <c r="U621" s="192">
        <v>0</v>
      </c>
      <c r="V621" s="192">
        <v>0</v>
      </c>
      <c r="W621" s="192">
        <v>0</v>
      </c>
      <c r="X621" s="192">
        <v>0</v>
      </c>
      <c r="Y621" s="192">
        <v>0</v>
      </c>
      <c r="Z621" s="192">
        <v>0</v>
      </c>
      <c r="AA621" s="192">
        <v>0</v>
      </c>
      <c r="AB621" s="192">
        <v>0</v>
      </c>
      <c r="AC621" s="192">
        <v>0</v>
      </c>
      <c r="AD621" s="192">
        <v>0</v>
      </c>
      <c r="AE621" s="192">
        <v>0</v>
      </c>
      <c r="AF621" s="192">
        <v>0</v>
      </c>
      <c r="AG621" s="192">
        <v>0</v>
      </c>
      <c r="AH621" s="192">
        <v>0</v>
      </c>
      <c r="AI621" s="192">
        <v>0</v>
      </c>
      <c r="AJ621" s="192">
        <v>0</v>
      </c>
      <c r="AK621" s="192">
        <v>0</v>
      </c>
      <c r="AL621" s="192">
        <v>0</v>
      </c>
      <c r="AM621" s="192">
        <v>0</v>
      </c>
      <c r="AN621" s="192">
        <v>0</v>
      </c>
      <c r="AO621" s="192">
        <v>0</v>
      </c>
      <c r="AP621" s="192">
        <v>0</v>
      </c>
      <c r="AQ621" s="192">
        <v>0</v>
      </c>
      <c r="AR621" s="192">
        <v>0</v>
      </c>
      <c r="AS621" s="192">
        <v>0</v>
      </c>
      <c r="AT621" s="192">
        <v>0</v>
      </c>
      <c r="AU621" s="192">
        <v>0</v>
      </c>
      <c r="AV621" s="192">
        <v>0</v>
      </c>
      <c r="AW621" s="192">
        <v>0</v>
      </c>
      <c r="AX621" s="192">
        <v>0</v>
      </c>
      <c r="AY621" s="192">
        <v>0</v>
      </c>
      <c r="AZ621" s="192">
        <v>0</v>
      </c>
      <c r="BA621" s="192">
        <v>0</v>
      </c>
      <c r="BB621" s="192">
        <v>0</v>
      </c>
      <c r="BC621" s="192">
        <v>0</v>
      </c>
      <c r="BD621" s="192">
        <v>0</v>
      </c>
      <c r="BE621" s="192">
        <v>0</v>
      </c>
      <c r="BF621" s="192">
        <v>0</v>
      </c>
      <c r="BG621" s="192">
        <v>0</v>
      </c>
      <c r="BH621" s="192">
        <v>0</v>
      </c>
      <c r="BI621" s="192">
        <v>0</v>
      </c>
      <c r="BJ621" s="192">
        <v>0</v>
      </c>
      <c r="BK621" s="192">
        <v>0</v>
      </c>
      <c r="BL621" s="192">
        <v>0</v>
      </c>
      <c r="BM621" s="192">
        <v>0</v>
      </c>
      <c r="BN621" s="192">
        <v>0</v>
      </c>
      <c r="BO621" s="192">
        <v>0</v>
      </c>
      <c r="BP621" s="192">
        <v>0</v>
      </c>
      <c r="BQ621" s="192">
        <v>0</v>
      </c>
      <c r="BR621" s="192">
        <v>0</v>
      </c>
      <c r="BS621" s="192">
        <v>0</v>
      </c>
      <c r="BT621" s="192">
        <v>0</v>
      </c>
      <c r="BU621" s="192">
        <v>0</v>
      </c>
      <c r="BV621" s="192">
        <v>0</v>
      </c>
      <c r="BW621" s="192">
        <v>0</v>
      </c>
      <c r="BX621" s="192">
        <v>0</v>
      </c>
      <c r="BY621" s="192">
        <v>0</v>
      </c>
      <c r="BZ621" s="192">
        <v>0</v>
      </c>
      <c r="CA621" s="192">
        <v>0</v>
      </c>
      <c r="CB621" s="192">
        <v>0</v>
      </c>
      <c r="CC621" s="201">
        <f t="shared" si="76"/>
        <v>0</v>
      </c>
    </row>
    <row r="622" spans="1:81" s="278" customFormat="1">
      <c r="A622" s="320"/>
      <c r="B622" s="319"/>
      <c r="C622" s="321"/>
      <c r="D622" s="321"/>
      <c r="E622" s="321"/>
      <c r="F622" s="322" t="s">
        <v>1270</v>
      </c>
      <c r="G622" s="323" t="s">
        <v>1271</v>
      </c>
      <c r="H622" s="192">
        <v>32190186.18</v>
      </c>
      <c r="I622" s="192">
        <v>18448720.260000002</v>
      </c>
      <c r="J622" s="192">
        <v>32215904.460000001</v>
      </c>
      <c r="K622" s="192">
        <v>5240178.8899999997</v>
      </c>
      <c r="L622" s="192">
        <v>8678726.25</v>
      </c>
      <c r="M622" s="192">
        <v>3952443.42</v>
      </c>
      <c r="N622" s="192">
        <v>12529999.449999999</v>
      </c>
      <c r="O622" s="192">
        <v>3090204.59</v>
      </c>
      <c r="P622" s="192">
        <v>1786688.48</v>
      </c>
      <c r="Q622" s="192">
        <v>17451671.219999999</v>
      </c>
      <c r="R622" s="192">
        <v>2890723.8</v>
      </c>
      <c r="S622" s="192">
        <v>5567188.1699999999</v>
      </c>
      <c r="T622" s="192">
        <v>17871176.57</v>
      </c>
      <c r="U622" s="192">
        <v>17344604.079999998</v>
      </c>
      <c r="V622" s="192">
        <v>327744.46999999997</v>
      </c>
      <c r="W622" s="192">
        <v>4807579.91</v>
      </c>
      <c r="X622" s="192">
        <v>2237696.0499999998</v>
      </c>
      <c r="Y622" s="192">
        <v>1787103.8</v>
      </c>
      <c r="Z622" s="192">
        <v>26457966.800000001</v>
      </c>
      <c r="AA622" s="192">
        <v>33783960.560000002</v>
      </c>
      <c r="AB622" s="192">
        <v>3156849.52</v>
      </c>
      <c r="AC622" s="192">
        <v>21612187</v>
      </c>
      <c r="AD622" s="192">
        <v>2685010.04</v>
      </c>
      <c r="AE622" s="192">
        <v>3390676.87</v>
      </c>
      <c r="AF622" s="192">
        <v>17179913.079999998</v>
      </c>
      <c r="AG622" s="192">
        <v>4282971.29</v>
      </c>
      <c r="AH622" s="192">
        <v>5748904.5499999998</v>
      </c>
      <c r="AI622" s="192">
        <v>109598758.73999999</v>
      </c>
      <c r="AJ622" s="192">
        <v>2152368.2999999998</v>
      </c>
      <c r="AK622" s="192">
        <v>2464538.64</v>
      </c>
      <c r="AL622" s="192">
        <v>2191544.5299999998</v>
      </c>
      <c r="AM622" s="192">
        <v>1532947.84</v>
      </c>
      <c r="AN622" s="192">
        <v>2190834.59</v>
      </c>
      <c r="AO622" s="192">
        <v>3670239.82</v>
      </c>
      <c r="AP622" s="192">
        <v>1726189.27</v>
      </c>
      <c r="AQ622" s="192">
        <v>8965957.4100000001</v>
      </c>
      <c r="AR622" s="192">
        <v>2722693.48</v>
      </c>
      <c r="AS622" s="192">
        <v>2447680.87</v>
      </c>
      <c r="AT622" s="192">
        <v>3045677.04</v>
      </c>
      <c r="AU622" s="192">
        <v>21787666.120000001</v>
      </c>
      <c r="AV622" s="192">
        <v>2195325.29</v>
      </c>
      <c r="AW622" s="192">
        <v>1653390.48</v>
      </c>
      <c r="AX622" s="192">
        <v>615112.65</v>
      </c>
      <c r="AY622" s="192">
        <v>737050.9</v>
      </c>
      <c r="AZ622" s="192">
        <v>162538.93</v>
      </c>
      <c r="BA622" s="192">
        <v>650354.55000000005</v>
      </c>
      <c r="BB622" s="192">
        <v>2894869</v>
      </c>
      <c r="BC622" s="192">
        <v>4715814.76</v>
      </c>
      <c r="BD622" s="192">
        <v>2588243.58</v>
      </c>
      <c r="BE622" s="192">
        <v>11477472.140000001</v>
      </c>
      <c r="BF622" s="192">
        <v>8817128.2799999993</v>
      </c>
      <c r="BG622" s="192">
        <v>5856679.4299999997</v>
      </c>
      <c r="BH622" s="192">
        <v>6790686.8301999997</v>
      </c>
      <c r="BI622" s="192">
        <v>13757762.02</v>
      </c>
      <c r="BJ622" s="192">
        <v>3308416.57</v>
      </c>
      <c r="BK622" s="192">
        <v>3422319.38</v>
      </c>
      <c r="BL622" s="192">
        <v>583234.5</v>
      </c>
      <c r="BM622" s="192">
        <v>13560746.380000001</v>
      </c>
      <c r="BN622" s="192">
        <v>42793580.5</v>
      </c>
      <c r="BO622" s="192">
        <v>2083139.63</v>
      </c>
      <c r="BP622" s="192">
        <v>2061632.06</v>
      </c>
      <c r="BQ622" s="192">
        <v>2404307.2000000002</v>
      </c>
      <c r="BR622" s="192">
        <v>3274054.78</v>
      </c>
      <c r="BS622" s="192">
        <v>3010878.6</v>
      </c>
      <c r="BT622" s="192">
        <v>2580019.9500000002</v>
      </c>
      <c r="BU622" s="192">
        <v>4084468.39</v>
      </c>
      <c r="BV622" s="192">
        <v>13880</v>
      </c>
      <c r="BW622" s="192">
        <v>4164796.53</v>
      </c>
      <c r="BX622" s="192">
        <v>5249682.03</v>
      </c>
      <c r="BY622" s="192">
        <v>16127912.68</v>
      </c>
      <c r="BZ622" s="192">
        <v>2912919.4</v>
      </c>
      <c r="CA622" s="192">
        <v>1059726.0900000001</v>
      </c>
      <c r="CB622" s="192">
        <v>336355.93</v>
      </c>
      <c r="CC622" s="201">
        <f t="shared" si="76"/>
        <v>647158575.85019994</v>
      </c>
    </row>
    <row r="623" spans="1:81" s="278" customFormat="1">
      <c r="A623" s="320"/>
      <c r="B623" s="319"/>
      <c r="C623" s="321"/>
      <c r="D623" s="321"/>
      <c r="E623" s="321"/>
      <c r="F623" s="322" t="s">
        <v>1272</v>
      </c>
      <c r="G623" s="323" t="s">
        <v>1273</v>
      </c>
      <c r="H623" s="192">
        <v>1744562.81</v>
      </c>
      <c r="I623" s="192">
        <v>5721960.4199999999</v>
      </c>
      <c r="J623" s="192">
        <v>8535209.0099999998</v>
      </c>
      <c r="K623" s="192">
        <v>1626620.98</v>
      </c>
      <c r="L623" s="192">
        <v>639659.44999999995</v>
      </c>
      <c r="M623" s="192">
        <v>1204667.45</v>
      </c>
      <c r="N623" s="192">
        <v>1365979.77</v>
      </c>
      <c r="O623" s="192">
        <v>450059.51</v>
      </c>
      <c r="P623" s="192">
        <v>285377.36</v>
      </c>
      <c r="Q623" s="192">
        <v>22984992.280000001</v>
      </c>
      <c r="R623" s="192">
        <v>889627.29</v>
      </c>
      <c r="S623" s="192">
        <v>1955451.53</v>
      </c>
      <c r="T623" s="192">
        <v>9082333.1500000004</v>
      </c>
      <c r="U623" s="192">
        <v>6264248.3200000003</v>
      </c>
      <c r="V623" s="192">
        <v>26239.4</v>
      </c>
      <c r="W623" s="192">
        <v>228508.5</v>
      </c>
      <c r="X623" s="192">
        <v>151050</v>
      </c>
      <c r="Y623" s="192">
        <v>223205.01</v>
      </c>
      <c r="Z623" s="192">
        <v>6071881.2199999997</v>
      </c>
      <c r="AA623" s="192">
        <v>12393672.91</v>
      </c>
      <c r="AB623" s="192">
        <v>708802.69</v>
      </c>
      <c r="AC623" s="192">
        <v>7465500.1100000003</v>
      </c>
      <c r="AD623" s="192">
        <v>541798.25</v>
      </c>
      <c r="AE623" s="192">
        <v>2047987.32</v>
      </c>
      <c r="AF623" s="192">
        <v>7783690.3200000003</v>
      </c>
      <c r="AG623" s="192">
        <v>411757.94</v>
      </c>
      <c r="AH623" s="192">
        <v>1163571</v>
      </c>
      <c r="AI623" s="192">
        <v>75398056.209999993</v>
      </c>
      <c r="AJ623" s="192">
        <v>957742.5</v>
      </c>
      <c r="AK623" s="192">
        <v>235993.68</v>
      </c>
      <c r="AL623" s="192">
        <v>604327.22</v>
      </c>
      <c r="AM623" s="192">
        <v>517032.11</v>
      </c>
      <c r="AN623" s="192">
        <v>735309.74</v>
      </c>
      <c r="AO623" s="192">
        <v>970483.75</v>
      </c>
      <c r="AP623" s="192">
        <v>616633.21</v>
      </c>
      <c r="AQ623" s="192">
        <v>2950203.18</v>
      </c>
      <c r="AR623" s="192">
        <v>794043.7</v>
      </c>
      <c r="AS623" s="192">
        <v>140607.6</v>
      </c>
      <c r="AT623" s="192">
        <v>382360.16</v>
      </c>
      <c r="AU623" s="192">
        <v>11229791.5</v>
      </c>
      <c r="AV623" s="192">
        <v>161148.98000000001</v>
      </c>
      <c r="AW623" s="192">
        <v>316118.31</v>
      </c>
      <c r="AX623" s="192">
        <v>108548.7</v>
      </c>
      <c r="AY623" s="192">
        <v>58996.91</v>
      </c>
      <c r="AZ623" s="192">
        <v>73072.45</v>
      </c>
      <c r="BA623" s="192">
        <v>145406.18</v>
      </c>
      <c r="BB623" s="192">
        <v>2750</v>
      </c>
      <c r="BC623" s="192">
        <v>1377875.42</v>
      </c>
      <c r="BD623" s="192">
        <v>366125.86</v>
      </c>
      <c r="BE623" s="192">
        <v>1474988.26</v>
      </c>
      <c r="BF623" s="192">
        <v>2486921.64</v>
      </c>
      <c r="BG623" s="192">
        <v>901929.21</v>
      </c>
      <c r="BH623" s="192">
        <v>1729246.2497</v>
      </c>
      <c r="BI623" s="192">
        <v>8685472.0099999998</v>
      </c>
      <c r="BJ623" s="192">
        <v>634505.76</v>
      </c>
      <c r="BK623" s="192">
        <v>387183.35</v>
      </c>
      <c r="BL623" s="192">
        <v>262796.55</v>
      </c>
      <c r="BM623" s="192">
        <v>1009272.6</v>
      </c>
      <c r="BN623" s="192">
        <v>5913578.9199999999</v>
      </c>
      <c r="BO623" s="192">
        <v>153117</v>
      </c>
      <c r="BP623" s="192">
        <v>1156523.81</v>
      </c>
      <c r="BQ623" s="192">
        <v>774432.2</v>
      </c>
      <c r="BR623" s="192">
        <v>1386139.49</v>
      </c>
      <c r="BS623" s="192">
        <v>600658.16</v>
      </c>
      <c r="BT623" s="192">
        <v>336246.45</v>
      </c>
      <c r="BU623" s="192">
        <v>1099014.75</v>
      </c>
      <c r="BV623" s="192">
        <v>81323.199999999997</v>
      </c>
      <c r="BW623" s="192">
        <v>767753.82</v>
      </c>
      <c r="BX623" s="192">
        <v>2125865.87</v>
      </c>
      <c r="BY623" s="192">
        <v>5206811.43</v>
      </c>
      <c r="BZ623" s="192">
        <v>541910.1</v>
      </c>
      <c r="CA623" s="192">
        <v>456382</v>
      </c>
      <c r="CB623" s="192">
        <v>218585.8</v>
      </c>
      <c r="CC623" s="201">
        <f t="shared" si="76"/>
        <v>238501699.99969992</v>
      </c>
    </row>
    <row r="624" spans="1:81" s="278" customFormat="1">
      <c r="A624" s="320"/>
      <c r="B624" s="319"/>
      <c r="C624" s="321"/>
      <c r="D624" s="321"/>
      <c r="E624" s="321"/>
      <c r="F624" s="322" t="s">
        <v>1274</v>
      </c>
      <c r="G624" s="323" t="s">
        <v>1275</v>
      </c>
      <c r="H624" s="192">
        <v>493420</v>
      </c>
      <c r="I624" s="192">
        <v>4034891.02</v>
      </c>
      <c r="J624" s="192">
        <v>7469250.7699999996</v>
      </c>
      <c r="K624" s="192">
        <v>2578701.9</v>
      </c>
      <c r="L624" s="192">
        <v>1433805.9</v>
      </c>
      <c r="M624" s="192">
        <v>1677763.79</v>
      </c>
      <c r="N624" s="192">
        <v>1670792.7</v>
      </c>
      <c r="O624" s="192">
        <v>1876218.7</v>
      </c>
      <c r="P624" s="192">
        <v>690726</v>
      </c>
      <c r="Q624" s="192">
        <v>10574549.84</v>
      </c>
      <c r="R624" s="192">
        <v>627161.17000000004</v>
      </c>
      <c r="S624" s="192">
        <v>856275</v>
      </c>
      <c r="T624" s="192">
        <v>3130642.18</v>
      </c>
      <c r="U624" s="192">
        <v>5519778.9000000004</v>
      </c>
      <c r="V624" s="192">
        <v>189407</v>
      </c>
      <c r="W624" s="192">
        <v>1802502.49</v>
      </c>
      <c r="X624" s="192">
        <v>555235.5</v>
      </c>
      <c r="Y624" s="192">
        <v>440478.71999999997</v>
      </c>
      <c r="Z624" s="192">
        <v>2617679</v>
      </c>
      <c r="AA624" s="192">
        <v>6501901.0800000001</v>
      </c>
      <c r="AB624" s="192">
        <v>1075285.5</v>
      </c>
      <c r="AC624" s="192">
        <v>5870520.0599999996</v>
      </c>
      <c r="AD624" s="192">
        <v>1298229.42</v>
      </c>
      <c r="AE624" s="192">
        <v>1642857.28</v>
      </c>
      <c r="AF624" s="192">
        <v>7749906.5300000003</v>
      </c>
      <c r="AG624" s="192">
        <v>1558641.25</v>
      </c>
      <c r="AH624" s="192">
        <v>5116080.7</v>
      </c>
      <c r="AI624" s="192">
        <v>36442814.560000002</v>
      </c>
      <c r="AJ624" s="192">
        <v>1044004.4</v>
      </c>
      <c r="AK624" s="192">
        <v>815946.5</v>
      </c>
      <c r="AL624" s="192">
        <v>856648</v>
      </c>
      <c r="AM624" s="192">
        <v>787289.5</v>
      </c>
      <c r="AN624" s="192">
        <v>2867939.5</v>
      </c>
      <c r="AO624" s="192">
        <v>2666041.4</v>
      </c>
      <c r="AP624" s="192">
        <v>646425.59999999998</v>
      </c>
      <c r="AQ624" s="192">
        <v>3845802.2</v>
      </c>
      <c r="AR624" s="192">
        <v>667627</v>
      </c>
      <c r="AS624" s="192">
        <v>1503254.3</v>
      </c>
      <c r="AT624" s="192">
        <v>1092410</v>
      </c>
      <c r="AU624" s="192">
        <v>13132096.689999999</v>
      </c>
      <c r="AV624" s="192">
        <v>490316.02</v>
      </c>
      <c r="AW624" s="192">
        <v>846846</v>
      </c>
      <c r="AX624" s="192">
        <v>0</v>
      </c>
      <c r="AY624" s="192">
        <v>159916</v>
      </c>
      <c r="AZ624" s="192">
        <v>109829</v>
      </c>
      <c r="BA624" s="192">
        <v>290201</v>
      </c>
      <c r="BB624" s="192">
        <v>2908550</v>
      </c>
      <c r="BC624" s="192">
        <v>1746794</v>
      </c>
      <c r="BD624" s="192">
        <v>238507</v>
      </c>
      <c r="BE624" s="192">
        <v>719822</v>
      </c>
      <c r="BF624" s="192">
        <v>2118828.2000000002</v>
      </c>
      <c r="BG624" s="192">
        <v>1007270.6</v>
      </c>
      <c r="BH624" s="192">
        <v>1491928</v>
      </c>
      <c r="BI624" s="192">
        <v>2624409</v>
      </c>
      <c r="BJ624" s="192">
        <v>1007094.4</v>
      </c>
      <c r="BK624" s="192">
        <v>718409.1</v>
      </c>
      <c r="BL624" s="192">
        <v>220222</v>
      </c>
      <c r="BM624" s="192">
        <v>4228257</v>
      </c>
      <c r="BN624" s="192">
        <v>2638285</v>
      </c>
      <c r="BO624" s="192">
        <v>1158977.6000000001</v>
      </c>
      <c r="BP624" s="192">
        <v>1208205.04</v>
      </c>
      <c r="BQ624" s="192">
        <v>447971</v>
      </c>
      <c r="BR624" s="192">
        <v>1587644.27</v>
      </c>
      <c r="BS624" s="192">
        <v>557015.19999999995</v>
      </c>
      <c r="BT624" s="192">
        <v>0</v>
      </c>
      <c r="BU624" s="192">
        <v>1200870.82</v>
      </c>
      <c r="BV624" s="192">
        <v>250285.6</v>
      </c>
      <c r="BW624" s="192">
        <v>2521808.71</v>
      </c>
      <c r="BX624" s="192">
        <v>1166254.05</v>
      </c>
      <c r="BY624" s="192">
        <v>5108504.8</v>
      </c>
      <c r="BZ624" s="192">
        <v>514169.48</v>
      </c>
      <c r="CA624" s="192">
        <v>98021</v>
      </c>
      <c r="CB624" s="192">
        <v>635170.42000000004</v>
      </c>
      <c r="CC624" s="201">
        <f t="shared" si="76"/>
        <v>185441384.35999998</v>
      </c>
    </row>
    <row r="625" spans="1:81" s="278" customFormat="1">
      <c r="A625" s="320"/>
      <c r="B625" s="319"/>
      <c r="C625" s="321"/>
      <c r="D625" s="321"/>
      <c r="E625" s="321"/>
      <c r="F625" s="322" t="s">
        <v>1276</v>
      </c>
      <c r="G625" s="323" t="s">
        <v>1277</v>
      </c>
      <c r="H625" s="192">
        <v>2579919.75</v>
      </c>
      <c r="I625" s="192">
        <v>1606963.59</v>
      </c>
      <c r="J625" s="192">
        <v>1971271.5</v>
      </c>
      <c r="K625" s="192">
        <v>1461633.93</v>
      </c>
      <c r="L625" s="192">
        <v>472222.67</v>
      </c>
      <c r="M625" s="192">
        <v>384553.15</v>
      </c>
      <c r="N625" s="192">
        <v>6143072.7300000004</v>
      </c>
      <c r="O625" s="192">
        <v>353574.65</v>
      </c>
      <c r="P625" s="192">
        <v>694392.97</v>
      </c>
      <c r="Q625" s="192">
        <v>6896613.6799999997</v>
      </c>
      <c r="R625" s="192">
        <v>633182.44999999995</v>
      </c>
      <c r="S625" s="192">
        <v>1489825.2</v>
      </c>
      <c r="T625" s="192">
        <v>1848399.1</v>
      </c>
      <c r="U625" s="192">
        <v>693177.81</v>
      </c>
      <c r="V625" s="192">
        <v>38051.86</v>
      </c>
      <c r="W625" s="192">
        <v>673766.9</v>
      </c>
      <c r="X625" s="192">
        <v>390558.1</v>
      </c>
      <c r="Y625" s="192">
        <v>1605484.88</v>
      </c>
      <c r="Z625" s="192">
        <v>695398.07</v>
      </c>
      <c r="AA625" s="192">
        <v>10082128.9</v>
      </c>
      <c r="AB625" s="192">
        <v>766464.75</v>
      </c>
      <c r="AC625" s="192">
        <v>4283191.2699999996</v>
      </c>
      <c r="AD625" s="192">
        <v>451987.64</v>
      </c>
      <c r="AE625" s="192">
        <v>1725062.39</v>
      </c>
      <c r="AF625" s="192">
        <v>2619550.4300000002</v>
      </c>
      <c r="AG625" s="192">
        <v>67484.17</v>
      </c>
      <c r="AH625" s="192">
        <v>1069905.6200000001</v>
      </c>
      <c r="AI625" s="192">
        <v>6154915.4400000004</v>
      </c>
      <c r="AJ625" s="192">
        <v>354439</v>
      </c>
      <c r="AK625" s="192">
        <v>266288.90999999997</v>
      </c>
      <c r="AL625" s="192">
        <v>104841</v>
      </c>
      <c r="AM625" s="192">
        <v>205588.47</v>
      </c>
      <c r="AN625" s="192">
        <v>474647.98</v>
      </c>
      <c r="AO625" s="192">
        <v>876450.45</v>
      </c>
      <c r="AP625" s="192">
        <v>489955.95</v>
      </c>
      <c r="AQ625" s="192">
        <v>1343943.32</v>
      </c>
      <c r="AR625" s="192">
        <v>531056.30000000005</v>
      </c>
      <c r="AS625" s="192">
        <v>328962.84999999998</v>
      </c>
      <c r="AT625" s="192">
        <v>498076</v>
      </c>
      <c r="AU625" s="192">
        <v>5553270.9000000004</v>
      </c>
      <c r="AV625" s="192">
        <v>367122.64</v>
      </c>
      <c r="AW625" s="192">
        <v>918489.3</v>
      </c>
      <c r="AX625" s="192">
        <v>252360.74</v>
      </c>
      <c r="AY625" s="192">
        <v>48014</v>
      </c>
      <c r="AZ625" s="192">
        <v>46625</v>
      </c>
      <c r="BA625" s="192">
        <v>43440.22</v>
      </c>
      <c r="BB625" s="192">
        <v>5000</v>
      </c>
      <c r="BC625" s="192">
        <v>647566.91</v>
      </c>
      <c r="BD625" s="192">
        <v>78622</v>
      </c>
      <c r="BE625" s="192">
        <v>1282421.8400000001</v>
      </c>
      <c r="BF625" s="192">
        <v>1846198.54</v>
      </c>
      <c r="BG625" s="192">
        <v>346248.86</v>
      </c>
      <c r="BH625" s="192">
        <v>1227923.17</v>
      </c>
      <c r="BI625" s="192">
        <v>1978328.66</v>
      </c>
      <c r="BJ625" s="192">
        <v>946343.6</v>
      </c>
      <c r="BK625" s="192">
        <v>258998.71</v>
      </c>
      <c r="BL625" s="192">
        <v>96442.69</v>
      </c>
      <c r="BM625" s="192">
        <v>690231.2</v>
      </c>
      <c r="BN625" s="192">
        <v>3092384.47</v>
      </c>
      <c r="BO625" s="192">
        <v>261609.77</v>
      </c>
      <c r="BP625" s="192">
        <v>320518.68</v>
      </c>
      <c r="BQ625" s="192">
        <v>268993.90000000002</v>
      </c>
      <c r="BR625" s="192">
        <v>782091.69</v>
      </c>
      <c r="BS625" s="192">
        <v>277737.32</v>
      </c>
      <c r="BT625" s="192">
        <v>192991.95</v>
      </c>
      <c r="BU625" s="192">
        <v>528093.65</v>
      </c>
      <c r="BV625" s="192">
        <v>143601</v>
      </c>
      <c r="BW625" s="192">
        <v>775809.15</v>
      </c>
      <c r="BX625" s="192">
        <v>401150.65</v>
      </c>
      <c r="BY625" s="192">
        <v>2860991.2</v>
      </c>
      <c r="BZ625" s="192">
        <v>198267.8</v>
      </c>
      <c r="CA625" s="192">
        <v>181850</v>
      </c>
      <c r="CB625" s="192">
        <v>220241.74</v>
      </c>
      <c r="CC625" s="201">
        <f t="shared" si="76"/>
        <v>90466985.779999986</v>
      </c>
    </row>
    <row r="626" spans="1:81" s="278" customFormat="1">
      <c r="A626" s="320"/>
      <c r="B626" s="319"/>
      <c r="C626" s="321"/>
      <c r="D626" s="321"/>
      <c r="E626" s="321"/>
      <c r="F626" s="322" t="s">
        <v>1278</v>
      </c>
      <c r="G626" s="323" t="s">
        <v>1279</v>
      </c>
      <c r="H626" s="192">
        <v>3977591.7</v>
      </c>
      <c r="I626" s="192">
        <v>1572096.31</v>
      </c>
      <c r="J626" s="192">
        <v>11871018.140000001</v>
      </c>
      <c r="K626" s="192">
        <v>1229409.8</v>
      </c>
      <c r="L626" s="192">
        <v>405666.69</v>
      </c>
      <c r="M626" s="192">
        <v>647822.30000000005</v>
      </c>
      <c r="N626" s="192">
        <v>10355972.539999999</v>
      </c>
      <c r="O626" s="192">
        <v>1735093.37</v>
      </c>
      <c r="P626" s="192">
        <v>2377558.2200000002</v>
      </c>
      <c r="Q626" s="192">
        <v>4792315.46</v>
      </c>
      <c r="R626" s="192">
        <v>575552.41</v>
      </c>
      <c r="S626" s="192">
        <v>1468278.61</v>
      </c>
      <c r="T626" s="192">
        <v>2336761.0099999998</v>
      </c>
      <c r="U626" s="192">
        <v>9781138.4900000002</v>
      </c>
      <c r="V626" s="192">
        <v>224576.7</v>
      </c>
      <c r="W626" s="192">
        <v>1172808.98</v>
      </c>
      <c r="X626" s="192">
        <v>646063.31999999995</v>
      </c>
      <c r="Y626" s="192">
        <v>739769.38</v>
      </c>
      <c r="Z626" s="192">
        <v>583087.15</v>
      </c>
      <c r="AA626" s="192">
        <v>9585748.3100000005</v>
      </c>
      <c r="AB626" s="192">
        <v>485460.71</v>
      </c>
      <c r="AC626" s="192">
        <v>7246813.3300000001</v>
      </c>
      <c r="AD626" s="192">
        <v>821593.52</v>
      </c>
      <c r="AE626" s="192">
        <v>530490.12</v>
      </c>
      <c r="AF626" s="192">
        <v>1495891.8</v>
      </c>
      <c r="AG626" s="192">
        <v>48100.800000000003</v>
      </c>
      <c r="AH626" s="192">
        <v>646015.99</v>
      </c>
      <c r="AI626" s="192">
        <v>35270459.549999997</v>
      </c>
      <c r="AJ626" s="192">
        <v>519557.03</v>
      </c>
      <c r="AK626" s="192">
        <v>492334.63</v>
      </c>
      <c r="AL626" s="192">
        <v>237907.5</v>
      </c>
      <c r="AM626" s="192">
        <v>538367.74</v>
      </c>
      <c r="AN626" s="192">
        <v>1116555.8</v>
      </c>
      <c r="AO626" s="192">
        <v>1162823.25</v>
      </c>
      <c r="AP626" s="192">
        <v>243213.5</v>
      </c>
      <c r="AQ626" s="192">
        <v>1162860.02</v>
      </c>
      <c r="AR626" s="192">
        <v>304313</v>
      </c>
      <c r="AS626" s="192">
        <v>1297982.7</v>
      </c>
      <c r="AT626" s="192">
        <v>304460.2</v>
      </c>
      <c r="AU626" s="192">
        <v>2975013.09</v>
      </c>
      <c r="AV626" s="192">
        <v>226633.18</v>
      </c>
      <c r="AW626" s="192">
        <v>374222.77</v>
      </c>
      <c r="AX626" s="192">
        <v>68891.05</v>
      </c>
      <c r="AY626" s="192">
        <v>71445.11</v>
      </c>
      <c r="AZ626" s="192">
        <v>277595.34000000003</v>
      </c>
      <c r="BA626" s="192">
        <v>75550</v>
      </c>
      <c r="BB626" s="192">
        <v>48600</v>
      </c>
      <c r="BC626" s="192">
        <v>1357302.98</v>
      </c>
      <c r="BD626" s="192">
        <v>104531.05</v>
      </c>
      <c r="BE626" s="192">
        <v>1616294.45</v>
      </c>
      <c r="BF626" s="192">
        <v>4312735.09</v>
      </c>
      <c r="BG626" s="192">
        <v>344909.6</v>
      </c>
      <c r="BH626" s="192">
        <v>3107334.87</v>
      </c>
      <c r="BI626" s="192">
        <v>4315293.9000000004</v>
      </c>
      <c r="BJ626" s="192">
        <v>864013.99</v>
      </c>
      <c r="BK626" s="192">
        <v>274541.09999999998</v>
      </c>
      <c r="BL626" s="192">
        <v>205237</v>
      </c>
      <c r="BM626" s="192">
        <v>4103361.29</v>
      </c>
      <c r="BN626" s="192">
        <v>7383599.7999999998</v>
      </c>
      <c r="BO626" s="192">
        <v>873423.85</v>
      </c>
      <c r="BP626" s="192">
        <v>178572.44</v>
      </c>
      <c r="BQ626" s="192">
        <v>195682.5</v>
      </c>
      <c r="BR626" s="192">
        <v>749040.98</v>
      </c>
      <c r="BS626" s="192">
        <v>641937.25</v>
      </c>
      <c r="BT626" s="192">
        <v>417482.89</v>
      </c>
      <c r="BU626" s="192">
        <v>203929.12</v>
      </c>
      <c r="BV626" s="192">
        <v>71464</v>
      </c>
      <c r="BW626" s="192">
        <v>1225861.56</v>
      </c>
      <c r="BX626" s="192">
        <v>228734.97</v>
      </c>
      <c r="BY626" s="192">
        <v>700336.3</v>
      </c>
      <c r="BZ626" s="192">
        <v>170538.36</v>
      </c>
      <c r="CA626" s="192">
        <v>1090579.6200000001</v>
      </c>
      <c r="CB626" s="192">
        <v>249588.35</v>
      </c>
      <c r="CC626" s="201">
        <f t="shared" si="76"/>
        <v>159107807.93000001</v>
      </c>
    </row>
    <row r="627" spans="1:81" s="278" customFormat="1">
      <c r="A627" s="320"/>
      <c r="B627" s="319"/>
      <c r="C627" s="321"/>
      <c r="D627" s="321"/>
      <c r="E627" s="321"/>
      <c r="F627" s="322" t="s">
        <v>1280</v>
      </c>
      <c r="G627" s="323" t="s">
        <v>1281</v>
      </c>
      <c r="H627" s="192">
        <v>1128698.9099999999</v>
      </c>
      <c r="I627" s="192">
        <v>947858.17</v>
      </c>
      <c r="J627" s="192">
        <v>9277801.3599999994</v>
      </c>
      <c r="K627" s="192">
        <v>364000</v>
      </c>
      <c r="L627" s="192">
        <v>380000</v>
      </c>
      <c r="M627" s="192">
        <v>944205</v>
      </c>
      <c r="N627" s="192">
        <v>24763809.359999999</v>
      </c>
      <c r="O627" s="192">
        <v>421590</v>
      </c>
      <c r="P627" s="192">
        <v>325110</v>
      </c>
      <c r="Q627" s="192">
        <v>20775728.100000001</v>
      </c>
      <c r="R627" s="192">
        <v>1056099</v>
      </c>
      <c r="S627" s="192">
        <v>2353360</v>
      </c>
      <c r="T627" s="192">
        <v>634132</v>
      </c>
      <c r="U627" s="192">
        <v>3638756.85</v>
      </c>
      <c r="V627" s="192">
        <v>291000</v>
      </c>
      <c r="W627" s="192">
        <v>83365</v>
      </c>
      <c r="X627" s="192">
        <v>12000</v>
      </c>
      <c r="Y627" s="192">
        <v>1369040.98</v>
      </c>
      <c r="Z627" s="192">
        <v>4611201</v>
      </c>
      <c r="AA627" s="192">
        <v>18192181.91</v>
      </c>
      <c r="AB627" s="192">
        <v>338599.2</v>
      </c>
      <c r="AC627" s="192">
        <v>9543550.0299999993</v>
      </c>
      <c r="AD627" s="192">
        <v>243709.13</v>
      </c>
      <c r="AE627" s="192">
        <v>1611121.85</v>
      </c>
      <c r="AF627" s="192">
        <v>2243005.0299999998</v>
      </c>
      <c r="AG627" s="192">
        <v>38101.730000000003</v>
      </c>
      <c r="AH627" s="192">
        <v>1446270</v>
      </c>
      <c r="AI627" s="192">
        <v>37329632.700000003</v>
      </c>
      <c r="AJ627" s="192">
        <v>1621510</v>
      </c>
      <c r="AK627" s="192">
        <v>21790</v>
      </c>
      <c r="AL627" s="192">
        <v>0</v>
      </c>
      <c r="AM627" s="192">
        <v>107100</v>
      </c>
      <c r="AN627" s="192">
        <v>580573</v>
      </c>
      <c r="AO627" s="192">
        <v>1558933</v>
      </c>
      <c r="AP627" s="192">
        <v>2129481.6</v>
      </c>
      <c r="AQ627" s="192">
        <v>102060.3</v>
      </c>
      <c r="AR627" s="192">
        <v>352030</v>
      </c>
      <c r="AS627" s="192">
        <v>657180</v>
      </c>
      <c r="AT627" s="192">
        <v>5400</v>
      </c>
      <c r="AU627" s="192">
        <v>0</v>
      </c>
      <c r="AV627" s="192">
        <v>653640</v>
      </c>
      <c r="AW627" s="192">
        <v>1824080</v>
      </c>
      <c r="AX627" s="192">
        <v>696660</v>
      </c>
      <c r="AY627" s="192">
        <v>0</v>
      </c>
      <c r="AZ627" s="192">
        <v>18000</v>
      </c>
      <c r="BA627" s="192">
        <v>2900</v>
      </c>
      <c r="BB627" s="192">
        <v>3446800</v>
      </c>
      <c r="BC627" s="192">
        <v>1199340</v>
      </c>
      <c r="BD627" s="192">
        <v>87000</v>
      </c>
      <c r="BE627" s="192">
        <v>371216</v>
      </c>
      <c r="BF627" s="192">
        <v>772800</v>
      </c>
      <c r="BG627" s="192">
        <v>196802.1</v>
      </c>
      <c r="BH627" s="192">
        <v>608595.1</v>
      </c>
      <c r="BI627" s="192">
        <v>94400</v>
      </c>
      <c r="BJ627" s="192">
        <v>1507920.38</v>
      </c>
      <c r="BK627" s="192">
        <v>40895</v>
      </c>
      <c r="BL627" s="192">
        <v>660900</v>
      </c>
      <c r="BM627" s="192">
        <v>98000</v>
      </c>
      <c r="BN627" s="192">
        <v>8724853</v>
      </c>
      <c r="BO627" s="192">
        <v>1206992</v>
      </c>
      <c r="BP627" s="192">
        <v>84200.01</v>
      </c>
      <c r="BQ627" s="192">
        <v>195400</v>
      </c>
      <c r="BR627" s="192">
        <v>103395</v>
      </c>
      <c r="BS627" s="192">
        <v>236329.89</v>
      </c>
      <c r="BT627" s="192">
        <v>31057900</v>
      </c>
      <c r="BU627" s="192">
        <v>198000</v>
      </c>
      <c r="BV627" s="192">
        <v>95000</v>
      </c>
      <c r="BW627" s="192">
        <v>691981</v>
      </c>
      <c r="BX627" s="192">
        <v>128700</v>
      </c>
      <c r="BY627" s="192">
        <v>296870.2</v>
      </c>
      <c r="BZ627" s="192">
        <v>0</v>
      </c>
      <c r="CA627" s="192">
        <v>194630</v>
      </c>
      <c r="CB627" s="192">
        <v>279440.05</v>
      </c>
      <c r="CC627" s="201">
        <f t="shared" si="76"/>
        <v>207273624.93999997</v>
      </c>
    </row>
    <row r="628" spans="1:81" s="278" customFormat="1">
      <c r="A628" s="320"/>
      <c r="B628" s="319"/>
      <c r="C628" s="321"/>
      <c r="D628" s="321"/>
      <c r="E628" s="321"/>
      <c r="F628" s="322" t="s">
        <v>1282</v>
      </c>
      <c r="G628" s="323" t="s">
        <v>1283</v>
      </c>
      <c r="H628" s="192">
        <v>0</v>
      </c>
      <c r="I628" s="192">
        <v>249500</v>
      </c>
      <c r="J628" s="192">
        <v>0</v>
      </c>
      <c r="K628" s="192">
        <v>0</v>
      </c>
      <c r="L628" s="192">
        <v>0</v>
      </c>
      <c r="M628" s="192">
        <v>0</v>
      </c>
      <c r="N628" s="192">
        <v>0</v>
      </c>
      <c r="O628" s="192">
        <v>0</v>
      </c>
      <c r="P628" s="192">
        <v>0</v>
      </c>
      <c r="Q628" s="192">
        <v>7788026.3099999996</v>
      </c>
      <c r="R628" s="192">
        <v>0</v>
      </c>
      <c r="S628" s="192">
        <v>0</v>
      </c>
      <c r="T628" s="192">
        <v>0</v>
      </c>
      <c r="U628" s="192">
        <v>0</v>
      </c>
      <c r="V628" s="192">
        <v>0</v>
      </c>
      <c r="W628" s="192">
        <v>0</v>
      </c>
      <c r="X628" s="192">
        <v>0</v>
      </c>
      <c r="Y628" s="192">
        <v>0</v>
      </c>
      <c r="Z628" s="192">
        <v>866720</v>
      </c>
      <c r="AA628" s="192">
        <v>0</v>
      </c>
      <c r="AB628" s="192">
        <v>0</v>
      </c>
      <c r="AC628" s="192">
        <v>0</v>
      </c>
      <c r="AD628" s="192">
        <v>0</v>
      </c>
      <c r="AE628" s="192">
        <v>0</v>
      </c>
      <c r="AF628" s="192">
        <v>0</v>
      </c>
      <c r="AG628" s="192">
        <v>61860</v>
      </c>
      <c r="AH628" s="192">
        <v>0</v>
      </c>
      <c r="AI628" s="192">
        <v>0</v>
      </c>
      <c r="AJ628" s="192">
        <v>0</v>
      </c>
      <c r="AK628" s="192">
        <v>403000</v>
      </c>
      <c r="AL628" s="192">
        <v>0</v>
      </c>
      <c r="AM628" s="192">
        <v>0</v>
      </c>
      <c r="AN628" s="192">
        <v>0</v>
      </c>
      <c r="AO628" s="192">
        <v>55440</v>
      </c>
      <c r="AP628" s="192">
        <v>0</v>
      </c>
      <c r="AQ628" s="192">
        <v>0</v>
      </c>
      <c r="AR628" s="192">
        <v>0</v>
      </c>
      <c r="AS628" s="192">
        <v>0</v>
      </c>
      <c r="AT628" s="192">
        <v>0</v>
      </c>
      <c r="AU628" s="192">
        <v>0</v>
      </c>
      <c r="AV628" s="192">
        <v>0</v>
      </c>
      <c r="AW628" s="192">
        <v>0</v>
      </c>
      <c r="AX628" s="192">
        <v>0</v>
      </c>
      <c r="AY628" s="192">
        <v>0</v>
      </c>
      <c r="AZ628" s="192">
        <v>0</v>
      </c>
      <c r="BA628" s="192">
        <v>0</v>
      </c>
      <c r="BB628" s="192">
        <v>0</v>
      </c>
      <c r="BC628" s="192">
        <v>0</v>
      </c>
      <c r="BD628" s="192">
        <v>0</v>
      </c>
      <c r="BE628" s="192">
        <v>0</v>
      </c>
      <c r="BF628" s="192">
        <v>0</v>
      </c>
      <c r="BG628" s="192">
        <v>0</v>
      </c>
      <c r="BH628" s="192">
        <v>321000</v>
      </c>
      <c r="BI628" s="192">
        <v>0</v>
      </c>
      <c r="BJ628" s="192">
        <v>0</v>
      </c>
      <c r="BK628" s="192">
        <v>0</v>
      </c>
      <c r="BL628" s="192">
        <v>0</v>
      </c>
      <c r="BM628" s="192">
        <v>0</v>
      </c>
      <c r="BN628" s="192">
        <v>0</v>
      </c>
      <c r="BO628" s="192">
        <v>0</v>
      </c>
      <c r="BP628" s="192">
        <v>0</v>
      </c>
      <c r="BQ628" s="192">
        <v>0</v>
      </c>
      <c r="BR628" s="192">
        <v>0</v>
      </c>
      <c r="BS628" s="192">
        <v>0</v>
      </c>
      <c r="BT628" s="192">
        <v>0</v>
      </c>
      <c r="BU628" s="192">
        <v>0</v>
      </c>
      <c r="BV628" s="192">
        <v>0</v>
      </c>
      <c r="BW628" s="192">
        <v>0</v>
      </c>
      <c r="BX628" s="192">
        <v>0</v>
      </c>
      <c r="BY628" s="192">
        <v>0</v>
      </c>
      <c r="BZ628" s="192">
        <v>0</v>
      </c>
      <c r="CA628" s="192">
        <v>0</v>
      </c>
      <c r="CB628" s="192">
        <v>0</v>
      </c>
      <c r="CC628" s="201">
        <f t="shared" si="76"/>
        <v>9745546.3099999987</v>
      </c>
    </row>
    <row r="629" spans="1:81" s="278" customFormat="1">
      <c r="A629" s="320"/>
      <c r="B629" s="319"/>
      <c r="C629" s="321"/>
      <c r="D629" s="321"/>
      <c r="E629" s="321"/>
      <c r="F629" s="322" t="s">
        <v>1284</v>
      </c>
      <c r="G629" s="323" t="s">
        <v>1285</v>
      </c>
      <c r="H629" s="192">
        <v>0</v>
      </c>
      <c r="I629" s="192">
        <v>0</v>
      </c>
      <c r="J629" s="192">
        <v>0</v>
      </c>
      <c r="K629" s="192">
        <v>0</v>
      </c>
      <c r="L629" s="192">
        <v>0</v>
      </c>
      <c r="M629" s="192">
        <v>0</v>
      </c>
      <c r="N629" s="192">
        <v>0</v>
      </c>
      <c r="O629" s="192">
        <v>0</v>
      </c>
      <c r="P629" s="192">
        <v>0</v>
      </c>
      <c r="Q629" s="192">
        <v>0</v>
      </c>
      <c r="R629" s="192">
        <v>0</v>
      </c>
      <c r="S629" s="192">
        <v>0</v>
      </c>
      <c r="T629" s="192">
        <v>0</v>
      </c>
      <c r="U629" s="192">
        <v>0</v>
      </c>
      <c r="V629" s="192">
        <v>0</v>
      </c>
      <c r="W629" s="192">
        <v>0</v>
      </c>
      <c r="X629" s="192">
        <v>0</v>
      </c>
      <c r="Y629" s="192">
        <v>0</v>
      </c>
      <c r="Z629" s="192">
        <v>0</v>
      </c>
      <c r="AA629" s="192">
        <v>0</v>
      </c>
      <c r="AB629" s="192">
        <v>0</v>
      </c>
      <c r="AC629" s="192">
        <v>0</v>
      </c>
      <c r="AD629" s="192">
        <v>0</v>
      </c>
      <c r="AE629" s="192">
        <v>0</v>
      </c>
      <c r="AF629" s="192">
        <v>0</v>
      </c>
      <c r="AG629" s="192">
        <v>0</v>
      </c>
      <c r="AH629" s="192">
        <v>0</v>
      </c>
      <c r="AI629" s="192">
        <v>0</v>
      </c>
      <c r="AJ629" s="192">
        <v>0</v>
      </c>
      <c r="AK629" s="192">
        <v>0</v>
      </c>
      <c r="AL629" s="192">
        <v>0</v>
      </c>
      <c r="AM629" s="192">
        <v>0</v>
      </c>
      <c r="AN629" s="192">
        <v>0</v>
      </c>
      <c r="AO629" s="192">
        <v>0</v>
      </c>
      <c r="AP629" s="192">
        <v>0</v>
      </c>
      <c r="AQ629" s="192">
        <v>0</v>
      </c>
      <c r="AR629" s="192">
        <v>0</v>
      </c>
      <c r="AS629" s="192">
        <v>0</v>
      </c>
      <c r="AT629" s="192">
        <v>772703.6</v>
      </c>
      <c r="AU629" s="192">
        <v>0</v>
      </c>
      <c r="AV629" s="192">
        <v>0</v>
      </c>
      <c r="AW629" s="192">
        <v>0</v>
      </c>
      <c r="AX629" s="192">
        <v>0</v>
      </c>
      <c r="AY629" s="192">
        <v>0</v>
      </c>
      <c r="AZ629" s="192">
        <v>0</v>
      </c>
      <c r="BA629" s="192">
        <v>0</v>
      </c>
      <c r="BB629" s="192">
        <v>0</v>
      </c>
      <c r="BC629" s="192">
        <v>0</v>
      </c>
      <c r="BD629" s="192">
        <v>0</v>
      </c>
      <c r="BE629" s="192">
        <v>0</v>
      </c>
      <c r="BF629" s="192">
        <v>0</v>
      </c>
      <c r="BG629" s="192">
        <v>0</v>
      </c>
      <c r="BH629" s="192">
        <v>0</v>
      </c>
      <c r="BI629" s="192">
        <v>0</v>
      </c>
      <c r="BJ629" s="192">
        <v>0</v>
      </c>
      <c r="BK629" s="192">
        <v>0</v>
      </c>
      <c r="BL629" s="192">
        <v>0</v>
      </c>
      <c r="BM629" s="192">
        <v>0</v>
      </c>
      <c r="BN629" s="192">
        <v>0</v>
      </c>
      <c r="BO629" s="192">
        <v>0</v>
      </c>
      <c r="BP629" s="192">
        <v>0</v>
      </c>
      <c r="BQ629" s="192">
        <v>0</v>
      </c>
      <c r="BR629" s="192">
        <v>0</v>
      </c>
      <c r="BS629" s="192">
        <v>0</v>
      </c>
      <c r="BT629" s="192">
        <v>0</v>
      </c>
      <c r="BU629" s="192">
        <v>0</v>
      </c>
      <c r="BV629" s="192">
        <v>0</v>
      </c>
      <c r="BW629" s="192">
        <v>123763.6</v>
      </c>
      <c r="BX629" s="192">
        <v>18590</v>
      </c>
      <c r="BY629" s="192">
        <v>0</v>
      </c>
      <c r="BZ629" s="192">
        <v>0</v>
      </c>
      <c r="CA629" s="192">
        <v>0</v>
      </c>
      <c r="CB629" s="192">
        <v>0</v>
      </c>
      <c r="CC629" s="201">
        <f t="shared" si="76"/>
        <v>915057.2</v>
      </c>
    </row>
    <row r="630" spans="1:81" s="278" customFormat="1">
      <c r="A630" s="320"/>
      <c r="B630" s="319"/>
      <c r="C630" s="321"/>
      <c r="D630" s="321"/>
      <c r="E630" s="321"/>
      <c r="F630" s="322" t="s">
        <v>1286</v>
      </c>
      <c r="G630" s="323" t="s">
        <v>1287</v>
      </c>
      <c r="H630" s="192">
        <v>0</v>
      </c>
      <c r="I630" s="192">
        <v>0</v>
      </c>
      <c r="J630" s="192">
        <v>0</v>
      </c>
      <c r="K630" s="192">
        <v>0</v>
      </c>
      <c r="L630" s="192">
        <v>0</v>
      </c>
      <c r="M630" s="192">
        <v>0</v>
      </c>
      <c r="N630" s="192">
        <v>0</v>
      </c>
      <c r="O630" s="192">
        <v>0</v>
      </c>
      <c r="P630" s="192">
        <v>0</v>
      </c>
      <c r="Q630" s="192">
        <v>0</v>
      </c>
      <c r="R630" s="192">
        <v>0</v>
      </c>
      <c r="S630" s="192">
        <v>0</v>
      </c>
      <c r="T630" s="192">
        <v>0</v>
      </c>
      <c r="U630" s="192">
        <v>0</v>
      </c>
      <c r="V630" s="192">
        <v>0</v>
      </c>
      <c r="W630" s="192">
        <v>0</v>
      </c>
      <c r="X630" s="192">
        <v>0</v>
      </c>
      <c r="Y630" s="192">
        <v>0</v>
      </c>
      <c r="Z630" s="192">
        <v>0</v>
      </c>
      <c r="AA630" s="192">
        <v>0</v>
      </c>
      <c r="AB630" s="192">
        <v>0</v>
      </c>
      <c r="AC630" s="192">
        <v>0</v>
      </c>
      <c r="AD630" s="192">
        <v>0</v>
      </c>
      <c r="AE630" s="192">
        <v>0</v>
      </c>
      <c r="AF630" s="192">
        <v>0</v>
      </c>
      <c r="AG630" s="192">
        <v>0</v>
      </c>
      <c r="AH630" s="192">
        <v>0</v>
      </c>
      <c r="AI630" s="192">
        <v>0</v>
      </c>
      <c r="AJ630" s="192">
        <v>0</v>
      </c>
      <c r="AK630" s="192">
        <v>0</v>
      </c>
      <c r="AL630" s="192">
        <v>0</v>
      </c>
      <c r="AM630" s="192">
        <v>0</v>
      </c>
      <c r="AN630" s="192">
        <v>0</v>
      </c>
      <c r="AO630" s="192">
        <v>0</v>
      </c>
      <c r="AP630" s="192">
        <v>0</v>
      </c>
      <c r="AQ630" s="192">
        <v>0</v>
      </c>
      <c r="AR630" s="192">
        <v>0</v>
      </c>
      <c r="AS630" s="192">
        <v>0</v>
      </c>
      <c r="AT630" s="192">
        <v>0</v>
      </c>
      <c r="AU630" s="192">
        <v>0</v>
      </c>
      <c r="AV630" s="192">
        <v>0</v>
      </c>
      <c r="AW630" s="192">
        <v>0</v>
      </c>
      <c r="AX630" s="192">
        <v>0</v>
      </c>
      <c r="AY630" s="192">
        <v>0</v>
      </c>
      <c r="AZ630" s="192">
        <v>0</v>
      </c>
      <c r="BA630" s="192">
        <v>0</v>
      </c>
      <c r="BB630" s="192">
        <v>0</v>
      </c>
      <c r="BC630" s="192">
        <v>0</v>
      </c>
      <c r="BD630" s="192">
        <v>0</v>
      </c>
      <c r="BE630" s="192">
        <v>0</v>
      </c>
      <c r="BF630" s="192">
        <v>0</v>
      </c>
      <c r="BG630" s="192">
        <v>0</v>
      </c>
      <c r="BH630" s="192">
        <v>0</v>
      </c>
      <c r="BI630" s="192">
        <v>0</v>
      </c>
      <c r="BJ630" s="192">
        <v>0</v>
      </c>
      <c r="BK630" s="192">
        <v>0</v>
      </c>
      <c r="BL630" s="192">
        <v>0</v>
      </c>
      <c r="BM630" s="192">
        <v>0</v>
      </c>
      <c r="BN630" s="192">
        <v>0</v>
      </c>
      <c r="BO630" s="192">
        <v>0</v>
      </c>
      <c r="BP630" s="192">
        <v>0</v>
      </c>
      <c r="BQ630" s="192">
        <v>0</v>
      </c>
      <c r="BR630" s="192">
        <v>0</v>
      </c>
      <c r="BS630" s="192">
        <v>0</v>
      </c>
      <c r="BT630" s="192">
        <v>0</v>
      </c>
      <c r="BU630" s="192">
        <v>0</v>
      </c>
      <c r="BV630" s="192">
        <v>0</v>
      </c>
      <c r="BW630" s="192">
        <v>0</v>
      </c>
      <c r="BX630" s="192">
        <v>0</v>
      </c>
      <c r="BY630" s="192">
        <v>0</v>
      </c>
      <c r="BZ630" s="192">
        <v>0</v>
      </c>
      <c r="CA630" s="192">
        <v>0</v>
      </c>
      <c r="CB630" s="192">
        <v>0</v>
      </c>
      <c r="CC630" s="201">
        <f t="shared" si="76"/>
        <v>0</v>
      </c>
    </row>
    <row r="631" spans="1:81" s="278" customFormat="1">
      <c r="A631" s="320"/>
      <c r="B631" s="319"/>
      <c r="C631" s="321"/>
      <c r="D631" s="321"/>
      <c r="E631" s="321"/>
      <c r="F631" s="322" t="s">
        <v>1288</v>
      </c>
      <c r="G631" s="323" t="s">
        <v>1289</v>
      </c>
      <c r="H631" s="192">
        <v>5443007.3700000001</v>
      </c>
      <c r="I631" s="192">
        <v>366896.8</v>
      </c>
      <c r="J631" s="192">
        <v>6595289.1299999999</v>
      </c>
      <c r="K631" s="192">
        <v>0</v>
      </c>
      <c r="L631" s="192">
        <v>0</v>
      </c>
      <c r="M631" s="192">
        <v>0</v>
      </c>
      <c r="N631" s="192">
        <v>634709.13</v>
      </c>
      <c r="O631" s="192">
        <v>1797154.7</v>
      </c>
      <c r="P631" s="192">
        <v>865176.82</v>
      </c>
      <c r="Q631" s="192">
        <v>205375.68</v>
      </c>
      <c r="R631" s="192">
        <v>0</v>
      </c>
      <c r="S631" s="192">
        <v>49299</v>
      </c>
      <c r="T631" s="192">
        <v>1170831.78</v>
      </c>
      <c r="U631" s="192">
        <v>284865.15000000002</v>
      </c>
      <c r="V631" s="192">
        <v>65540.05</v>
      </c>
      <c r="W631" s="192">
        <v>1571059.84</v>
      </c>
      <c r="X631" s="192">
        <v>1753603.28</v>
      </c>
      <c r="Y631" s="192">
        <v>382170.07</v>
      </c>
      <c r="Z631" s="192">
        <v>97074.4</v>
      </c>
      <c r="AA631" s="192">
        <v>96168.91</v>
      </c>
      <c r="AB631" s="192">
        <v>849352.04</v>
      </c>
      <c r="AC631" s="192">
        <v>263839.48</v>
      </c>
      <c r="AD631" s="192">
        <v>0</v>
      </c>
      <c r="AE631" s="192">
        <v>343374.48</v>
      </c>
      <c r="AF631" s="192">
        <v>0</v>
      </c>
      <c r="AG631" s="192">
        <v>0</v>
      </c>
      <c r="AH631" s="192">
        <v>0</v>
      </c>
      <c r="AI631" s="192">
        <v>582177.82999999996</v>
      </c>
      <c r="AJ631" s="192">
        <v>17960</v>
      </c>
      <c r="AK631" s="192">
        <v>489283.6</v>
      </c>
      <c r="AL631" s="192">
        <v>0</v>
      </c>
      <c r="AM631" s="192">
        <v>130561.5</v>
      </c>
      <c r="AN631" s="192">
        <v>66848</v>
      </c>
      <c r="AO631" s="192">
        <v>116900</v>
      </c>
      <c r="AP631" s="192">
        <v>0</v>
      </c>
      <c r="AQ631" s="192">
        <v>130370</v>
      </c>
      <c r="AR631" s="192">
        <v>25520</v>
      </c>
      <c r="AS631" s="192">
        <v>590889.5</v>
      </c>
      <c r="AT631" s="192">
        <v>1265489.8899999999</v>
      </c>
      <c r="AU631" s="192">
        <v>0</v>
      </c>
      <c r="AV631" s="192">
        <v>0</v>
      </c>
      <c r="AW631" s="192">
        <v>0</v>
      </c>
      <c r="AX631" s="192">
        <v>0</v>
      </c>
      <c r="AY631" s="192">
        <v>0</v>
      </c>
      <c r="AZ631" s="192">
        <v>0</v>
      </c>
      <c r="BA631" s="192">
        <v>0</v>
      </c>
      <c r="BB631" s="192">
        <v>0</v>
      </c>
      <c r="BC631" s="192">
        <v>0</v>
      </c>
      <c r="BD631" s="192">
        <v>0</v>
      </c>
      <c r="BE631" s="192">
        <v>0</v>
      </c>
      <c r="BF631" s="192">
        <v>0</v>
      </c>
      <c r="BG631" s="192">
        <v>0</v>
      </c>
      <c r="BH631" s="192">
        <v>2073936.5001000001</v>
      </c>
      <c r="BI631" s="192">
        <v>146900</v>
      </c>
      <c r="BJ631" s="192">
        <v>63333.2</v>
      </c>
      <c r="BK631" s="192">
        <v>8250</v>
      </c>
      <c r="BL631" s="192">
        <v>0</v>
      </c>
      <c r="BM631" s="192">
        <v>4718827.22</v>
      </c>
      <c r="BN631" s="192">
        <v>6870198.5599999996</v>
      </c>
      <c r="BO631" s="192">
        <v>587112.5</v>
      </c>
      <c r="BP631" s="192">
        <v>0</v>
      </c>
      <c r="BQ631" s="192">
        <v>118505</v>
      </c>
      <c r="BR631" s="192">
        <v>0</v>
      </c>
      <c r="BS631" s="192">
        <v>0</v>
      </c>
      <c r="BT631" s="192">
        <v>227000</v>
      </c>
      <c r="BU631" s="192">
        <v>48750</v>
      </c>
      <c r="BV631" s="192">
        <v>0</v>
      </c>
      <c r="BW631" s="192">
        <v>0</v>
      </c>
      <c r="BX631" s="192">
        <v>58100</v>
      </c>
      <c r="BY631" s="192">
        <v>136900</v>
      </c>
      <c r="BZ631" s="192">
        <v>114200</v>
      </c>
      <c r="CA631" s="192">
        <v>1440</v>
      </c>
      <c r="CB631" s="192">
        <v>287072.56</v>
      </c>
      <c r="CC631" s="201">
        <f t="shared" si="76"/>
        <v>41711313.970100001</v>
      </c>
    </row>
    <row r="632" spans="1:81" s="278" customFormat="1">
      <c r="A632" s="320"/>
      <c r="B632" s="319"/>
      <c r="C632" s="321"/>
      <c r="D632" s="321"/>
      <c r="E632" s="321"/>
      <c r="F632" s="322" t="s">
        <v>1290</v>
      </c>
      <c r="G632" s="323" t="s">
        <v>1291</v>
      </c>
      <c r="H632" s="192">
        <v>25324.75</v>
      </c>
      <c r="I632" s="192">
        <v>106593.75</v>
      </c>
      <c r="J632" s="192">
        <v>1083557.57</v>
      </c>
      <c r="K632" s="192">
        <v>226349.98</v>
      </c>
      <c r="L632" s="192">
        <v>90720</v>
      </c>
      <c r="M632" s="192">
        <v>487274.2</v>
      </c>
      <c r="N632" s="192">
        <v>53856.9</v>
      </c>
      <c r="O632" s="192">
        <v>196089</v>
      </c>
      <c r="P632" s="192">
        <v>212911.53</v>
      </c>
      <c r="Q632" s="192">
        <v>222856.24</v>
      </c>
      <c r="R632" s="192">
        <v>22860.55</v>
      </c>
      <c r="S632" s="192">
        <v>186383.66</v>
      </c>
      <c r="T632" s="192">
        <v>527464.80000000005</v>
      </c>
      <c r="U632" s="192">
        <v>1032773.17</v>
      </c>
      <c r="V632" s="192">
        <v>0</v>
      </c>
      <c r="W632" s="192">
        <v>760341.98</v>
      </c>
      <c r="X632" s="192">
        <v>117016.32000000001</v>
      </c>
      <c r="Y632" s="192">
        <v>175560.16</v>
      </c>
      <c r="Z632" s="192">
        <v>309311.65000000002</v>
      </c>
      <c r="AA632" s="192">
        <v>1049845.6599999999</v>
      </c>
      <c r="AB632" s="192">
        <v>356499.1</v>
      </c>
      <c r="AC632" s="192">
        <v>361529.7</v>
      </c>
      <c r="AD632" s="192">
        <v>85720.2</v>
      </c>
      <c r="AE632" s="192">
        <v>260492.96</v>
      </c>
      <c r="AF632" s="192">
        <v>144795</v>
      </c>
      <c r="AG632" s="192">
        <v>51979.12</v>
      </c>
      <c r="AH632" s="192">
        <v>83927.42</v>
      </c>
      <c r="AI632" s="192">
        <v>560478.5</v>
      </c>
      <c r="AJ632" s="192">
        <v>182711.2</v>
      </c>
      <c r="AK632" s="192">
        <v>140075.57999999999</v>
      </c>
      <c r="AL632" s="192">
        <v>50953.7</v>
      </c>
      <c r="AM632" s="192">
        <v>76307.97</v>
      </c>
      <c r="AN632" s="192">
        <v>268105.86</v>
      </c>
      <c r="AO632" s="192">
        <v>246974.18</v>
      </c>
      <c r="AP632" s="192">
        <v>154599.35</v>
      </c>
      <c r="AQ632" s="192">
        <v>205031</v>
      </c>
      <c r="AR632" s="192">
        <v>185939.5</v>
      </c>
      <c r="AS632" s="192">
        <v>106651.24</v>
      </c>
      <c r="AT632" s="192">
        <v>109816.35</v>
      </c>
      <c r="AU632" s="192">
        <v>1314118</v>
      </c>
      <c r="AV632" s="192">
        <v>32450</v>
      </c>
      <c r="AW632" s="192">
        <v>229889</v>
      </c>
      <c r="AX632" s="192">
        <v>115495.32</v>
      </c>
      <c r="AY632" s="192">
        <v>69247.399999999994</v>
      </c>
      <c r="AZ632" s="192">
        <v>15535</v>
      </c>
      <c r="BA632" s="192">
        <v>1712</v>
      </c>
      <c r="BB632" s="192">
        <v>0</v>
      </c>
      <c r="BC632" s="192">
        <v>478246.55</v>
      </c>
      <c r="BD632" s="192">
        <v>152176.29999999999</v>
      </c>
      <c r="BE632" s="192">
        <v>224486.52</v>
      </c>
      <c r="BF632" s="192">
        <v>228012.93</v>
      </c>
      <c r="BG632" s="192">
        <v>321937.27</v>
      </c>
      <c r="BH632" s="192">
        <v>260087.65</v>
      </c>
      <c r="BI632" s="192">
        <v>584437.31000000006</v>
      </c>
      <c r="BJ632" s="192">
        <v>300424.31</v>
      </c>
      <c r="BK632" s="192">
        <v>89387.21</v>
      </c>
      <c r="BL632" s="192">
        <v>15966</v>
      </c>
      <c r="BM632" s="192">
        <v>354296.5</v>
      </c>
      <c r="BN632" s="192">
        <v>331950</v>
      </c>
      <c r="BO632" s="192">
        <v>73126.3</v>
      </c>
      <c r="BP632" s="192">
        <v>249353.56</v>
      </c>
      <c r="BQ632" s="192">
        <v>269416.8</v>
      </c>
      <c r="BR632" s="192">
        <v>136515.72</v>
      </c>
      <c r="BS632" s="192">
        <v>372125.5</v>
      </c>
      <c r="BT632" s="192">
        <v>9498</v>
      </c>
      <c r="BU632" s="192">
        <v>134965.43</v>
      </c>
      <c r="BV632" s="192">
        <v>0</v>
      </c>
      <c r="BW632" s="192">
        <v>200995.20000000001</v>
      </c>
      <c r="BX632" s="192">
        <v>130098.47</v>
      </c>
      <c r="BY632" s="192">
        <v>171481.5</v>
      </c>
      <c r="BZ632" s="192">
        <v>32838</v>
      </c>
      <c r="CA632" s="192">
        <v>40450</v>
      </c>
      <c r="CB632" s="192">
        <v>11450.27</v>
      </c>
      <c r="CC632" s="201">
        <f t="shared" si="76"/>
        <v>17471849.820000004</v>
      </c>
    </row>
    <row r="633" spans="1:81" s="278" customFormat="1">
      <c r="A633" s="320"/>
      <c r="B633" s="319"/>
      <c r="C633" s="321"/>
      <c r="D633" s="321"/>
      <c r="E633" s="321"/>
      <c r="F633" s="322" t="s">
        <v>1292</v>
      </c>
      <c r="G633" s="323" t="s">
        <v>1293</v>
      </c>
      <c r="H633" s="192">
        <v>0</v>
      </c>
      <c r="I633" s="192">
        <v>0</v>
      </c>
      <c r="J633" s="192">
        <v>0</v>
      </c>
      <c r="K633" s="192">
        <v>0</v>
      </c>
      <c r="L633" s="192">
        <v>0</v>
      </c>
      <c r="M633" s="192">
        <v>0</v>
      </c>
      <c r="N633" s="192">
        <v>0</v>
      </c>
      <c r="O633" s="192">
        <v>0</v>
      </c>
      <c r="P633" s="192">
        <v>0</v>
      </c>
      <c r="Q633" s="192">
        <v>0</v>
      </c>
      <c r="R633" s="192">
        <v>0</v>
      </c>
      <c r="S633" s="192">
        <v>0</v>
      </c>
      <c r="T633" s="192">
        <v>0</v>
      </c>
      <c r="U633" s="192">
        <v>0</v>
      </c>
      <c r="V633" s="192">
        <v>0</v>
      </c>
      <c r="W633" s="192">
        <v>0</v>
      </c>
      <c r="X633" s="192">
        <v>0</v>
      </c>
      <c r="Y633" s="192">
        <v>0</v>
      </c>
      <c r="Z633" s="192">
        <v>0</v>
      </c>
      <c r="AA633" s="192">
        <v>0</v>
      </c>
      <c r="AB633" s="192">
        <v>3150</v>
      </c>
      <c r="AC633" s="192">
        <v>0</v>
      </c>
      <c r="AD633" s="192">
        <v>0</v>
      </c>
      <c r="AE633" s="192">
        <v>1307.9000000000001</v>
      </c>
      <c r="AF633" s="192">
        <v>0</v>
      </c>
      <c r="AG633" s="192">
        <v>0</v>
      </c>
      <c r="AH633" s="192">
        <v>0</v>
      </c>
      <c r="AI633" s="192">
        <v>326617.5</v>
      </c>
      <c r="AJ633" s="192">
        <v>0</v>
      </c>
      <c r="AK633" s="192">
        <v>0</v>
      </c>
      <c r="AL633" s="192">
        <v>0</v>
      </c>
      <c r="AM633" s="192">
        <v>1926</v>
      </c>
      <c r="AN633" s="192">
        <v>0</v>
      </c>
      <c r="AO633" s="192">
        <v>0</v>
      </c>
      <c r="AP633" s="192">
        <v>0</v>
      </c>
      <c r="AQ633" s="192">
        <v>0</v>
      </c>
      <c r="AR633" s="192">
        <v>0</v>
      </c>
      <c r="AS633" s="192">
        <v>0</v>
      </c>
      <c r="AT633" s="192">
        <v>0</v>
      </c>
      <c r="AU633" s="192">
        <v>0</v>
      </c>
      <c r="AV633" s="192">
        <v>0</v>
      </c>
      <c r="AW633" s="192">
        <v>0</v>
      </c>
      <c r="AX633" s="192">
        <v>0</v>
      </c>
      <c r="AY633" s="192">
        <v>0</v>
      </c>
      <c r="AZ633" s="192">
        <v>0</v>
      </c>
      <c r="BA633" s="192">
        <v>0</v>
      </c>
      <c r="BB633" s="192">
        <v>0</v>
      </c>
      <c r="BC633" s="192">
        <v>0</v>
      </c>
      <c r="BD633" s="192">
        <v>0</v>
      </c>
      <c r="BE633" s="192">
        <v>0</v>
      </c>
      <c r="BF633" s="192">
        <v>0</v>
      </c>
      <c r="BG633" s="192">
        <v>0</v>
      </c>
      <c r="BH633" s="192">
        <v>0</v>
      </c>
      <c r="BI633" s="192">
        <v>0</v>
      </c>
      <c r="BJ633" s="192">
        <v>0</v>
      </c>
      <c r="BK633" s="192">
        <v>0</v>
      </c>
      <c r="BL633" s="192">
        <v>0</v>
      </c>
      <c r="BM633" s="192">
        <v>0</v>
      </c>
      <c r="BN633" s="192">
        <v>0</v>
      </c>
      <c r="BO633" s="192">
        <v>0</v>
      </c>
      <c r="BP633" s="192">
        <v>0</v>
      </c>
      <c r="BQ633" s="192">
        <v>52680</v>
      </c>
      <c r="BR633" s="192">
        <v>0</v>
      </c>
      <c r="BS633" s="192">
        <v>0</v>
      </c>
      <c r="BT633" s="192">
        <v>0</v>
      </c>
      <c r="BU633" s="192">
        <v>3230</v>
      </c>
      <c r="BV633" s="192">
        <v>0</v>
      </c>
      <c r="BW633" s="192">
        <v>0</v>
      </c>
      <c r="BX633" s="192">
        <v>0</v>
      </c>
      <c r="BY633" s="192">
        <v>0</v>
      </c>
      <c r="BZ633" s="192">
        <v>0</v>
      </c>
      <c r="CA633" s="192">
        <v>0</v>
      </c>
      <c r="CB633" s="192">
        <v>0</v>
      </c>
      <c r="CC633" s="201">
        <f t="shared" si="76"/>
        <v>388911.4</v>
      </c>
    </row>
    <row r="634" spans="1:81" s="278" customFormat="1">
      <c r="A634" s="320"/>
      <c r="B634" s="319"/>
      <c r="C634" s="321"/>
      <c r="D634" s="321"/>
      <c r="E634" s="321"/>
      <c r="F634" s="322" t="s">
        <v>1294</v>
      </c>
      <c r="G634" s="323" t="s">
        <v>1295</v>
      </c>
      <c r="H634" s="192">
        <v>2735597.7</v>
      </c>
      <c r="I634" s="192">
        <v>3186055</v>
      </c>
      <c r="J634" s="192">
        <v>39609461.869999997</v>
      </c>
      <c r="K634" s="192">
        <v>0</v>
      </c>
      <c r="L634" s="192">
        <v>53429.73</v>
      </c>
      <c r="M634" s="192">
        <v>23950</v>
      </c>
      <c r="N634" s="192">
        <v>469960.07</v>
      </c>
      <c r="O634" s="192">
        <v>0</v>
      </c>
      <c r="P634" s="192">
        <v>0</v>
      </c>
      <c r="Q634" s="192">
        <v>94280</v>
      </c>
      <c r="R634" s="192">
        <v>0</v>
      </c>
      <c r="S634" s="192">
        <v>0</v>
      </c>
      <c r="T634" s="192">
        <v>0</v>
      </c>
      <c r="U634" s="192">
        <v>0</v>
      </c>
      <c r="V634" s="192">
        <v>0</v>
      </c>
      <c r="W634" s="192">
        <v>0</v>
      </c>
      <c r="X634" s="192">
        <v>0</v>
      </c>
      <c r="Y634" s="192">
        <v>0</v>
      </c>
      <c r="Z634" s="192">
        <v>0</v>
      </c>
      <c r="AA634" s="192">
        <v>0</v>
      </c>
      <c r="AB634" s="192">
        <v>0</v>
      </c>
      <c r="AC634" s="192">
        <v>867067.35</v>
      </c>
      <c r="AD634" s="192">
        <v>272544</v>
      </c>
      <c r="AE634" s="192">
        <v>0</v>
      </c>
      <c r="AF634" s="192">
        <v>0</v>
      </c>
      <c r="AG634" s="192">
        <v>0</v>
      </c>
      <c r="AH634" s="192">
        <v>0</v>
      </c>
      <c r="AI634" s="192">
        <v>108000</v>
      </c>
      <c r="AJ634" s="192">
        <v>0</v>
      </c>
      <c r="AK634" s="192">
        <v>0</v>
      </c>
      <c r="AL634" s="192">
        <v>0</v>
      </c>
      <c r="AM634" s="192">
        <v>20787.599999999999</v>
      </c>
      <c r="AN634" s="192">
        <v>0</v>
      </c>
      <c r="AO634" s="192">
        <v>0</v>
      </c>
      <c r="AP634" s="192">
        <v>38720</v>
      </c>
      <c r="AQ634" s="192">
        <v>0</v>
      </c>
      <c r="AR634" s="192">
        <v>0</v>
      </c>
      <c r="AS634" s="192">
        <v>0</v>
      </c>
      <c r="AT634" s="192">
        <v>0</v>
      </c>
      <c r="AU634" s="192">
        <v>90946.9</v>
      </c>
      <c r="AV634" s="192">
        <v>3905</v>
      </c>
      <c r="AW634" s="192">
        <v>0</v>
      </c>
      <c r="AX634" s="192">
        <v>4500</v>
      </c>
      <c r="AY634" s="192">
        <v>0</v>
      </c>
      <c r="AZ634" s="192">
        <v>0</v>
      </c>
      <c r="BA634" s="192">
        <v>0</v>
      </c>
      <c r="BB634" s="192">
        <v>0</v>
      </c>
      <c r="BC634" s="192">
        <v>0</v>
      </c>
      <c r="BD634" s="192">
        <v>0</v>
      </c>
      <c r="BE634" s="192">
        <v>0</v>
      </c>
      <c r="BF634" s="192">
        <v>375707.71</v>
      </c>
      <c r="BG634" s="192">
        <v>0</v>
      </c>
      <c r="BH634" s="192">
        <v>27400</v>
      </c>
      <c r="BI634" s="192">
        <v>0</v>
      </c>
      <c r="BJ634" s="192">
        <v>0</v>
      </c>
      <c r="BK634" s="192">
        <v>0</v>
      </c>
      <c r="BL634" s="192">
        <v>0</v>
      </c>
      <c r="BM634" s="192">
        <v>0</v>
      </c>
      <c r="BN634" s="192">
        <v>0</v>
      </c>
      <c r="BO634" s="192">
        <v>0</v>
      </c>
      <c r="BP634" s="192">
        <v>46675</v>
      </c>
      <c r="BQ634" s="192">
        <v>0</v>
      </c>
      <c r="BR634" s="192">
        <v>0</v>
      </c>
      <c r="BS634" s="192">
        <v>0</v>
      </c>
      <c r="BT634" s="192">
        <v>0</v>
      </c>
      <c r="BU634" s="192">
        <v>56786</v>
      </c>
      <c r="BV634" s="192">
        <v>0</v>
      </c>
      <c r="BW634" s="192">
        <v>0</v>
      </c>
      <c r="BX634" s="192">
        <v>0</v>
      </c>
      <c r="BY634" s="192">
        <v>1362975</v>
      </c>
      <c r="BZ634" s="192">
        <v>0</v>
      </c>
      <c r="CA634" s="192">
        <v>125000</v>
      </c>
      <c r="CB634" s="192">
        <v>0</v>
      </c>
      <c r="CC634" s="201">
        <f t="shared" si="76"/>
        <v>49573748.93</v>
      </c>
    </row>
    <row r="635" spans="1:81" s="278" customFormat="1">
      <c r="A635" s="320"/>
      <c r="B635" s="319"/>
      <c r="C635" s="321"/>
      <c r="D635" s="321"/>
      <c r="E635" s="321"/>
      <c r="F635" s="322" t="s">
        <v>1296</v>
      </c>
      <c r="G635" s="323" t="s">
        <v>1783</v>
      </c>
      <c r="H635" s="192">
        <v>77080</v>
      </c>
      <c r="I635" s="192">
        <v>2826768.69</v>
      </c>
      <c r="J635" s="192">
        <v>2329615.9</v>
      </c>
      <c r="K635" s="192">
        <v>611205.80000000005</v>
      </c>
      <c r="L635" s="192">
        <v>308850</v>
      </c>
      <c r="M635" s="192">
        <v>856415</v>
      </c>
      <c r="N635" s="192">
        <v>11613867.050000001</v>
      </c>
      <c r="O635" s="192">
        <v>254727</v>
      </c>
      <c r="P635" s="192">
        <v>341275</v>
      </c>
      <c r="Q635" s="192">
        <v>1788857</v>
      </c>
      <c r="R635" s="192">
        <v>156510</v>
      </c>
      <c r="S635" s="192">
        <v>1759928.69</v>
      </c>
      <c r="T635" s="192">
        <v>943282</v>
      </c>
      <c r="U635" s="192">
        <v>2893622.6</v>
      </c>
      <c r="V635" s="192">
        <v>42720</v>
      </c>
      <c r="W635" s="192">
        <v>310344.5</v>
      </c>
      <c r="X635" s="192">
        <v>348741.7</v>
      </c>
      <c r="Y635" s="192">
        <v>163753.9</v>
      </c>
      <c r="Z635" s="192">
        <v>0</v>
      </c>
      <c r="AA635" s="192">
        <v>2441124</v>
      </c>
      <c r="AB635" s="192">
        <v>146108</v>
      </c>
      <c r="AC635" s="192">
        <v>1059118.02</v>
      </c>
      <c r="AD635" s="192">
        <v>48460</v>
      </c>
      <c r="AE635" s="192">
        <v>69185</v>
      </c>
      <c r="AF635" s="192">
        <v>2729203.15</v>
      </c>
      <c r="AG635" s="192">
        <v>212461</v>
      </c>
      <c r="AH635" s="192">
        <v>0</v>
      </c>
      <c r="AI635" s="192">
        <v>5699608</v>
      </c>
      <c r="AJ635" s="192">
        <v>72808</v>
      </c>
      <c r="AK635" s="192">
        <v>319511.5</v>
      </c>
      <c r="AL635" s="192">
        <v>8620</v>
      </c>
      <c r="AM635" s="192">
        <v>917880.1</v>
      </c>
      <c r="AN635" s="192">
        <v>1133706.5</v>
      </c>
      <c r="AO635" s="192">
        <v>921178.23</v>
      </c>
      <c r="AP635" s="192">
        <v>194523.38</v>
      </c>
      <c r="AQ635" s="192">
        <v>485725</v>
      </c>
      <c r="AR635" s="192">
        <v>268809.5</v>
      </c>
      <c r="AS635" s="192">
        <v>1470802</v>
      </c>
      <c r="AT635" s="192">
        <v>189510</v>
      </c>
      <c r="AU635" s="192">
        <v>2267609</v>
      </c>
      <c r="AV635" s="192">
        <v>16130</v>
      </c>
      <c r="AW635" s="192">
        <v>205624.4</v>
      </c>
      <c r="AX635" s="192">
        <v>152079.5</v>
      </c>
      <c r="AY635" s="192">
        <v>14450</v>
      </c>
      <c r="AZ635" s="192">
        <v>2495.4</v>
      </c>
      <c r="BA635" s="192">
        <v>33066.699999999997</v>
      </c>
      <c r="BB635" s="192">
        <v>421635</v>
      </c>
      <c r="BC635" s="192">
        <v>239585</v>
      </c>
      <c r="BD635" s="192">
        <v>98138</v>
      </c>
      <c r="BE635" s="192">
        <v>1120963.8</v>
      </c>
      <c r="BF635" s="192">
        <v>1105456.1000000001</v>
      </c>
      <c r="BG635" s="192">
        <v>179589</v>
      </c>
      <c r="BH635" s="192">
        <v>2698195.05</v>
      </c>
      <c r="BI635" s="192">
        <v>4858554.25</v>
      </c>
      <c r="BJ635" s="192">
        <v>755751</v>
      </c>
      <c r="BK635" s="192">
        <v>365870.05</v>
      </c>
      <c r="BL635" s="192">
        <v>114030</v>
      </c>
      <c r="BM635" s="192">
        <v>1002620</v>
      </c>
      <c r="BN635" s="192">
        <v>1661430</v>
      </c>
      <c r="BO635" s="192">
        <v>229952.5</v>
      </c>
      <c r="BP635" s="192">
        <v>53840.5</v>
      </c>
      <c r="BQ635" s="192">
        <v>0</v>
      </c>
      <c r="BR635" s="192">
        <v>1225481.8999999999</v>
      </c>
      <c r="BS635" s="192">
        <v>301180.73</v>
      </c>
      <c r="BT635" s="192">
        <v>48666.5</v>
      </c>
      <c r="BU635" s="192">
        <v>495173.88</v>
      </c>
      <c r="BV635" s="192">
        <v>107750.3</v>
      </c>
      <c r="BW635" s="192">
        <v>610862</v>
      </c>
      <c r="BX635" s="192">
        <v>222872.75</v>
      </c>
      <c r="BY635" s="192">
        <v>1588259.6</v>
      </c>
      <c r="BZ635" s="192">
        <v>238388.6</v>
      </c>
      <c r="CA635" s="192">
        <v>158675.5</v>
      </c>
      <c r="CB635" s="192">
        <v>87734.6</v>
      </c>
      <c r="CC635" s="201">
        <f t="shared" si="76"/>
        <v>68698017.819999978</v>
      </c>
    </row>
    <row r="636" spans="1:81" s="278" customFormat="1">
      <c r="A636" s="320"/>
      <c r="B636" s="319"/>
      <c r="C636" s="321"/>
      <c r="D636" s="321"/>
      <c r="E636" s="321"/>
      <c r="F636" s="322" t="s">
        <v>1297</v>
      </c>
      <c r="G636" s="323" t="s">
        <v>1784</v>
      </c>
      <c r="H636" s="192">
        <v>466927</v>
      </c>
      <c r="I636" s="192">
        <v>3155974.6</v>
      </c>
      <c r="J636" s="192">
        <v>1326507</v>
      </c>
      <c r="K636" s="192">
        <v>591400</v>
      </c>
      <c r="L636" s="192">
        <v>119225</v>
      </c>
      <c r="M636" s="192">
        <v>622088</v>
      </c>
      <c r="N636" s="192">
        <v>736026</v>
      </c>
      <c r="O636" s="192">
        <v>242300</v>
      </c>
      <c r="P636" s="192">
        <v>166000</v>
      </c>
      <c r="Q636" s="192">
        <v>884018</v>
      </c>
      <c r="R636" s="192">
        <v>0</v>
      </c>
      <c r="S636" s="192">
        <v>0</v>
      </c>
      <c r="T636" s="192">
        <v>1278900</v>
      </c>
      <c r="U636" s="192">
        <v>1632670</v>
      </c>
      <c r="V636" s="192">
        <v>0</v>
      </c>
      <c r="W636" s="192">
        <v>0</v>
      </c>
      <c r="X636" s="192">
        <v>0</v>
      </c>
      <c r="Y636" s="192">
        <v>93000</v>
      </c>
      <c r="Z636" s="192">
        <v>4997081</v>
      </c>
      <c r="AA636" s="192">
        <v>5764597.0999999996</v>
      </c>
      <c r="AB636" s="192">
        <v>173398.7</v>
      </c>
      <c r="AC636" s="192">
        <v>1767780.5</v>
      </c>
      <c r="AD636" s="192">
        <v>2289471.5</v>
      </c>
      <c r="AE636" s="192">
        <v>32046.6</v>
      </c>
      <c r="AF636" s="192">
        <v>3375431.3</v>
      </c>
      <c r="AG636" s="192">
        <v>0</v>
      </c>
      <c r="AH636" s="192">
        <v>0</v>
      </c>
      <c r="AI636" s="192">
        <v>3280887</v>
      </c>
      <c r="AJ636" s="192">
        <v>0</v>
      </c>
      <c r="AK636" s="192">
        <v>0</v>
      </c>
      <c r="AL636" s="192">
        <v>0</v>
      </c>
      <c r="AM636" s="192">
        <v>250718.6</v>
      </c>
      <c r="AN636" s="192">
        <v>0</v>
      </c>
      <c r="AO636" s="192">
        <v>314222.2</v>
      </c>
      <c r="AP636" s="192">
        <v>59686</v>
      </c>
      <c r="AQ636" s="192">
        <v>236396</v>
      </c>
      <c r="AR636" s="192">
        <v>59855.4</v>
      </c>
      <c r="AS636" s="192">
        <v>557529.5</v>
      </c>
      <c r="AT636" s="192">
        <v>432535.4</v>
      </c>
      <c r="AU636" s="192">
        <v>3309090</v>
      </c>
      <c r="AV636" s="192">
        <v>0</v>
      </c>
      <c r="AW636" s="192">
        <v>0</v>
      </c>
      <c r="AX636" s="192">
        <v>0</v>
      </c>
      <c r="AY636" s="192">
        <v>0</v>
      </c>
      <c r="AZ636" s="192">
        <v>0</v>
      </c>
      <c r="BA636" s="192">
        <v>0</v>
      </c>
      <c r="BB636" s="192">
        <v>0</v>
      </c>
      <c r="BC636" s="192">
        <v>16358</v>
      </c>
      <c r="BD636" s="192">
        <v>38000</v>
      </c>
      <c r="BE636" s="192">
        <v>787860</v>
      </c>
      <c r="BF636" s="192">
        <v>0</v>
      </c>
      <c r="BG636" s="192">
        <v>431198</v>
      </c>
      <c r="BH636" s="192">
        <v>2009005</v>
      </c>
      <c r="BI636" s="192">
        <v>1970633</v>
      </c>
      <c r="BJ636" s="192">
        <v>440151</v>
      </c>
      <c r="BK636" s="192">
        <v>359715.5</v>
      </c>
      <c r="BL636" s="192">
        <v>122375</v>
      </c>
      <c r="BM636" s="192">
        <v>41000</v>
      </c>
      <c r="BN636" s="192">
        <v>2582935</v>
      </c>
      <c r="BO636" s="192">
        <v>239375</v>
      </c>
      <c r="BP636" s="192">
        <v>71749.98</v>
      </c>
      <c r="BQ636" s="192">
        <v>0</v>
      </c>
      <c r="BR636" s="192">
        <v>0</v>
      </c>
      <c r="BS636" s="192">
        <v>144000</v>
      </c>
      <c r="BT636" s="192">
        <v>9240</v>
      </c>
      <c r="BU636" s="192">
        <v>254653</v>
      </c>
      <c r="BV636" s="192">
        <v>201087</v>
      </c>
      <c r="BW636" s="192">
        <v>113256</v>
      </c>
      <c r="BX636" s="192">
        <v>763638.7</v>
      </c>
      <c r="BY636" s="192">
        <v>3259422</v>
      </c>
      <c r="BZ636" s="192">
        <v>274505</v>
      </c>
      <c r="CA636" s="192">
        <v>171677</v>
      </c>
      <c r="CB636" s="192">
        <v>141800</v>
      </c>
      <c r="CC636" s="201">
        <f t="shared" si="76"/>
        <v>52659396.579999998</v>
      </c>
    </row>
    <row r="637" spans="1:81" s="278" customFormat="1">
      <c r="A637" s="320"/>
      <c r="B637" s="319"/>
      <c r="C637" s="321"/>
      <c r="D637" s="321"/>
      <c r="E637" s="321"/>
      <c r="F637" s="322" t="s">
        <v>1298</v>
      </c>
      <c r="G637" s="323" t="s">
        <v>1299</v>
      </c>
      <c r="H637" s="192">
        <v>0</v>
      </c>
      <c r="I637" s="192">
        <v>0</v>
      </c>
      <c r="J637" s="192">
        <v>0</v>
      </c>
      <c r="K637" s="192">
        <v>0</v>
      </c>
      <c r="L637" s="192">
        <v>0</v>
      </c>
      <c r="M637" s="192">
        <v>0</v>
      </c>
      <c r="N637" s="192">
        <v>0</v>
      </c>
      <c r="O637" s="192">
        <v>0</v>
      </c>
      <c r="P637" s="192">
        <v>0</v>
      </c>
      <c r="Q637" s="192">
        <v>0</v>
      </c>
      <c r="R637" s="192">
        <v>0</v>
      </c>
      <c r="S637" s="192">
        <v>0</v>
      </c>
      <c r="T637" s="192">
        <v>0</v>
      </c>
      <c r="U637" s="192">
        <v>0</v>
      </c>
      <c r="V637" s="192">
        <v>0</v>
      </c>
      <c r="W637" s="192">
        <v>0</v>
      </c>
      <c r="X637" s="192">
        <v>0</v>
      </c>
      <c r="Y637" s="192">
        <v>0</v>
      </c>
      <c r="Z637" s="192">
        <v>0</v>
      </c>
      <c r="AA637" s="192">
        <v>0</v>
      </c>
      <c r="AB637" s="192">
        <v>0</v>
      </c>
      <c r="AC637" s="192">
        <v>0</v>
      </c>
      <c r="AD637" s="192">
        <v>0</v>
      </c>
      <c r="AE637" s="192">
        <v>0</v>
      </c>
      <c r="AF637" s="192">
        <v>0</v>
      </c>
      <c r="AG637" s="192">
        <v>0</v>
      </c>
      <c r="AH637" s="192">
        <v>0</v>
      </c>
      <c r="AI637" s="192">
        <v>0</v>
      </c>
      <c r="AJ637" s="192">
        <v>0</v>
      </c>
      <c r="AK637" s="192">
        <v>0</v>
      </c>
      <c r="AL637" s="192">
        <v>0</v>
      </c>
      <c r="AM637" s="192">
        <v>0</v>
      </c>
      <c r="AN637" s="192">
        <v>0</v>
      </c>
      <c r="AO637" s="192">
        <v>0</v>
      </c>
      <c r="AP637" s="192">
        <v>0</v>
      </c>
      <c r="AQ637" s="192">
        <v>0</v>
      </c>
      <c r="AR637" s="192">
        <v>0</v>
      </c>
      <c r="AS637" s="192">
        <v>0</v>
      </c>
      <c r="AT637" s="192">
        <v>0</v>
      </c>
      <c r="AU637" s="192">
        <v>0</v>
      </c>
      <c r="AV637" s="192">
        <v>0</v>
      </c>
      <c r="AW637" s="192">
        <v>0</v>
      </c>
      <c r="AX637" s="192">
        <v>0</v>
      </c>
      <c r="AY637" s="192">
        <v>0</v>
      </c>
      <c r="AZ637" s="192">
        <v>0</v>
      </c>
      <c r="BA637" s="192">
        <v>0</v>
      </c>
      <c r="BB637" s="192">
        <v>0</v>
      </c>
      <c r="BC637" s="192">
        <v>2053012</v>
      </c>
      <c r="BD637" s="192">
        <v>0</v>
      </c>
      <c r="BE637" s="192">
        <v>0</v>
      </c>
      <c r="BF637" s="192">
        <v>0</v>
      </c>
      <c r="BG637" s="192">
        <v>0</v>
      </c>
      <c r="BH637" s="192">
        <v>0</v>
      </c>
      <c r="BI637" s="192">
        <v>0</v>
      </c>
      <c r="BJ637" s="192">
        <v>0</v>
      </c>
      <c r="BK637" s="192">
        <v>58877</v>
      </c>
      <c r="BL637" s="192">
        <v>0</v>
      </c>
      <c r="BM637" s="192">
        <v>202583.25</v>
      </c>
      <c r="BN637" s="192">
        <v>0</v>
      </c>
      <c r="BO637" s="192">
        <v>0</v>
      </c>
      <c r="BP637" s="192">
        <v>0</v>
      </c>
      <c r="BQ637" s="192">
        <v>0</v>
      </c>
      <c r="BR637" s="192">
        <v>0</v>
      </c>
      <c r="BS637" s="192">
        <v>0</v>
      </c>
      <c r="BT637" s="192">
        <v>0</v>
      </c>
      <c r="BU637" s="192">
        <v>0</v>
      </c>
      <c r="BV637" s="192">
        <v>0</v>
      </c>
      <c r="BW637" s="192">
        <v>0</v>
      </c>
      <c r="BX637" s="192">
        <v>0</v>
      </c>
      <c r="BY637" s="192">
        <v>0</v>
      </c>
      <c r="BZ637" s="192">
        <v>0</v>
      </c>
      <c r="CA637" s="192">
        <v>0</v>
      </c>
      <c r="CB637" s="192">
        <v>0</v>
      </c>
      <c r="CC637" s="201">
        <f t="shared" si="76"/>
        <v>2314472.25</v>
      </c>
    </row>
    <row r="638" spans="1:81" s="278" customFormat="1">
      <c r="A638" s="320"/>
      <c r="B638" s="319"/>
      <c r="C638" s="321"/>
      <c r="D638" s="321"/>
      <c r="E638" s="321"/>
      <c r="F638" s="322" t="s">
        <v>1300</v>
      </c>
      <c r="G638" s="323" t="s">
        <v>1301</v>
      </c>
      <c r="H638" s="192">
        <v>0</v>
      </c>
      <c r="I638" s="192">
        <v>0</v>
      </c>
      <c r="J638" s="192">
        <v>0</v>
      </c>
      <c r="K638" s="192">
        <v>0</v>
      </c>
      <c r="L638" s="192">
        <v>0</v>
      </c>
      <c r="M638" s="192">
        <v>0</v>
      </c>
      <c r="N638" s="192">
        <v>0</v>
      </c>
      <c r="O638" s="192">
        <v>0</v>
      </c>
      <c r="P638" s="192">
        <v>0</v>
      </c>
      <c r="Q638" s="192">
        <v>0</v>
      </c>
      <c r="R638" s="192">
        <v>0</v>
      </c>
      <c r="S638" s="192">
        <v>0</v>
      </c>
      <c r="T638" s="192">
        <v>0</v>
      </c>
      <c r="U638" s="192">
        <v>0</v>
      </c>
      <c r="V638" s="192">
        <v>0</v>
      </c>
      <c r="W638" s="192">
        <v>0</v>
      </c>
      <c r="X638" s="192">
        <v>0</v>
      </c>
      <c r="Y638" s="192">
        <v>0</v>
      </c>
      <c r="Z638" s="192">
        <v>0</v>
      </c>
      <c r="AA638" s="192">
        <v>0</v>
      </c>
      <c r="AB638" s="192">
        <v>0</v>
      </c>
      <c r="AC638" s="192">
        <v>0</v>
      </c>
      <c r="AD638" s="192">
        <v>0</v>
      </c>
      <c r="AE638" s="192">
        <v>0</v>
      </c>
      <c r="AF638" s="192">
        <v>51090</v>
      </c>
      <c r="AG638" s="192">
        <v>0</v>
      </c>
      <c r="AH638" s="192">
        <v>0</v>
      </c>
      <c r="AI638" s="192">
        <v>0</v>
      </c>
      <c r="AJ638" s="192">
        <v>0</v>
      </c>
      <c r="AK638" s="192">
        <v>0</v>
      </c>
      <c r="AL638" s="192">
        <v>0</v>
      </c>
      <c r="AM638" s="192">
        <v>0</v>
      </c>
      <c r="AN638" s="192">
        <v>0</v>
      </c>
      <c r="AO638" s="192">
        <v>0</v>
      </c>
      <c r="AP638" s="192">
        <v>0</v>
      </c>
      <c r="AQ638" s="192">
        <v>0</v>
      </c>
      <c r="AR638" s="192">
        <v>0</v>
      </c>
      <c r="AS638" s="192">
        <v>0</v>
      </c>
      <c r="AT638" s="192">
        <v>0</v>
      </c>
      <c r="AU638" s="192">
        <v>0</v>
      </c>
      <c r="AV638" s="192">
        <v>0</v>
      </c>
      <c r="AW638" s="192">
        <v>0</v>
      </c>
      <c r="AX638" s="192">
        <v>0</v>
      </c>
      <c r="AY638" s="192">
        <v>0</v>
      </c>
      <c r="AZ638" s="192">
        <v>0</v>
      </c>
      <c r="BA638" s="192">
        <v>0</v>
      </c>
      <c r="BB638" s="192">
        <v>0</v>
      </c>
      <c r="BC638" s="192">
        <v>0</v>
      </c>
      <c r="BD638" s="192">
        <v>0</v>
      </c>
      <c r="BE638" s="192">
        <v>0</v>
      </c>
      <c r="BF638" s="192">
        <v>0</v>
      </c>
      <c r="BG638" s="192">
        <v>0</v>
      </c>
      <c r="BH638" s="192">
        <v>0</v>
      </c>
      <c r="BI638" s="192">
        <v>0</v>
      </c>
      <c r="BJ638" s="192">
        <v>0</v>
      </c>
      <c r="BK638" s="192">
        <v>0</v>
      </c>
      <c r="BL638" s="192">
        <v>0</v>
      </c>
      <c r="BM638" s="192">
        <v>0</v>
      </c>
      <c r="BN638" s="192">
        <v>0</v>
      </c>
      <c r="BO638" s="192">
        <v>0</v>
      </c>
      <c r="BP638" s="192">
        <v>0</v>
      </c>
      <c r="BQ638" s="192">
        <v>0</v>
      </c>
      <c r="BR638" s="192">
        <v>0</v>
      </c>
      <c r="BS638" s="192">
        <v>0</v>
      </c>
      <c r="BT638" s="192">
        <v>0</v>
      </c>
      <c r="BU638" s="192">
        <v>0</v>
      </c>
      <c r="BV638" s="192">
        <v>0</v>
      </c>
      <c r="BW638" s="192">
        <v>0</v>
      </c>
      <c r="BX638" s="192">
        <v>0</v>
      </c>
      <c r="BY638" s="192">
        <v>0</v>
      </c>
      <c r="BZ638" s="192">
        <v>0</v>
      </c>
      <c r="CA638" s="192">
        <v>0</v>
      </c>
      <c r="CB638" s="192">
        <v>0</v>
      </c>
      <c r="CC638" s="201">
        <f t="shared" si="76"/>
        <v>51090</v>
      </c>
    </row>
    <row r="639" spans="1:81" s="278" customFormat="1">
      <c r="A639" s="320"/>
      <c r="B639" s="319"/>
      <c r="C639" s="321"/>
      <c r="D639" s="321"/>
      <c r="E639" s="321"/>
      <c r="F639" s="322" t="s">
        <v>1302</v>
      </c>
      <c r="G639" s="323" t="s">
        <v>1442</v>
      </c>
      <c r="H639" s="192">
        <v>629997.75</v>
      </c>
      <c r="I639" s="192">
        <v>9873558.25</v>
      </c>
      <c r="J639" s="192">
        <v>2431675.9500000002</v>
      </c>
      <c r="K639" s="192">
        <v>3414265.75</v>
      </c>
      <c r="L639" s="192">
        <v>6522767.5</v>
      </c>
      <c r="M639" s="192">
        <v>10435951.949999999</v>
      </c>
      <c r="N639" s="192">
        <v>478007</v>
      </c>
      <c r="O639" s="192">
        <v>1605089.9</v>
      </c>
      <c r="P639" s="192">
        <v>1117640.5</v>
      </c>
      <c r="Q639" s="192">
        <v>386546</v>
      </c>
      <c r="R639" s="192">
        <v>2488373.2000000002</v>
      </c>
      <c r="S639" s="192">
        <v>800605.5</v>
      </c>
      <c r="T639" s="192">
        <v>2637192</v>
      </c>
      <c r="U639" s="192">
        <v>327973</v>
      </c>
      <c r="V639" s="192">
        <v>0</v>
      </c>
      <c r="W639" s="192">
        <v>641380.80000000005</v>
      </c>
      <c r="X639" s="192">
        <v>322957</v>
      </c>
      <c r="Y639" s="192">
        <v>1031</v>
      </c>
      <c r="Z639" s="192">
        <v>8649</v>
      </c>
      <c r="AA639" s="192">
        <v>913059.59</v>
      </c>
      <c r="AB639" s="192">
        <v>575603.04</v>
      </c>
      <c r="AC639" s="192">
        <v>-83838</v>
      </c>
      <c r="AD639" s="192">
        <v>6461354.5499999998</v>
      </c>
      <c r="AE639" s="192">
        <v>2153358.46</v>
      </c>
      <c r="AF639" s="192">
        <v>7909422.9900000002</v>
      </c>
      <c r="AG639" s="192">
        <v>0</v>
      </c>
      <c r="AH639" s="192">
        <v>167722.62</v>
      </c>
      <c r="AI639" s="192">
        <v>0</v>
      </c>
      <c r="AJ639" s="192">
        <v>1621603</v>
      </c>
      <c r="AK639" s="192">
        <v>1193200</v>
      </c>
      <c r="AL639" s="192">
        <v>662652</v>
      </c>
      <c r="AM639" s="192">
        <v>896709</v>
      </c>
      <c r="AN639" s="192">
        <v>1080177</v>
      </c>
      <c r="AO639" s="192">
        <v>1688236</v>
      </c>
      <c r="AP639" s="192">
        <v>831367</v>
      </c>
      <c r="AQ639" s="192">
        <v>1551372</v>
      </c>
      <c r="AR639" s="192">
        <v>1364350</v>
      </c>
      <c r="AS639" s="192">
        <v>1553348</v>
      </c>
      <c r="AT639" s="192">
        <v>768084</v>
      </c>
      <c r="AU639" s="192">
        <v>304324</v>
      </c>
      <c r="AV639" s="192">
        <v>889243.04</v>
      </c>
      <c r="AW639" s="192">
        <v>2124537.89</v>
      </c>
      <c r="AX639" s="192">
        <v>1293031.3799999999</v>
      </c>
      <c r="AY639" s="192">
        <v>897113.58</v>
      </c>
      <c r="AZ639" s="192">
        <v>52514</v>
      </c>
      <c r="BA639" s="192">
        <v>0</v>
      </c>
      <c r="BB639" s="192">
        <v>1037365.25</v>
      </c>
      <c r="BC639" s="192">
        <v>3192767.25</v>
      </c>
      <c r="BD639" s="192">
        <v>8354548.25</v>
      </c>
      <c r="BE639" s="192">
        <v>6405045.5</v>
      </c>
      <c r="BF639" s="192">
        <v>4605428</v>
      </c>
      <c r="BG639" s="192">
        <v>2928662</v>
      </c>
      <c r="BH639" s="192">
        <v>15779572.5</v>
      </c>
      <c r="BI639" s="192">
        <v>4669210</v>
      </c>
      <c r="BJ639" s="192">
        <v>2067990.05</v>
      </c>
      <c r="BK639" s="192">
        <v>1403121.5</v>
      </c>
      <c r="BL639" s="192">
        <v>1169372.5</v>
      </c>
      <c r="BM639" s="192">
        <v>1555958</v>
      </c>
      <c r="BN639" s="192">
        <v>4261856.68</v>
      </c>
      <c r="BO639" s="192">
        <v>1727022.25</v>
      </c>
      <c r="BP639" s="192">
        <v>2555257.21</v>
      </c>
      <c r="BQ639" s="192">
        <v>1866690</v>
      </c>
      <c r="BR639" s="192">
        <v>9737696.0399999991</v>
      </c>
      <c r="BS639" s="192">
        <v>4480936.33</v>
      </c>
      <c r="BT639" s="192">
        <v>226264.5</v>
      </c>
      <c r="BU639" s="192">
        <v>2165659.25</v>
      </c>
      <c r="BV639" s="192">
        <v>1653300</v>
      </c>
      <c r="BW639" s="192">
        <v>1962241.5</v>
      </c>
      <c r="BX639" s="192">
        <v>3495743.25</v>
      </c>
      <c r="BY639" s="192">
        <v>916492.25</v>
      </c>
      <c r="BZ639" s="192">
        <v>1884316</v>
      </c>
      <c r="CA639" s="192">
        <v>135133</v>
      </c>
      <c r="CB639" s="192">
        <v>2919548.7</v>
      </c>
      <c r="CC639" s="201">
        <f t="shared" ref="CC639:CC697" si="79">SUM(H639:CB639)</f>
        <v>174149404.94999999</v>
      </c>
    </row>
    <row r="640" spans="1:81" s="278" customFormat="1">
      <c r="A640" s="320"/>
      <c r="B640" s="319"/>
      <c r="C640" s="321"/>
      <c r="D640" s="321"/>
      <c r="E640" s="321"/>
      <c r="F640" s="322" t="s">
        <v>1303</v>
      </c>
      <c r="G640" s="323" t="s">
        <v>1785</v>
      </c>
      <c r="H640" s="192">
        <v>1022626</v>
      </c>
      <c r="I640" s="192">
        <v>77097</v>
      </c>
      <c r="J640" s="192">
        <v>434796.25</v>
      </c>
      <c r="K640" s="192">
        <v>0</v>
      </c>
      <c r="L640" s="192">
        <v>0</v>
      </c>
      <c r="M640" s="192">
        <v>0</v>
      </c>
      <c r="N640" s="192">
        <v>0</v>
      </c>
      <c r="O640" s="192">
        <v>1939.5</v>
      </c>
      <c r="P640" s="192">
        <v>0</v>
      </c>
      <c r="Q640" s="192">
        <v>0</v>
      </c>
      <c r="R640" s="192">
        <v>0</v>
      </c>
      <c r="S640" s="192">
        <v>9263</v>
      </c>
      <c r="T640" s="192">
        <v>0</v>
      </c>
      <c r="U640" s="192">
        <v>0</v>
      </c>
      <c r="V640" s="192">
        <v>0</v>
      </c>
      <c r="W640" s="192">
        <v>194644.7</v>
      </c>
      <c r="X640" s="192">
        <v>27393</v>
      </c>
      <c r="Y640" s="192">
        <v>0</v>
      </c>
      <c r="Z640" s="192">
        <v>0</v>
      </c>
      <c r="AA640" s="192">
        <v>0</v>
      </c>
      <c r="AB640" s="192">
        <v>0</v>
      </c>
      <c r="AC640" s="192">
        <v>2193826.1800000002</v>
      </c>
      <c r="AD640" s="192">
        <v>0</v>
      </c>
      <c r="AE640" s="192">
        <v>247436.85</v>
      </c>
      <c r="AF640" s="192">
        <v>0</v>
      </c>
      <c r="AG640" s="192">
        <v>0</v>
      </c>
      <c r="AH640" s="192">
        <v>0</v>
      </c>
      <c r="AI640" s="192">
        <v>0</v>
      </c>
      <c r="AJ640" s="192">
        <v>0</v>
      </c>
      <c r="AK640" s="192">
        <v>0</v>
      </c>
      <c r="AL640" s="192">
        <v>0</v>
      </c>
      <c r="AM640" s="192">
        <v>0</v>
      </c>
      <c r="AN640" s="192">
        <v>16112</v>
      </c>
      <c r="AO640" s="192">
        <v>0</v>
      </c>
      <c r="AP640" s="192">
        <v>0</v>
      </c>
      <c r="AQ640" s="192">
        <v>33804.5</v>
      </c>
      <c r="AR640" s="192">
        <v>1704</v>
      </c>
      <c r="AS640" s="192">
        <v>97207.5</v>
      </c>
      <c r="AT640" s="192">
        <v>0</v>
      </c>
      <c r="AU640" s="192">
        <v>0</v>
      </c>
      <c r="AV640" s="192">
        <v>0</v>
      </c>
      <c r="AW640" s="192">
        <v>0</v>
      </c>
      <c r="AX640" s="192">
        <v>0</v>
      </c>
      <c r="AY640" s="192">
        <v>0</v>
      </c>
      <c r="AZ640" s="192">
        <v>0</v>
      </c>
      <c r="BA640" s="192">
        <v>0</v>
      </c>
      <c r="BB640" s="192">
        <v>306439.5</v>
      </c>
      <c r="BC640" s="192">
        <v>0</v>
      </c>
      <c r="BD640" s="192">
        <v>3116347.6</v>
      </c>
      <c r="BE640" s="192">
        <v>0</v>
      </c>
      <c r="BF640" s="192">
        <v>0</v>
      </c>
      <c r="BG640" s="192">
        <v>150804.75</v>
      </c>
      <c r="BH640" s="192">
        <v>0</v>
      </c>
      <c r="BI640" s="192">
        <v>0</v>
      </c>
      <c r="BJ640" s="192">
        <v>0</v>
      </c>
      <c r="BK640" s="192">
        <v>0</v>
      </c>
      <c r="BL640" s="192">
        <v>63541.25</v>
      </c>
      <c r="BM640" s="192">
        <v>804102</v>
      </c>
      <c r="BN640" s="192">
        <v>416351</v>
      </c>
      <c r="BO640" s="192">
        <v>3703</v>
      </c>
      <c r="BP640" s="192">
        <v>2014519.02</v>
      </c>
      <c r="BQ640" s="192">
        <v>3218819.75</v>
      </c>
      <c r="BR640" s="192">
        <v>500678.25</v>
      </c>
      <c r="BS640" s="192">
        <v>0</v>
      </c>
      <c r="BT640" s="192">
        <v>0</v>
      </c>
      <c r="BU640" s="192">
        <v>0</v>
      </c>
      <c r="BV640" s="192">
        <v>30717.8</v>
      </c>
      <c r="BW640" s="192">
        <v>0</v>
      </c>
      <c r="BX640" s="192">
        <v>0</v>
      </c>
      <c r="BY640" s="192">
        <v>0</v>
      </c>
      <c r="BZ640" s="192">
        <v>0</v>
      </c>
      <c r="CA640" s="192">
        <v>0</v>
      </c>
      <c r="CB640" s="192">
        <v>12640</v>
      </c>
      <c r="CC640" s="201">
        <f t="shared" si="79"/>
        <v>14996514.4</v>
      </c>
    </row>
    <row r="641" spans="1:81" s="278" customFormat="1">
      <c r="A641" s="320"/>
      <c r="B641" s="319"/>
      <c r="C641" s="321"/>
      <c r="D641" s="321"/>
      <c r="E641" s="321"/>
      <c r="F641" s="322" t="s">
        <v>1304</v>
      </c>
      <c r="G641" s="323" t="s">
        <v>1786</v>
      </c>
      <c r="H641" s="192">
        <v>31037824.52</v>
      </c>
      <c r="I641" s="192">
        <v>975304.2</v>
      </c>
      <c r="J641" s="192">
        <v>259654.73</v>
      </c>
      <c r="K641" s="192">
        <v>156114</v>
      </c>
      <c r="L641" s="192">
        <v>1883203.5</v>
      </c>
      <c r="M641" s="192">
        <v>1517594.85</v>
      </c>
      <c r="N641" s="192">
        <v>750000</v>
      </c>
      <c r="O641" s="192">
        <v>703830.9</v>
      </c>
      <c r="P641" s="192">
        <v>0</v>
      </c>
      <c r="Q641" s="192">
        <v>1485199.05</v>
      </c>
      <c r="R641" s="192">
        <v>305688.3</v>
      </c>
      <c r="S641" s="192">
        <v>106761</v>
      </c>
      <c r="T641" s="192">
        <v>278552.5</v>
      </c>
      <c r="U641" s="192">
        <v>201932.75</v>
      </c>
      <c r="V641" s="192">
        <v>0</v>
      </c>
      <c r="W641" s="192">
        <v>466413.25</v>
      </c>
      <c r="X641" s="192">
        <v>27332.25</v>
      </c>
      <c r="Y641" s="192">
        <v>59476</v>
      </c>
      <c r="Z641" s="192">
        <v>0</v>
      </c>
      <c r="AA641" s="192">
        <v>0</v>
      </c>
      <c r="AB641" s="192">
        <v>0</v>
      </c>
      <c r="AC641" s="192">
        <v>0</v>
      </c>
      <c r="AD641" s="192">
        <v>0</v>
      </c>
      <c r="AE641" s="192">
        <v>0</v>
      </c>
      <c r="AF641" s="192">
        <v>636871.55000000005</v>
      </c>
      <c r="AG641" s="192">
        <v>0</v>
      </c>
      <c r="AH641" s="192">
        <v>0</v>
      </c>
      <c r="AI641" s="192">
        <v>0</v>
      </c>
      <c r="AJ641" s="192">
        <v>54837.25</v>
      </c>
      <c r="AK641" s="192">
        <v>0</v>
      </c>
      <c r="AL641" s="192">
        <v>40752</v>
      </c>
      <c r="AM641" s="192">
        <v>0</v>
      </c>
      <c r="AN641" s="192">
        <v>34163.5</v>
      </c>
      <c r="AO641" s="192">
        <v>0</v>
      </c>
      <c r="AP641" s="192">
        <v>48765.25</v>
      </c>
      <c r="AQ641" s="192">
        <v>62343</v>
      </c>
      <c r="AR641" s="192">
        <v>61476.25</v>
      </c>
      <c r="AS641" s="192">
        <v>0</v>
      </c>
      <c r="AT641" s="192">
        <v>0</v>
      </c>
      <c r="AU641" s="192">
        <v>0</v>
      </c>
      <c r="AV641" s="192">
        <v>0</v>
      </c>
      <c r="AW641" s="192">
        <v>0</v>
      </c>
      <c r="AX641" s="192">
        <v>0</v>
      </c>
      <c r="AY641" s="192">
        <v>0</v>
      </c>
      <c r="AZ641" s="192">
        <v>0</v>
      </c>
      <c r="BA641" s="192">
        <v>0</v>
      </c>
      <c r="BB641" s="192">
        <v>389697.55</v>
      </c>
      <c r="BC641" s="192">
        <v>18295.63</v>
      </c>
      <c r="BD641" s="192">
        <v>2099912.25</v>
      </c>
      <c r="BE641" s="192">
        <v>0</v>
      </c>
      <c r="BF641" s="192">
        <v>0</v>
      </c>
      <c r="BG641" s="192">
        <v>221656.72</v>
      </c>
      <c r="BH641" s="192">
        <v>0</v>
      </c>
      <c r="BI641" s="192">
        <v>0</v>
      </c>
      <c r="BJ641" s="192">
        <v>0</v>
      </c>
      <c r="BK641" s="192">
        <v>0</v>
      </c>
      <c r="BL641" s="192">
        <v>0</v>
      </c>
      <c r="BM641" s="192">
        <v>238552.25</v>
      </c>
      <c r="BN641" s="192">
        <v>456179.25</v>
      </c>
      <c r="BO641" s="192">
        <v>0</v>
      </c>
      <c r="BP641" s="192">
        <v>156675.5</v>
      </c>
      <c r="BQ641" s="192">
        <v>0</v>
      </c>
      <c r="BR641" s="192">
        <v>0</v>
      </c>
      <c r="BS641" s="192">
        <v>25639</v>
      </c>
      <c r="BT641" s="192">
        <v>247394</v>
      </c>
      <c r="BU641" s="192">
        <v>1568.75</v>
      </c>
      <c r="BV641" s="192">
        <v>55617.75</v>
      </c>
      <c r="BW641" s="192">
        <v>63772</v>
      </c>
      <c r="BX641" s="192">
        <v>1814153.75</v>
      </c>
      <c r="BY641" s="192">
        <v>561.75</v>
      </c>
      <c r="BZ641" s="192">
        <v>0</v>
      </c>
      <c r="CA641" s="192">
        <v>0</v>
      </c>
      <c r="CB641" s="192">
        <v>7315.5</v>
      </c>
      <c r="CC641" s="201">
        <f t="shared" si="79"/>
        <v>46951082.249999993</v>
      </c>
    </row>
    <row r="642" spans="1:81" s="278" customFormat="1">
      <c r="A642" s="320"/>
      <c r="B642" s="319"/>
      <c r="C642" s="321"/>
      <c r="D642" s="321"/>
      <c r="E642" s="321"/>
      <c r="F642" s="322" t="s">
        <v>1305</v>
      </c>
      <c r="G642" s="323" t="s">
        <v>1306</v>
      </c>
      <c r="H642" s="192">
        <v>7290184.2300000004</v>
      </c>
      <c r="I642" s="192">
        <v>5937862.04</v>
      </c>
      <c r="J642" s="192">
        <v>1069055.96</v>
      </c>
      <c r="K642" s="192">
        <v>0</v>
      </c>
      <c r="L642" s="192">
        <v>0</v>
      </c>
      <c r="M642" s="192">
        <v>0</v>
      </c>
      <c r="N642" s="192">
        <v>180928</v>
      </c>
      <c r="O642" s="192">
        <v>0</v>
      </c>
      <c r="P642" s="192">
        <v>0</v>
      </c>
      <c r="Q642" s="192">
        <v>0</v>
      </c>
      <c r="R642" s="192">
        <v>0</v>
      </c>
      <c r="S642" s="192">
        <v>0</v>
      </c>
      <c r="T642" s="192">
        <v>22526013.07</v>
      </c>
      <c r="U642" s="192">
        <v>817895</v>
      </c>
      <c r="V642" s="192">
        <v>0</v>
      </c>
      <c r="W642" s="192">
        <v>0</v>
      </c>
      <c r="X642" s="192">
        <v>0</v>
      </c>
      <c r="Y642" s="192">
        <v>0</v>
      </c>
      <c r="Z642" s="192">
        <v>2370173.64</v>
      </c>
      <c r="AA642" s="192">
        <v>0</v>
      </c>
      <c r="AB642" s="192">
        <v>0</v>
      </c>
      <c r="AC642" s="192">
        <v>0</v>
      </c>
      <c r="AD642" s="192">
        <v>0</v>
      </c>
      <c r="AE642" s="192">
        <v>0</v>
      </c>
      <c r="AF642" s="192">
        <v>0</v>
      </c>
      <c r="AG642" s="192">
        <v>0</v>
      </c>
      <c r="AH642" s="192">
        <v>0</v>
      </c>
      <c r="AI642" s="192">
        <v>0</v>
      </c>
      <c r="AJ642" s="192">
        <v>0</v>
      </c>
      <c r="AK642" s="192">
        <v>0</v>
      </c>
      <c r="AL642" s="192">
        <v>0</v>
      </c>
      <c r="AM642" s="192">
        <v>0</v>
      </c>
      <c r="AN642" s="192">
        <v>0</v>
      </c>
      <c r="AO642" s="192">
        <v>0</v>
      </c>
      <c r="AP642" s="192">
        <v>0</v>
      </c>
      <c r="AQ642" s="192">
        <v>0</v>
      </c>
      <c r="AR642" s="192">
        <v>0</v>
      </c>
      <c r="AS642" s="192">
        <v>0</v>
      </c>
      <c r="AT642" s="192">
        <v>0</v>
      </c>
      <c r="AU642" s="192">
        <v>1215829.5</v>
      </c>
      <c r="AV642" s="192">
        <v>0</v>
      </c>
      <c r="AW642" s="192">
        <v>0</v>
      </c>
      <c r="AX642" s="192">
        <v>0</v>
      </c>
      <c r="AY642" s="192">
        <v>0</v>
      </c>
      <c r="AZ642" s="192">
        <v>0</v>
      </c>
      <c r="BA642" s="192">
        <v>0</v>
      </c>
      <c r="BB642" s="192">
        <v>6130143.0999999996</v>
      </c>
      <c r="BC642" s="192">
        <v>0</v>
      </c>
      <c r="BD642" s="192">
        <v>0</v>
      </c>
      <c r="BE642" s="192">
        <v>0</v>
      </c>
      <c r="BF642" s="192">
        <v>0</v>
      </c>
      <c r="BG642" s="192">
        <v>0</v>
      </c>
      <c r="BH642" s="192">
        <v>0</v>
      </c>
      <c r="BI642" s="192">
        <v>0</v>
      </c>
      <c r="BJ642" s="192">
        <v>0</v>
      </c>
      <c r="BK642" s="192">
        <v>0</v>
      </c>
      <c r="BL642" s="192">
        <v>0</v>
      </c>
      <c r="BM642" s="192">
        <v>10053500.220000001</v>
      </c>
      <c r="BN642" s="192">
        <v>1759071.96</v>
      </c>
      <c r="BO642" s="192">
        <v>0</v>
      </c>
      <c r="BP642" s="192">
        <v>0</v>
      </c>
      <c r="BQ642" s="192">
        <v>0</v>
      </c>
      <c r="BR642" s="192">
        <v>0</v>
      </c>
      <c r="BS642" s="192">
        <v>0</v>
      </c>
      <c r="BT642" s="192">
        <v>4179755.67</v>
      </c>
      <c r="BU642" s="192">
        <v>0</v>
      </c>
      <c r="BV642" s="192">
        <v>0</v>
      </c>
      <c r="BW642" s="192">
        <v>0</v>
      </c>
      <c r="BX642" s="192">
        <v>0</v>
      </c>
      <c r="BY642" s="192">
        <v>0</v>
      </c>
      <c r="BZ642" s="192">
        <v>0</v>
      </c>
      <c r="CA642" s="192">
        <v>0</v>
      </c>
      <c r="CB642" s="192">
        <v>0</v>
      </c>
      <c r="CC642" s="201">
        <f t="shared" si="79"/>
        <v>63530412.390000001</v>
      </c>
    </row>
    <row r="643" spans="1:81" s="278" customFormat="1">
      <c r="A643" s="320"/>
      <c r="B643" s="319"/>
      <c r="C643" s="321"/>
      <c r="D643" s="321"/>
      <c r="E643" s="321"/>
      <c r="F643" s="322" t="s">
        <v>1307</v>
      </c>
      <c r="G643" s="323" t="s">
        <v>1787</v>
      </c>
      <c r="H643" s="192">
        <v>9140.31</v>
      </c>
      <c r="I643" s="192">
        <v>32262.04</v>
      </c>
      <c r="J643" s="192">
        <v>274541.40000000002</v>
      </c>
      <c r="K643" s="192">
        <v>123237.19</v>
      </c>
      <c r="L643" s="192">
        <v>75549.5</v>
      </c>
      <c r="M643" s="192">
        <v>0</v>
      </c>
      <c r="N643" s="192">
        <v>0</v>
      </c>
      <c r="O643" s="192">
        <v>55245.3</v>
      </c>
      <c r="P643" s="192">
        <v>130670.48</v>
      </c>
      <c r="Q643" s="192">
        <v>0</v>
      </c>
      <c r="R643" s="192">
        <v>136605.6</v>
      </c>
      <c r="S643" s="192">
        <v>10973</v>
      </c>
      <c r="T643" s="192">
        <v>14920.8</v>
      </c>
      <c r="U643" s="192">
        <v>12316</v>
      </c>
      <c r="V643" s="192">
        <v>0</v>
      </c>
      <c r="W643" s="192">
        <v>410.11</v>
      </c>
      <c r="X643" s="192">
        <v>123696.6</v>
      </c>
      <c r="Y643" s="192">
        <v>21980.400000000001</v>
      </c>
      <c r="Z643" s="192">
        <v>0</v>
      </c>
      <c r="AA643" s="192">
        <v>0</v>
      </c>
      <c r="AB643" s="192">
        <v>17747.2</v>
      </c>
      <c r="AC643" s="192">
        <v>-24319.200000000001</v>
      </c>
      <c r="AD643" s="192">
        <v>1381971.85</v>
      </c>
      <c r="AE643" s="192">
        <v>487507.8</v>
      </c>
      <c r="AF643" s="192">
        <v>135647.6</v>
      </c>
      <c r="AG643" s="192">
        <v>0</v>
      </c>
      <c r="AH643" s="192">
        <v>0</v>
      </c>
      <c r="AI643" s="192">
        <v>0</v>
      </c>
      <c r="AJ643" s="192">
        <v>0</v>
      </c>
      <c r="AK643" s="192">
        <v>0</v>
      </c>
      <c r="AL643" s="192">
        <v>0</v>
      </c>
      <c r="AM643" s="192">
        <v>1400</v>
      </c>
      <c r="AN643" s="192">
        <v>0</v>
      </c>
      <c r="AO643" s="192">
        <v>0</v>
      </c>
      <c r="AP643" s="192">
        <v>0</v>
      </c>
      <c r="AQ643" s="192">
        <v>2500</v>
      </c>
      <c r="AR643" s="192">
        <v>0</v>
      </c>
      <c r="AS643" s="192">
        <v>0</v>
      </c>
      <c r="AT643" s="192">
        <v>0</v>
      </c>
      <c r="AU643" s="192">
        <v>16282.39</v>
      </c>
      <c r="AV643" s="192">
        <v>29706.2</v>
      </c>
      <c r="AW643" s="192">
        <v>65113.7</v>
      </c>
      <c r="AX643" s="192">
        <v>32154.6</v>
      </c>
      <c r="AY643" s="192">
        <v>878</v>
      </c>
      <c r="AZ643" s="192">
        <v>445</v>
      </c>
      <c r="BA643" s="192">
        <v>0</v>
      </c>
      <c r="BB643" s="192">
        <v>170968.04</v>
      </c>
      <c r="BC643" s="192">
        <v>762045.07</v>
      </c>
      <c r="BD643" s="192">
        <v>198640</v>
      </c>
      <c r="BE643" s="192">
        <v>0</v>
      </c>
      <c r="BF643" s="192">
        <v>0</v>
      </c>
      <c r="BG643" s="192">
        <v>707587</v>
      </c>
      <c r="BH643" s="192">
        <v>223543.1</v>
      </c>
      <c r="BI643" s="192">
        <v>0</v>
      </c>
      <c r="BJ643" s="192">
        <v>111065</v>
      </c>
      <c r="BK643" s="192">
        <v>2110</v>
      </c>
      <c r="BL643" s="192">
        <v>0</v>
      </c>
      <c r="BM643" s="192">
        <v>0</v>
      </c>
      <c r="BN643" s="192">
        <v>0</v>
      </c>
      <c r="BO643" s="192">
        <v>57261.33</v>
      </c>
      <c r="BP643" s="192">
        <v>0</v>
      </c>
      <c r="BQ643" s="192">
        <v>0</v>
      </c>
      <c r="BR643" s="192">
        <v>160574.54</v>
      </c>
      <c r="BS643" s="192">
        <v>125</v>
      </c>
      <c r="BT643" s="192">
        <v>0</v>
      </c>
      <c r="BU643" s="192">
        <v>0</v>
      </c>
      <c r="BV643" s="192">
        <v>7868</v>
      </c>
      <c r="BW643" s="192">
        <v>36979.4</v>
      </c>
      <c r="BX643" s="192">
        <v>135303.1</v>
      </c>
      <c r="BY643" s="192">
        <v>44490.28</v>
      </c>
      <c r="BZ643" s="192">
        <v>40993.4</v>
      </c>
      <c r="CA643" s="192">
        <v>59729.79</v>
      </c>
      <c r="CB643" s="192">
        <v>0</v>
      </c>
      <c r="CC643" s="201">
        <f t="shared" si="79"/>
        <v>5887866.9200000009</v>
      </c>
    </row>
    <row r="644" spans="1:81" s="278" customFormat="1">
      <c r="A644" s="320"/>
      <c r="B644" s="319"/>
      <c r="C644" s="321"/>
      <c r="D644" s="321"/>
      <c r="E644" s="321"/>
      <c r="F644" s="322" t="s">
        <v>1308</v>
      </c>
      <c r="G644" s="323" t="s">
        <v>1788</v>
      </c>
      <c r="H644" s="192">
        <v>172871.56</v>
      </c>
      <c r="I644" s="192">
        <v>1460</v>
      </c>
      <c r="J644" s="192">
        <v>27651.040000000001</v>
      </c>
      <c r="K644" s="192">
        <v>100</v>
      </c>
      <c r="L644" s="192">
        <v>125216.3</v>
      </c>
      <c r="M644" s="192">
        <v>0</v>
      </c>
      <c r="N644" s="192">
        <v>0</v>
      </c>
      <c r="O644" s="192">
        <v>9019</v>
      </c>
      <c r="P644" s="192">
        <v>0</v>
      </c>
      <c r="Q644" s="192">
        <v>0</v>
      </c>
      <c r="R644" s="192">
        <v>0</v>
      </c>
      <c r="S644" s="192">
        <v>0</v>
      </c>
      <c r="T644" s="192">
        <v>6675</v>
      </c>
      <c r="U644" s="192">
        <v>3982</v>
      </c>
      <c r="V644" s="192">
        <v>0</v>
      </c>
      <c r="W644" s="192">
        <v>0</v>
      </c>
      <c r="X644" s="192">
        <v>0</v>
      </c>
      <c r="Y644" s="192">
        <v>0</v>
      </c>
      <c r="Z644" s="192">
        <v>0</v>
      </c>
      <c r="AA644" s="192">
        <v>0</v>
      </c>
      <c r="AB644" s="192">
        <v>0</v>
      </c>
      <c r="AC644" s="192">
        <v>329.7</v>
      </c>
      <c r="AD644" s="192">
        <v>0</v>
      </c>
      <c r="AE644" s="192">
        <v>0</v>
      </c>
      <c r="AF644" s="192">
        <v>104842.59</v>
      </c>
      <c r="AG644" s="192">
        <v>0</v>
      </c>
      <c r="AH644" s="192">
        <v>0</v>
      </c>
      <c r="AI644" s="192">
        <v>0</v>
      </c>
      <c r="AJ644" s="192">
        <v>0</v>
      </c>
      <c r="AK644" s="192">
        <v>0</v>
      </c>
      <c r="AL644" s="192">
        <v>0</v>
      </c>
      <c r="AM644" s="192">
        <v>0</v>
      </c>
      <c r="AN644" s="192">
        <v>0</v>
      </c>
      <c r="AO644" s="192">
        <v>0</v>
      </c>
      <c r="AP644" s="192">
        <v>0</v>
      </c>
      <c r="AQ644" s="192">
        <v>0</v>
      </c>
      <c r="AR644" s="192">
        <v>0</v>
      </c>
      <c r="AS644" s="192">
        <v>0</v>
      </c>
      <c r="AT644" s="192">
        <v>0</v>
      </c>
      <c r="AU644" s="192">
        <v>0</v>
      </c>
      <c r="AV644" s="192">
        <v>0</v>
      </c>
      <c r="AW644" s="192">
        <v>2228</v>
      </c>
      <c r="AX644" s="192">
        <v>0</v>
      </c>
      <c r="AY644" s="192">
        <v>30206.78</v>
      </c>
      <c r="AZ644" s="192">
        <v>0</v>
      </c>
      <c r="BA644" s="192">
        <v>0</v>
      </c>
      <c r="BB644" s="192">
        <v>186095</v>
      </c>
      <c r="BC644" s="192">
        <v>31477.5</v>
      </c>
      <c r="BD644" s="192">
        <v>0</v>
      </c>
      <c r="BE644" s="192">
        <v>0</v>
      </c>
      <c r="BF644" s="192">
        <v>0</v>
      </c>
      <c r="BG644" s="192">
        <v>0</v>
      </c>
      <c r="BH644" s="192">
        <v>0</v>
      </c>
      <c r="BI644" s="192">
        <v>0</v>
      </c>
      <c r="BJ644" s="192">
        <v>2761</v>
      </c>
      <c r="BK644" s="192">
        <v>0</v>
      </c>
      <c r="BL644" s="192">
        <v>0</v>
      </c>
      <c r="BM644" s="192">
        <v>0</v>
      </c>
      <c r="BN644" s="192">
        <v>0</v>
      </c>
      <c r="BO644" s="192">
        <v>0</v>
      </c>
      <c r="BP644" s="192">
        <v>420</v>
      </c>
      <c r="BQ644" s="192">
        <v>0</v>
      </c>
      <c r="BR644" s="192">
        <v>68557.75</v>
      </c>
      <c r="BS644" s="192">
        <v>9465.5</v>
      </c>
      <c r="BT644" s="192">
        <v>0</v>
      </c>
      <c r="BU644" s="192">
        <v>0</v>
      </c>
      <c r="BV644" s="192">
        <v>0</v>
      </c>
      <c r="BW644" s="192">
        <v>0</v>
      </c>
      <c r="BX644" s="192">
        <v>0</v>
      </c>
      <c r="BY644" s="192">
        <v>0</v>
      </c>
      <c r="BZ644" s="192">
        <v>0</v>
      </c>
      <c r="CA644" s="192">
        <v>0</v>
      </c>
      <c r="CB644" s="192">
        <v>0</v>
      </c>
      <c r="CC644" s="201">
        <f t="shared" si="79"/>
        <v>783358.72000000009</v>
      </c>
    </row>
    <row r="645" spans="1:81" s="278" customFormat="1">
      <c r="A645" s="320"/>
      <c r="B645" s="319"/>
      <c r="C645" s="321"/>
      <c r="D645" s="321"/>
      <c r="E645" s="321"/>
      <c r="F645" s="322" t="s">
        <v>1309</v>
      </c>
      <c r="G645" s="323" t="s">
        <v>1789</v>
      </c>
      <c r="H645" s="192">
        <v>0</v>
      </c>
      <c r="I645" s="192">
        <v>0</v>
      </c>
      <c r="J645" s="192">
        <v>14526.5</v>
      </c>
      <c r="K645" s="192">
        <v>1467</v>
      </c>
      <c r="L645" s="192">
        <v>0</v>
      </c>
      <c r="M645" s="192">
        <v>0</v>
      </c>
      <c r="N645" s="192">
        <v>0</v>
      </c>
      <c r="O645" s="192">
        <v>0</v>
      </c>
      <c r="P645" s="192">
        <v>0</v>
      </c>
      <c r="Q645" s="192">
        <v>0</v>
      </c>
      <c r="R645" s="192">
        <v>2030.25</v>
      </c>
      <c r="S645" s="192">
        <v>0</v>
      </c>
      <c r="T645" s="192">
        <v>5505</v>
      </c>
      <c r="U645" s="192">
        <v>1860</v>
      </c>
      <c r="V645" s="192">
        <v>0</v>
      </c>
      <c r="W645" s="192">
        <v>0</v>
      </c>
      <c r="X645" s="192">
        <v>510</v>
      </c>
      <c r="Y645" s="192">
        <v>541</v>
      </c>
      <c r="Z645" s="192">
        <v>0</v>
      </c>
      <c r="AA645" s="192">
        <v>0</v>
      </c>
      <c r="AB645" s="192">
        <v>2179.9499999999998</v>
      </c>
      <c r="AC645" s="192">
        <v>-100</v>
      </c>
      <c r="AD645" s="192">
        <v>2940</v>
      </c>
      <c r="AE645" s="192">
        <v>2493</v>
      </c>
      <c r="AF645" s="192">
        <v>0</v>
      </c>
      <c r="AG645" s="192">
        <v>0</v>
      </c>
      <c r="AH645" s="192">
        <v>0</v>
      </c>
      <c r="AI645" s="192">
        <v>0</v>
      </c>
      <c r="AJ645" s="192">
        <v>0</v>
      </c>
      <c r="AK645" s="192">
        <v>0</v>
      </c>
      <c r="AL645" s="192">
        <v>0</v>
      </c>
      <c r="AM645" s="192">
        <v>0</v>
      </c>
      <c r="AN645" s="192">
        <v>0</v>
      </c>
      <c r="AO645" s="192">
        <v>400</v>
      </c>
      <c r="AP645" s="192">
        <v>0</v>
      </c>
      <c r="AQ645" s="192">
        <v>0</v>
      </c>
      <c r="AR645" s="192">
        <v>0</v>
      </c>
      <c r="AS645" s="192">
        <v>0</v>
      </c>
      <c r="AT645" s="192">
        <v>0</v>
      </c>
      <c r="AU645" s="192">
        <v>16130</v>
      </c>
      <c r="AV645" s="192">
        <v>118608.25</v>
      </c>
      <c r="AW645" s="192">
        <v>4150.5</v>
      </c>
      <c r="AX645" s="192">
        <v>17231.2</v>
      </c>
      <c r="AY645" s="192">
        <v>4565.25</v>
      </c>
      <c r="AZ645" s="192">
        <v>1540</v>
      </c>
      <c r="BA645" s="192">
        <v>0</v>
      </c>
      <c r="BB645" s="192">
        <v>8971</v>
      </c>
      <c r="BC645" s="192">
        <v>0</v>
      </c>
      <c r="BD645" s="192">
        <v>5097.5</v>
      </c>
      <c r="BE645" s="192">
        <v>0</v>
      </c>
      <c r="BF645" s="192">
        <v>0</v>
      </c>
      <c r="BG645" s="192">
        <v>0</v>
      </c>
      <c r="BH645" s="192">
        <v>0</v>
      </c>
      <c r="BI645" s="192">
        <v>0</v>
      </c>
      <c r="BJ645" s="192">
        <v>1000</v>
      </c>
      <c r="BK645" s="192">
        <v>0</v>
      </c>
      <c r="BL645" s="192">
        <v>0</v>
      </c>
      <c r="BM645" s="192">
        <v>0</v>
      </c>
      <c r="BN645" s="192">
        <v>0</v>
      </c>
      <c r="BO645" s="192">
        <v>138485</v>
      </c>
      <c r="BP645" s="192">
        <v>0</v>
      </c>
      <c r="BQ645" s="192">
        <v>0</v>
      </c>
      <c r="BR645" s="192">
        <v>0</v>
      </c>
      <c r="BS645" s="192">
        <v>0</v>
      </c>
      <c r="BT645" s="192">
        <v>0</v>
      </c>
      <c r="BU645" s="192">
        <v>0</v>
      </c>
      <c r="BV645" s="192">
        <v>1011</v>
      </c>
      <c r="BW645" s="192">
        <v>10028.25</v>
      </c>
      <c r="BX645" s="192">
        <v>0</v>
      </c>
      <c r="BY645" s="192">
        <v>855</v>
      </c>
      <c r="BZ645" s="192">
        <v>0</v>
      </c>
      <c r="CA645" s="192">
        <v>0</v>
      </c>
      <c r="CB645" s="192">
        <v>0</v>
      </c>
      <c r="CC645" s="201">
        <f t="shared" si="79"/>
        <v>362025.65</v>
      </c>
    </row>
    <row r="646" spans="1:81" s="278" customFormat="1">
      <c r="A646" s="320"/>
      <c r="B646" s="319"/>
      <c r="C646" s="321"/>
      <c r="D646" s="321"/>
      <c r="E646" s="321"/>
      <c r="F646" s="322" t="s">
        <v>1310</v>
      </c>
      <c r="G646" s="323" t="s">
        <v>1311</v>
      </c>
      <c r="H646" s="192">
        <v>7047383.0599999996</v>
      </c>
      <c r="I646" s="192">
        <v>0</v>
      </c>
      <c r="J646" s="192">
        <v>0</v>
      </c>
      <c r="K646" s="192">
        <v>0</v>
      </c>
      <c r="L646" s="192">
        <v>0</v>
      </c>
      <c r="M646" s="192">
        <v>0</v>
      </c>
      <c r="N646" s="192">
        <v>0</v>
      </c>
      <c r="O646" s="192">
        <v>0</v>
      </c>
      <c r="P646" s="192">
        <v>0</v>
      </c>
      <c r="Q646" s="192">
        <v>0</v>
      </c>
      <c r="R646" s="192">
        <v>0</v>
      </c>
      <c r="S646" s="192">
        <v>0</v>
      </c>
      <c r="T646" s="192">
        <v>0</v>
      </c>
      <c r="U646" s="192">
        <v>0</v>
      </c>
      <c r="V646" s="192">
        <v>0</v>
      </c>
      <c r="W646" s="192">
        <v>0</v>
      </c>
      <c r="X646" s="192">
        <v>0</v>
      </c>
      <c r="Y646" s="192">
        <v>0</v>
      </c>
      <c r="Z646" s="192">
        <v>0</v>
      </c>
      <c r="AA646" s="192">
        <v>0</v>
      </c>
      <c r="AB646" s="192">
        <v>0</v>
      </c>
      <c r="AC646" s="192">
        <v>0</v>
      </c>
      <c r="AD646" s="192">
        <v>0</v>
      </c>
      <c r="AE646" s="192">
        <v>0</v>
      </c>
      <c r="AF646" s="192">
        <v>0</v>
      </c>
      <c r="AG646" s="192">
        <v>0</v>
      </c>
      <c r="AH646" s="192">
        <v>0</v>
      </c>
      <c r="AI646" s="192">
        <v>0</v>
      </c>
      <c r="AJ646" s="192">
        <v>0</v>
      </c>
      <c r="AK646" s="192">
        <v>0</v>
      </c>
      <c r="AL646" s="192">
        <v>0</v>
      </c>
      <c r="AM646" s="192">
        <v>0</v>
      </c>
      <c r="AN646" s="192">
        <v>0</v>
      </c>
      <c r="AO646" s="192">
        <v>0</v>
      </c>
      <c r="AP646" s="192">
        <v>0</v>
      </c>
      <c r="AQ646" s="192">
        <v>0</v>
      </c>
      <c r="AR646" s="192">
        <v>0</v>
      </c>
      <c r="AS646" s="192">
        <v>0</v>
      </c>
      <c r="AT646" s="192">
        <v>0</v>
      </c>
      <c r="AU646" s="192">
        <v>39565.129999999997</v>
      </c>
      <c r="AV646" s="192">
        <v>0</v>
      </c>
      <c r="AW646" s="192">
        <v>0</v>
      </c>
      <c r="AX646" s="192">
        <v>0</v>
      </c>
      <c r="AY646" s="192">
        <v>0</v>
      </c>
      <c r="AZ646" s="192">
        <v>0</v>
      </c>
      <c r="BA646" s="192">
        <v>0</v>
      </c>
      <c r="BB646" s="192">
        <v>0</v>
      </c>
      <c r="BC646" s="192">
        <v>0</v>
      </c>
      <c r="BD646" s="192">
        <v>0</v>
      </c>
      <c r="BE646" s="192">
        <v>0</v>
      </c>
      <c r="BF646" s="192">
        <v>0</v>
      </c>
      <c r="BG646" s="192">
        <v>258278.36</v>
      </c>
      <c r="BH646" s="192">
        <v>0</v>
      </c>
      <c r="BI646" s="192">
        <v>0</v>
      </c>
      <c r="BJ646" s="192">
        <v>0</v>
      </c>
      <c r="BK646" s="192">
        <v>0</v>
      </c>
      <c r="BL646" s="192">
        <v>0</v>
      </c>
      <c r="BM646" s="192">
        <v>2942651.38</v>
      </c>
      <c r="BN646" s="192">
        <v>0</v>
      </c>
      <c r="BO646" s="192">
        <v>0</v>
      </c>
      <c r="BP646" s="192">
        <v>0</v>
      </c>
      <c r="BQ646" s="192">
        <v>0</v>
      </c>
      <c r="BR646" s="192">
        <v>0</v>
      </c>
      <c r="BS646" s="192">
        <v>0</v>
      </c>
      <c r="BT646" s="192">
        <v>0</v>
      </c>
      <c r="BU646" s="192">
        <v>0</v>
      </c>
      <c r="BV646" s="192">
        <v>0</v>
      </c>
      <c r="BW646" s="192">
        <v>0</v>
      </c>
      <c r="BX646" s="192">
        <v>0</v>
      </c>
      <c r="BY646" s="192">
        <v>0</v>
      </c>
      <c r="BZ646" s="192">
        <v>0</v>
      </c>
      <c r="CA646" s="192">
        <v>0</v>
      </c>
      <c r="CB646" s="192">
        <v>0</v>
      </c>
      <c r="CC646" s="201">
        <f t="shared" si="79"/>
        <v>10287877.93</v>
      </c>
    </row>
    <row r="647" spans="1:81" s="278" customFormat="1">
      <c r="A647" s="320"/>
      <c r="B647" s="319"/>
      <c r="C647" s="321"/>
      <c r="D647" s="321"/>
      <c r="E647" s="321"/>
      <c r="F647" s="322" t="s">
        <v>1312</v>
      </c>
      <c r="G647" s="323" t="s">
        <v>1313</v>
      </c>
      <c r="H647" s="192">
        <v>133497.29999999999</v>
      </c>
      <c r="I647" s="192">
        <v>0</v>
      </c>
      <c r="J647" s="192">
        <v>707000</v>
      </c>
      <c r="K647" s="192">
        <v>0</v>
      </c>
      <c r="L647" s="192">
        <v>0</v>
      </c>
      <c r="M647" s="192">
        <v>0</v>
      </c>
      <c r="N647" s="192">
        <v>0</v>
      </c>
      <c r="O647" s="192">
        <v>0</v>
      </c>
      <c r="P647" s="192">
        <v>0</v>
      </c>
      <c r="Q647" s="192">
        <v>479217.77</v>
      </c>
      <c r="R647" s="192">
        <v>0</v>
      </c>
      <c r="S647" s="192">
        <v>0</v>
      </c>
      <c r="T647" s="192">
        <v>0</v>
      </c>
      <c r="U647" s="192">
        <v>0</v>
      </c>
      <c r="V647" s="192">
        <v>0</v>
      </c>
      <c r="W647" s="192">
        <v>0</v>
      </c>
      <c r="X647" s="192">
        <v>0</v>
      </c>
      <c r="Y647" s="192">
        <v>0</v>
      </c>
      <c r="Z647" s="192">
        <v>0</v>
      </c>
      <c r="AA647" s="192">
        <v>5934</v>
      </c>
      <c r="AB647" s="192">
        <v>0</v>
      </c>
      <c r="AC647" s="192">
        <v>2976</v>
      </c>
      <c r="AD647" s="192">
        <v>0</v>
      </c>
      <c r="AE647" s="192">
        <v>0</v>
      </c>
      <c r="AF647" s="192">
        <v>0</v>
      </c>
      <c r="AG647" s="192">
        <v>0</v>
      </c>
      <c r="AH647" s="192">
        <v>0</v>
      </c>
      <c r="AI647" s="192">
        <v>0</v>
      </c>
      <c r="AJ647" s="192">
        <v>219076</v>
      </c>
      <c r="AK647" s="192">
        <v>0</v>
      </c>
      <c r="AL647" s="192">
        <v>0</v>
      </c>
      <c r="AM647" s="192">
        <v>3200</v>
      </c>
      <c r="AN647" s="192">
        <v>0</v>
      </c>
      <c r="AO647" s="192">
        <v>0</v>
      </c>
      <c r="AP647" s="192">
        <v>0</v>
      </c>
      <c r="AQ647" s="192">
        <v>0</v>
      </c>
      <c r="AR647" s="192">
        <v>0</v>
      </c>
      <c r="AS647" s="192">
        <v>0</v>
      </c>
      <c r="AT647" s="192">
        <v>0</v>
      </c>
      <c r="AU647" s="192">
        <v>0</v>
      </c>
      <c r="AV647" s="192">
        <v>0</v>
      </c>
      <c r="AW647" s="192">
        <v>0</v>
      </c>
      <c r="AX647" s="192">
        <v>0</v>
      </c>
      <c r="AY647" s="192">
        <v>0</v>
      </c>
      <c r="AZ647" s="192">
        <v>0</v>
      </c>
      <c r="BA647" s="192">
        <v>0</v>
      </c>
      <c r="BB647" s="192">
        <v>0</v>
      </c>
      <c r="BC647" s="192">
        <v>779750</v>
      </c>
      <c r="BD647" s="192">
        <v>0</v>
      </c>
      <c r="BE647" s="192">
        <v>0</v>
      </c>
      <c r="BF647" s="192">
        <v>0</v>
      </c>
      <c r="BG647" s="192">
        <v>424000</v>
      </c>
      <c r="BH647" s="192">
        <v>1790296</v>
      </c>
      <c r="BI647" s="192">
        <v>0</v>
      </c>
      <c r="BJ647" s="192">
        <v>0</v>
      </c>
      <c r="BK647" s="192">
        <v>0</v>
      </c>
      <c r="BL647" s="192">
        <v>305150</v>
      </c>
      <c r="BM647" s="192">
        <v>0</v>
      </c>
      <c r="BN647" s="192">
        <v>0</v>
      </c>
      <c r="BO647" s="192">
        <v>0</v>
      </c>
      <c r="BP647" s="192">
        <v>286500</v>
      </c>
      <c r="BQ647" s="192">
        <v>0</v>
      </c>
      <c r="BR647" s="192">
        <v>713635</v>
      </c>
      <c r="BS647" s="192">
        <v>0</v>
      </c>
      <c r="BT647" s="192">
        <v>296.73</v>
      </c>
      <c r="BU647" s="192">
        <v>0</v>
      </c>
      <c r="BV647" s="192">
        <v>0</v>
      </c>
      <c r="BW647" s="192">
        <v>0</v>
      </c>
      <c r="BX647" s="192">
        <v>0</v>
      </c>
      <c r="BY647" s="192">
        <v>0</v>
      </c>
      <c r="BZ647" s="192">
        <v>0</v>
      </c>
      <c r="CA647" s="192">
        <v>0</v>
      </c>
      <c r="CB647" s="192">
        <v>0</v>
      </c>
      <c r="CC647" s="201">
        <f t="shared" si="79"/>
        <v>5850528.8000000007</v>
      </c>
    </row>
    <row r="648" spans="1:81" s="278" customFormat="1">
      <c r="A648" s="320"/>
      <c r="B648" s="319"/>
      <c r="C648" s="321"/>
      <c r="D648" s="321"/>
      <c r="E648" s="321"/>
      <c r="F648" s="322" t="s">
        <v>1314</v>
      </c>
      <c r="G648" s="323" t="s">
        <v>1315</v>
      </c>
      <c r="H648" s="192">
        <v>0</v>
      </c>
      <c r="I648" s="192">
        <v>0</v>
      </c>
      <c r="J648" s="192">
        <v>0</v>
      </c>
      <c r="K648" s="192">
        <v>0</v>
      </c>
      <c r="L648" s="192">
        <v>0</v>
      </c>
      <c r="M648" s="192">
        <v>0</v>
      </c>
      <c r="N648" s="192">
        <v>0</v>
      </c>
      <c r="O648" s="192">
        <v>0</v>
      </c>
      <c r="P648" s="192">
        <v>0</v>
      </c>
      <c r="Q648" s="192">
        <v>0</v>
      </c>
      <c r="R648" s="192">
        <v>0</v>
      </c>
      <c r="S648" s="192">
        <v>0</v>
      </c>
      <c r="T648" s="192">
        <v>0</v>
      </c>
      <c r="U648" s="192">
        <v>0</v>
      </c>
      <c r="V648" s="192">
        <v>0</v>
      </c>
      <c r="W648" s="192">
        <v>0</v>
      </c>
      <c r="X648" s="192">
        <v>0</v>
      </c>
      <c r="Y648" s="192">
        <v>0</v>
      </c>
      <c r="Z648" s="192">
        <v>0</v>
      </c>
      <c r="AA648" s="192">
        <v>0</v>
      </c>
      <c r="AB648" s="192">
        <v>0</v>
      </c>
      <c r="AC648" s="192">
        <v>0</v>
      </c>
      <c r="AD648" s="192">
        <v>0</v>
      </c>
      <c r="AE648" s="192">
        <v>0</v>
      </c>
      <c r="AF648" s="192">
        <v>0</v>
      </c>
      <c r="AG648" s="192">
        <v>0</v>
      </c>
      <c r="AH648" s="192">
        <v>0</v>
      </c>
      <c r="AI648" s="192">
        <v>0</v>
      </c>
      <c r="AJ648" s="192">
        <v>0</v>
      </c>
      <c r="AK648" s="192">
        <v>0</v>
      </c>
      <c r="AL648" s="192">
        <v>0</v>
      </c>
      <c r="AM648" s="192">
        <v>0</v>
      </c>
      <c r="AN648" s="192">
        <v>0</v>
      </c>
      <c r="AO648" s="192">
        <v>0</v>
      </c>
      <c r="AP648" s="192">
        <v>0</v>
      </c>
      <c r="AQ648" s="192">
        <v>0</v>
      </c>
      <c r="AR648" s="192">
        <v>0</v>
      </c>
      <c r="AS648" s="192">
        <v>0</v>
      </c>
      <c r="AT648" s="192">
        <v>0</v>
      </c>
      <c r="AU648" s="192">
        <v>889.03</v>
      </c>
      <c r="AV648" s="192">
        <v>0</v>
      </c>
      <c r="AW648" s="192">
        <v>0</v>
      </c>
      <c r="AX648" s="192">
        <v>0</v>
      </c>
      <c r="AY648" s="192">
        <v>0</v>
      </c>
      <c r="AZ648" s="192">
        <v>0</v>
      </c>
      <c r="BA648" s="192">
        <v>0</v>
      </c>
      <c r="BB648" s="192">
        <v>0</v>
      </c>
      <c r="BC648" s="192">
        <v>0</v>
      </c>
      <c r="BD648" s="192">
        <v>0</v>
      </c>
      <c r="BE648" s="192">
        <v>0</v>
      </c>
      <c r="BF648" s="192">
        <v>0</v>
      </c>
      <c r="BG648" s="192">
        <v>0</v>
      </c>
      <c r="BH648" s="192">
        <v>0</v>
      </c>
      <c r="BI648" s="192">
        <v>0</v>
      </c>
      <c r="BJ648" s="192">
        <v>0</v>
      </c>
      <c r="BK648" s="192">
        <v>0</v>
      </c>
      <c r="BL648" s="192">
        <v>0</v>
      </c>
      <c r="BM648" s="192">
        <v>0</v>
      </c>
      <c r="BN648" s="192">
        <v>0</v>
      </c>
      <c r="BO648" s="192">
        <v>0</v>
      </c>
      <c r="BP648" s="192">
        <v>0</v>
      </c>
      <c r="BQ648" s="192">
        <v>0</v>
      </c>
      <c r="BR648" s="192">
        <v>0</v>
      </c>
      <c r="BS648" s="192">
        <v>0</v>
      </c>
      <c r="BT648" s="192">
        <v>57165.75</v>
      </c>
      <c r="BU648" s="192">
        <v>0</v>
      </c>
      <c r="BV648" s="192">
        <v>0</v>
      </c>
      <c r="BW648" s="192">
        <v>0</v>
      </c>
      <c r="BX648" s="192">
        <v>0</v>
      </c>
      <c r="BY648" s="192">
        <v>0</v>
      </c>
      <c r="BZ648" s="192">
        <v>0</v>
      </c>
      <c r="CA648" s="192">
        <v>0</v>
      </c>
      <c r="CB648" s="192">
        <v>0</v>
      </c>
      <c r="CC648" s="201">
        <f t="shared" si="79"/>
        <v>58054.78</v>
      </c>
    </row>
    <row r="649" spans="1:81" s="278" customFormat="1">
      <c r="A649" s="320"/>
      <c r="B649" s="319"/>
      <c r="C649" s="321"/>
      <c r="D649" s="321"/>
      <c r="E649" s="321"/>
      <c r="F649" s="322" t="s">
        <v>1316</v>
      </c>
      <c r="G649" s="323" t="s">
        <v>1317</v>
      </c>
      <c r="H649" s="192">
        <v>0</v>
      </c>
      <c r="I649" s="192">
        <v>0</v>
      </c>
      <c r="J649" s="192">
        <v>0</v>
      </c>
      <c r="K649" s="192">
        <v>0</v>
      </c>
      <c r="L649" s="192">
        <v>0</v>
      </c>
      <c r="M649" s="192">
        <v>0</v>
      </c>
      <c r="N649" s="192">
        <v>0</v>
      </c>
      <c r="O649" s="192">
        <v>0</v>
      </c>
      <c r="P649" s="192">
        <v>0</v>
      </c>
      <c r="Q649" s="192">
        <v>0</v>
      </c>
      <c r="R649" s="192">
        <v>0</v>
      </c>
      <c r="S649" s="192">
        <v>0</v>
      </c>
      <c r="T649" s="192">
        <v>0</v>
      </c>
      <c r="U649" s="192">
        <v>0</v>
      </c>
      <c r="V649" s="192">
        <v>0</v>
      </c>
      <c r="W649" s="192">
        <v>0</v>
      </c>
      <c r="X649" s="192">
        <v>0</v>
      </c>
      <c r="Y649" s="192">
        <v>0</v>
      </c>
      <c r="Z649" s="192">
        <v>0</v>
      </c>
      <c r="AA649" s="192">
        <v>0</v>
      </c>
      <c r="AB649" s="192">
        <v>0</v>
      </c>
      <c r="AC649" s="192">
        <v>0</v>
      </c>
      <c r="AD649" s="192">
        <v>0</v>
      </c>
      <c r="AE649" s="192">
        <v>0</v>
      </c>
      <c r="AF649" s="192">
        <v>0</v>
      </c>
      <c r="AG649" s="192">
        <v>0</v>
      </c>
      <c r="AH649" s="192">
        <v>0</v>
      </c>
      <c r="AI649" s="192">
        <v>0</v>
      </c>
      <c r="AJ649" s="192">
        <v>0</v>
      </c>
      <c r="AK649" s="192">
        <v>0</v>
      </c>
      <c r="AL649" s="192">
        <v>0</v>
      </c>
      <c r="AM649" s="192">
        <v>0</v>
      </c>
      <c r="AN649" s="192">
        <v>0</v>
      </c>
      <c r="AO649" s="192">
        <v>0</v>
      </c>
      <c r="AP649" s="192">
        <v>0</v>
      </c>
      <c r="AQ649" s="192">
        <v>0</v>
      </c>
      <c r="AR649" s="192">
        <v>0</v>
      </c>
      <c r="AS649" s="192">
        <v>0</v>
      </c>
      <c r="AT649" s="192">
        <v>0</v>
      </c>
      <c r="AU649" s="192">
        <v>0</v>
      </c>
      <c r="AV649" s="192">
        <v>0</v>
      </c>
      <c r="AW649" s="192">
        <v>0</v>
      </c>
      <c r="AX649" s="192">
        <v>0</v>
      </c>
      <c r="AY649" s="192">
        <v>0</v>
      </c>
      <c r="AZ649" s="192">
        <v>0</v>
      </c>
      <c r="BA649" s="192">
        <v>0</v>
      </c>
      <c r="BB649" s="192">
        <v>0</v>
      </c>
      <c r="BC649" s="192">
        <v>0</v>
      </c>
      <c r="BD649" s="192">
        <v>0</v>
      </c>
      <c r="BE649" s="192">
        <v>0</v>
      </c>
      <c r="BF649" s="192">
        <v>0</v>
      </c>
      <c r="BG649" s="192">
        <v>0</v>
      </c>
      <c r="BH649" s="192">
        <v>0</v>
      </c>
      <c r="BI649" s="192">
        <v>0</v>
      </c>
      <c r="BJ649" s="192">
        <v>0</v>
      </c>
      <c r="BK649" s="192">
        <v>0</v>
      </c>
      <c r="BL649" s="192">
        <v>0</v>
      </c>
      <c r="BM649" s="192">
        <v>0</v>
      </c>
      <c r="BN649" s="192">
        <v>0</v>
      </c>
      <c r="BO649" s="192">
        <v>0</v>
      </c>
      <c r="BP649" s="192">
        <v>0</v>
      </c>
      <c r="BQ649" s="192">
        <v>0</v>
      </c>
      <c r="BR649" s="192">
        <v>0</v>
      </c>
      <c r="BS649" s="192">
        <v>0</v>
      </c>
      <c r="BT649" s="192">
        <v>0</v>
      </c>
      <c r="BU649" s="192">
        <v>0</v>
      </c>
      <c r="BV649" s="192">
        <v>0</v>
      </c>
      <c r="BW649" s="192">
        <v>0</v>
      </c>
      <c r="BX649" s="192">
        <v>0</v>
      </c>
      <c r="BY649" s="192">
        <v>0</v>
      </c>
      <c r="BZ649" s="192">
        <v>0</v>
      </c>
      <c r="CA649" s="192">
        <v>0</v>
      </c>
      <c r="CB649" s="192">
        <v>0</v>
      </c>
      <c r="CC649" s="201">
        <f t="shared" si="79"/>
        <v>0</v>
      </c>
    </row>
    <row r="650" spans="1:81" s="278" customFormat="1">
      <c r="A650" s="320"/>
      <c r="B650" s="319"/>
      <c r="C650" s="321"/>
      <c r="D650" s="321"/>
      <c r="E650" s="321"/>
      <c r="F650" s="322" t="s">
        <v>1318</v>
      </c>
      <c r="G650" s="323" t="s">
        <v>1319</v>
      </c>
      <c r="H650" s="192">
        <v>0</v>
      </c>
      <c r="I650" s="192">
        <v>0</v>
      </c>
      <c r="J650" s="192">
        <v>0</v>
      </c>
      <c r="K650" s="192">
        <v>0</v>
      </c>
      <c r="L650" s="192">
        <v>0</v>
      </c>
      <c r="M650" s="192">
        <v>0</v>
      </c>
      <c r="N650" s="192">
        <v>0</v>
      </c>
      <c r="O650" s="192">
        <v>0</v>
      </c>
      <c r="P650" s="192">
        <v>0</v>
      </c>
      <c r="Q650" s="192">
        <v>0</v>
      </c>
      <c r="R650" s="192">
        <v>0</v>
      </c>
      <c r="S650" s="192">
        <v>0</v>
      </c>
      <c r="T650" s="192">
        <v>0</v>
      </c>
      <c r="U650" s="192">
        <v>0</v>
      </c>
      <c r="V650" s="192">
        <v>0</v>
      </c>
      <c r="W650" s="192">
        <v>0</v>
      </c>
      <c r="X650" s="192">
        <v>0</v>
      </c>
      <c r="Y650" s="192">
        <v>0</v>
      </c>
      <c r="Z650" s="192">
        <v>0</v>
      </c>
      <c r="AA650" s="192">
        <v>0</v>
      </c>
      <c r="AB650" s="192">
        <v>0</v>
      </c>
      <c r="AC650" s="192">
        <v>0</v>
      </c>
      <c r="AD650" s="192">
        <v>0</v>
      </c>
      <c r="AE650" s="192">
        <v>0</v>
      </c>
      <c r="AF650" s="192">
        <v>0</v>
      </c>
      <c r="AG650" s="192">
        <v>0</v>
      </c>
      <c r="AH650" s="192">
        <v>0</v>
      </c>
      <c r="AI650" s="192">
        <v>0</v>
      </c>
      <c r="AJ650" s="192">
        <v>0</v>
      </c>
      <c r="AK650" s="192">
        <v>0</v>
      </c>
      <c r="AL650" s="192">
        <v>0</v>
      </c>
      <c r="AM650" s="192">
        <v>0</v>
      </c>
      <c r="AN650" s="192">
        <v>0</v>
      </c>
      <c r="AO650" s="192">
        <v>0</v>
      </c>
      <c r="AP650" s="192">
        <v>0</v>
      </c>
      <c r="AQ650" s="192">
        <v>0</v>
      </c>
      <c r="AR650" s="192">
        <v>0</v>
      </c>
      <c r="AS650" s="192">
        <v>0</v>
      </c>
      <c r="AT650" s="192">
        <v>0</v>
      </c>
      <c r="AU650" s="192">
        <v>136300</v>
      </c>
      <c r="AV650" s="192">
        <v>0</v>
      </c>
      <c r="AW650" s="192">
        <v>0</v>
      </c>
      <c r="AX650" s="192">
        <v>0</v>
      </c>
      <c r="AY650" s="192">
        <v>0</v>
      </c>
      <c r="AZ650" s="192">
        <v>0</v>
      </c>
      <c r="BA650" s="192">
        <v>0</v>
      </c>
      <c r="BB650" s="192">
        <v>0</v>
      </c>
      <c r="BC650" s="192">
        <v>0</v>
      </c>
      <c r="BD650" s="192">
        <v>0</v>
      </c>
      <c r="BE650" s="192">
        <v>0</v>
      </c>
      <c r="BF650" s="192">
        <v>0</v>
      </c>
      <c r="BG650" s="192">
        <v>0</v>
      </c>
      <c r="BH650" s="192">
        <v>0</v>
      </c>
      <c r="BI650" s="192">
        <v>0</v>
      </c>
      <c r="BJ650" s="192">
        <v>0</v>
      </c>
      <c r="BK650" s="192">
        <v>0</v>
      </c>
      <c r="BL650" s="192">
        <v>0</v>
      </c>
      <c r="BM650" s="192">
        <v>0</v>
      </c>
      <c r="BN650" s="192">
        <v>0</v>
      </c>
      <c r="BO650" s="192">
        <v>0</v>
      </c>
      <c r="BP650" s="192">
        <v>0</v>
      </c>
      <c r="BQ650" s="192">
        <v>0</v>
      </c>
      <c r="BR650" s="192">
        <v>0</v>
      </c>
      <c r="BS650" s="192">
        <v>0</v>
      </c>
      <c r="BT650" s="192">
        <v>0</v>
      </c>
      <c r="BU650" s="192">
        <v>0</v>
      </c>
      <c r="BV650" s="192">
        <v>0</v>
      </c>
      <c r="BW650" s="192">
        <v>0</v>
      </c>
      <c r="BX650" s="192">
        <v>0</v>
      </c>
      <c r="BY650" s="192">
        <v>0</v>
      </c>
      <c r="BZ650" s="192">
        <v>0</v>
      </c>
      <c r="CA650" s="192">
        <v>0</v>
      </c>
      <c r="CB650" s="192">
        <v>0</v>
      </c>
      <c r="CC650" s="201">
        <f t="shared" si="79"/>
        <v>136300</v>
      </c>
    </row>
    <row r="651" spans="1:81" s="278" customFormat="1">
      <c r="A651" s="320"/>
      <c r="B651" s="319"/>
      <c r="C651" s="321"/>
      <c r="D651" s="321"/>
      <c r="E651" s="321"/>
      <c r="F651" s="322" t="s">
        <v>1320</v>
      </c>
      <c r="G651" s="323" t="s">
        <v>1790</v>
      </c>
      <c r="H651" s="192">
        <v>0</v>
      </c>
      <c r="I651" s="192">
        <v>0</v>
      </c>
      <c r="J651" s="192">
        <v>0</v>
      </c>
      <c r="K651" s="192">
        <v>0</v>
      </c>
      <c r="L651" s="192">
        <v>0</v>
      </c>
      <c r="M651" s="192">
        <v>0</v>
      </c>
      <c r="N651" s="192">
        <v>0</v>
      </c>
      <c r="O651" s="192">
        <v>0</v>
      </c>
      <c r="P651" s="192">
        <v>0</v>
      </c>
      <c r="Q651" s="192">
        <v>0</v>
      </c>
      <c r="R651" s="192">
        <v>0</v>
      </c>
      <c r="S651" s="192">
        <v>0</v>
      </c>
      <c r="T651" s="192">
        <v>0</v>
      </c>
      <c r="U651" s="192">
        <v>0</v>
      </c>
      <c r="V651" s="192">
        <v>0</v>
      </c>
      <c r="W651" s="192">
        <v>0</v>
      </c>
      <c r="X651" s="192">
        <v>0</v>
      </c>
      <c r="Y651" s="192">
        <v>0</v>
      </c>
      <c r="Z651" s="192">
        <v>0</v>
      </c>
      <c r="AA651" s="192">
        <v>0</v>
      </c>
      <c r="AB651" s="192">
        <v>0</v>
      </c>
      <c r="AC651" s="192">
        <v>0</v>
      </c>
      <c r="AD651" s="192">
        <v>0</v>
      </c>
      <c r="AE651" s="192">
        <v>0</v>
      </c>
      <c r="AF651" s="192">
        <v>0</v>
      </c>
      <c r="AG651" s="192">
        <v>0</v>
      </c>
      <c r="AH651" s="192">
        <v>0</v>
      </c>
      <c r="AI651" s="192">
        <v>0</v>
      </c>
      <c r="AJ651" s="192">
        <v>0</v>
      </c>
      <c r="AK651" s="192">
        <v>0</v>
      </c>
      <c r="AL651" s="192">
        <v>0</v>
      </c>
      <c r="AM651" s="192">
        <v>0</v>
      </c>
      <c r="AN651" s="192">
        <v>0</v>
      </c>
      <c r="AO651" s="192">
        <v>0</v>
      </c>
      <c r="AP651" s="192">
        <v>0</v>
      </c>
      <c r="AQ651" s="192">
        <v>0</v>
      </c>
      <c r="AR651" s="192">
        <v>0</v>
      </c>
      <c r="AS651" s="192">
        <v>0</v>
      </c>
      <c r="AT651" s="192">
        <v>0</v>
      </c>
      <c r="AU651" s="192">
        <v>0</v>
      </c>
      <c r="AV651" s="192">
        <v>0</v>
      </c>
      <c r="AW651" s="192">
        <v>0</v>
      </c>
      <c r="AX651" s="192">
        <v>0</v>
      </c>
      <c r="AY651" s="192">
        <v>0</v>
      </c>
      <c r="AZ651" s="192">
        <v>0</v>
      </c>
      <c r="BA651" s="192">
        <v>0</v>
      </c>
      <c r="BB651" s="192">
        <v>10267</v>
      </c>
      <c r="BC651" s="192">
        <v>0</v>
      </c>
      <c r="BD651" s="192">
        <v>0</v>
      </c>
      <c r="BE651" s="192">
        <v>0</v>
      </c>
      <c r="BF651" s="192">
        <v>0</v>
      </c>
      <c r="BG651" s="192">
        <v>0</v>
      </c>
      <c r="BH651" s="192">
        <v>0</v>
      </c>
      <c r="BI651" s="192">
        <v>0</v>
      </c>
      <c r="BJ651" s="192">
        <v>0</v>
      </c>
      <c r="BK651" s="192">
        <v>0</v>
      </c>
      <c r="BL651" s="192">
        <v>0</v>
      </c>
      <c r="BM651" s="192">
        <v>0</v>
      </c>
      <c r="BN651" s="192">
        <v>0</v>
      </c>
      <c r="BO651" s="192">
        <v>519552.61</v>
      </c>
      <c r="BP651" s="192">
        <v>70962</v>
      </c>
      <c r="BQ651" s="192">
        <v>0</v>
      </c>
      <c r="BR651" s="192">
        <v>0</v>
      </c>
      <c r="BS651" s="192">
        <v>0</v>
      </c>
      <c r="BT651" s="192">
        <v>0</v>
      </c>
      <c r="BU651" s="192">
        <v>0</v>
      </c>
      <c r="BV651" s="192">
        <v>0</v>
      </c>
      <c r="BW651" s="192">
        <v>0</v>
      </c>
      <c r="BX651" s="192">
        <v>0</v>
      </c>
      <c r="BY651" s="192">
        <v>0</v>
      </c>
      <c r="BZ651" s="192">
        <v>0</v>
      </c>
      <c r="CA651" s="192">
        <v>0</v>
      </c>
      <c r="CB651" s="192">
        <v>0</v>
      </c>
      <c r="CC651" s="201">
        <f t="shared" si="79"/>
        <v>600781.61</v>
      </c>
    </row>
    <row r="652" spans="1:81" s="278" customFormat="1">
      <c r="A652" s="320"/>
      <c r="B652" s="319"/>
      <c r="C652" s="321"/>
      <c r="D652" s="321"/>
      <c r="E652" s="321"/>
      <c r="F652" s="322" t="s">
        <v>1321</v>
      </c>
      <c r="G652" s="323" t="s">
        <v>1322</v>
      </c>
      <c r="H652" s="192">
        <v>0</v>
      </c>
      <c r="I652" s="192">
        <v>0</v>
      </c>
      <c r="J652" s="192">
        <v>0</v>
      </c>
      <c r="K652" s="192">
        <v>0</v>
      </c>
      <c r="L652" s="192">
        <v>0</v>
      </c>
      <c r="M652" s="192">
        <v>82202</v>
      </c>
      <c r="N652" s="192">
        <v>0</v>
      </c>
      <c r="O652" s="192">
        <v>0</v>
      </c>
      <c r="P652" s="192">
        <v>0</v>
      </c>
      <c r="Q652" s="192">
        <v>630</v>
      </c>
      <c r="R652" s="192">
        <v>0</v>
      </c>
      <c r="S652" s="192">
        <v>43900</v>
      </c>
      <c r="T652" s="192">
        <v>0</v>
      </c>
      <c r="U652" s="192">
        <v>62306</v>
      </c>
      <c r="V652" s="192">
        <v>0</v>
      </c>
      <c r="W652" s="192">
        <v>11526</v>
      </c>
      <c r="X652" s="192">
        <v>0</v>
      </c>
      <c r="Y652" s="192">
        <v>12500</v>
      </c>
      <c r="Z652" s="192">
        <v>0</v>
      </c>
      <c r="AA652" s="192">
        <v>926</v>
      </c>
      <c r="AB652" s="192">
        <v>5393.83</v>
      </c>
      <c r="AC652" s="192">
        <v>0</v>
      </c>
      <c r="AD652" s="192">
        <v>0</v>
      </c>
      <c r="AE652" s="192">
        <v>0</v>
      </c>
      <c r="AF652" s="192">
        <v>0</v>
      </c>
      <c r="AG652" s="192">
        <v>0</v>
      </c>
      <c r="AH652" s="192">
        <v>0</v>
      </c>
      <c r="AI652" s="192">
        <v>0</v>
      </c>
      <c r="AJ652" s="192">
        <v>0</v>
      </c>
      <c r="AK652" s="192">
        <v>0</v>
      </c>
      <c r="AL652" s="192">
        <v>0</v>
      </c>
      <c r="AM652" s="192">
        <v>0</v>
      </c>
      <c r="AN652" s="192">
        <v>0</v>
      </c>
      <c r="AO652" s="192">
        <v>0</v>
      </c>
      <c r="AP652" s="192">
        <v>0</v>
      </c>
      <c r="AQ652" s="192">
        <v>0</v>
      </c>
      <c r="AR652" s="192">
        <v>0</v>
      </c>
      <c r="AS652" s="192">
        <v>0</v>
      </c>
      <c r="AT652" s="192">
        <v>0</v>
      </c>
      <c r="AU652" s="192">
        <v>0</v>
      </c>
      <c r="AV652" s="192">
        <v>0</v>
      </c>
      <c r="AW652" s="192">
        <v>0</v>
      </c>
      <c r="AX652" s="192">
        <v>0</v>
      </c>
      <c r="AY652" s="192">
        <v>288.89999999999998</v>
      </c>
      <c r="AZ652" s="192">
        <v>24000</v>
      </c>
      <c r="BA652" s="192">
        <v>0</v>
      </c>
      <c r="BB652" s="192">
        <v>0</v>
      </c>
      <c r="BC652" s="192">
        <v>0</v>
      </c>
      <c r="BD652" s="192">
        <v>851716</v>
      </c>
      <c r="BE652" s="192">
        <v>0</v>
      </c>
      <c r="BF652" s="192">
        <v>0</v>
      </c>
      <c r="BG652" s="192">
        <v>0</v>
      </c>
      <c r="BH652" s="192">
        <v>44550</v>
      </c>
      <c r="BI652" s="192">
        <v>0</v>
      </c>
      <c r="BJ652" s="192">
        <v>0</v>
      </c>
      <c r="BK652" s="192">
        <v>0</v>
      </c>
      <c r="BL652" s="192">
        <v>0</v>
      </c>
      <c r="BM652" s="192">
        <v>1800</v>
      </c>
      <c r="BN652" s="192">
        <v>0</v>
      </c>
      <c r="BO652" s="192">
        <v>0</v>
      </c>
      <c r="BP652" s="192">
        <v>67185.899999999994</v>
      </c>
      <c r="BQ652" s="192">
        <v>0</v>
      </c>
      <c r="BR652" s="192">
        <v>107030</v>
      </c>
      <c r="BS652" s="192">
        <v>0</v>
      </c>
      <c r="BT652" s="192">
        <v>0</v>
      </c>
      <c r="BU652" s="192">
        <v>0</v>
      </c>
      <c r="BV652" s="192">
        <v>0</v>
      </c>
      <c r="BW652" s="192">
        <v>0</v>
      </c>
      <c r="BX652" s="192">
        <v>0</v>
      </c>
      <c r="BY652" s="192">
        <v>0</v>
      </c>
      <c r="BZ652" s="192">
        <v>0</v>
      </c>
      <c r="CA652" s="192">
        <v>0</v>
      </c>
      <c r="CB652" s="192">
        <v>0</v>
      </c>
      <c r="CC652" s="201">
        <f t="shared" si="79"/>
        <v>1315954.6299999999</v>
      </c>
    </row>
    <row r="653" spans="1:81" s="278" customFormat="1">
      <c r="A653" s="320"/>
      <c r="B653" s="319"/>
      <c r="C653" s="321"/>
      <c r="D653" s="321"/>
      <c r="E653" s="321"/>
      <c r="F653" s="322" t="s">
        <v>1323</v>
      </c>
      <c r="G653" s="323" t="s">
        <v>1324</v>
      </c>
      <c r="H653" s="192">
        <v>0</v>
      </c>
      <c r="I653" s="192">
        <v>0</v>
      </c>
      <c r="J653" s="192">
        <v>0</v>
      </c>
      <c r="K653" s="192">
        <v>0</v>
      </c>
      <c r="L653" s="192">
        <v>0</v>
      </c>
      <c r="M653" s="192">
        <v>0</v>
      </c>
      <c r="N653" s="192">
        <v>5440099</v>
      </c>
      <c r="O653" s="192">
        <v>0</v>
      </c>
      <c r="P653" s="192">
        <v>0</v>
      </c>
      <c r="Q653" s="192">
        <v>0</v>
      </c>
      <c r="R653" s="192">
        <v>0</v>
      </c>
      <c r="S653" s="192">
        <v>0</v>
      </c>
      <c r="T653" s="192">
        <v>0</v>
      </c>
      <c r="U653" s="192">
        <v>227786</v>
      </c>
      <c r="V653" s="192">
        <v>0</v>
      </c>
      <c r="W653" s="192">
        <v>0</v>
      </c>
      <c r="X653" s="192">
        <v>119730.83</v>
      </c>
      <c r="Y653" s="192">
        <v>0</v>
      </c>
      <c r="Z653" s="192">
        <v>0</v>
      </c>
      <c r="AA653" s="192">
        <v>0</v>
      </c>
      <c r="AB653" s="192">
        <v>484730</v>
      </c>
      <c r="AC653" s="192">
        <v>128900</v>
      </c>
      <c r="AD653" s="192">
        <v>228978.02</v>
      </c>
      <c r="AE653" s="192">
        <v>0</v>
      </c>
      <c r="AF653" s="192">
        <v>0</v>
      </c>
      <c r="AG653" s="192">
        <v>1786267.94</v>
      </c>
      <c r="AH653" s="192">
        <v>0</v>
      </c>
      <c r="AI653" s="192">
        <v>0</v>
      </c>
      <c r="AJ653" s="192">
        <v>0</v>
      </c>
      <c r="AK653" s="192">
        <v>0</v>
      </c>
      <c r="AL653" s="192">
        <v>0</v>
      </c>
      <c r="AM653" s="192">
        <v>0</v>
      </c>
      <c r="AN653" s="192">
        <v>0</v>
      </c>
      <c r="AO653" s="192">
        <v>0</v>
      </c>
      <c r="AP653" s="192">
        <v>0</v>
      </c>
      <c r="AQ653" s="192">
        <v>605606</v>
      </c>
      <c r="AR653" s="192">
        <v>5400</v>
      </c>
      <c r="AS653" s="192">
        <v>54546</v>
      </c>
      <c r="AT653" s="192">
        <v>0</v>
      </c>
      <c r="AU653" s="192">
        <v>10372</v>
      </c>
      <c r="AV653" s="192">
        <v>0</v>
      </c>
      <c r="AW653" s="192">
        <v>420263</v>
      </c>
      <c r="AX653" s="192">
        <v>0</v>
      </c>
      <c r="AY653" s="192">
        <v>0</v>
      </c>
      <c r="AZ653" s="192">
        <v>0</v>
      </c>
      <c r="BA653" s="192">
        <v>4596</v>
      </c>
      <c r="BB653" s="192">
        <v>0</v>
      </c>
      <c r="BC653" s="192">
        <v>0</v>
      </c>
      <c r="BD653" s="192">
        <v>897800</v>
      </c>
      <c r="BE653" s="192">
        <v>0</v>
      </c>
      <c r="BF653" s="192">
        <v>4359.93</v>
      </c>
      <c r="BG653" s="192">
        <v>0</v>
      </c>
      <c r="BH653" s="192">
        <v>119875.11</v>
      </c>
      <c r="BI653" s="192">
        <v>0</v>
      </c>
      <c r="BJ653" s="192">
        <v>143578.04</v>
      </c>
      <c r="BK653" s="192">
        <v>0</v>
      </c>
      <c r="BL653" s="192">
        <v>0</v>
      </c>
      <c r="BM653" s="192">
        <v>0</v>
      </c>
      <c r="BN653" s="192">
        <v>0</v>
      </c>
      <c r="BO653" s="192">
        <v>0</v>
      </c>
      <c r="BP653" s="192">
        <v>27238.6</v>
      </c>
      <c r="BQ653" s="192">
        <v>395786</v>
      </c>
      <c r="BR653" s="192">
        <v>0</v>
      </c>
      <c r="BS653" s="192">
        <v>210</v>
      </c>
      <c r="BT653" s="192">
        <v>38280</v>
      </c>
      <c r="BU653" s="192">
        <v>302.31</v>
      </c>
      <c r="BV653" s="192">
        <v>19101.439999999999</v>
      </c>
      <c r="BW653" s="192">
        <v>98903.5</v>
      </c>
      <c r="BX653" s="192">
        <v>0</v>
      </c>
      <c r="BY653" s="192">
        <v>0</v>
      </c>
      <c r="BZ653" s="192">
        <v>7470</v>
      </c>
      <c r="CA653" s="192">
        <v>0</v>
      </c>
      <c r="CB653" s="192">
        <v>73900</v>
      </c>
      <c r="CC653" s="201">
        <f t="shared" si="79"/>
        <v>11344079.719999997</v>
      </c>
    </row>
    <row r="654" spans="1:81" s="278" customFormat="1">
      <c r="A654" s="320"/>
      <c r="B654" s="319"/>
      <c r="C654" s="321"/>
      <c r="D654" s="321"/>
      <c r="E654" s="321"/>
      <c r="F654" s="322" t="s">
        <v>1325</v>
      </c>
      <c r="G654" s="323" t="s">
        <v>1326</v>
      </c>
      <c r="H654" s="192">
        <v>0</v>
      </c>
      <c r="I654" s="192">
        <v>0</v>
      </c>
      <c r="J654" s="192">
        <v>600780</v>
      </c>
      <c r="K654" s="192">
        <v>0</v>
      </c>
      <c r="L654" s="192">
        <v>56430</v>
      </c>
      <c r="M654" s="192">
        <v>61000</v>
      </c>
      <c r="N654" s="192">
        <v>0</v>
      </c>
      <c r="O654" s="192">
        <v>0</v>
      </c>
      <c r="P654" s="192">
        <v>0</v>
      </c>
      <c r="Q654" s="192">
        <v>0</v>
      </c>
      <c r="R654" s="192">
        <v>0</v>
      </c>
      <c r="S654" s="192">
        <v>0</v>
      </c>
      <c r="T654" s="192">
        <v>0</v>
      </c>
      <c r="U654" s="192">
        <v>0</v>
      </c>
      <c r="V654" s="192">
        <v>0</v>
      </c>
      <c r="W654" s="192">
        <v>0</v>
      </c>
      <c r="X654" s="192">
        <v>0</v>
      </c>
      <c r="Y654" s="192">
        <v>0</v>
      </c>
      <c r="Z654" s="192">
        <v>0</v>
      </c>
      <c r="AA654" s="192">
        <v>0</v>
      </c>
      <c r="AB654" s="192">
        <v>0</v>
      </c>
      <c r="AC654" s="192">
        <v>0</v>
      </c>
      <c r="AD654" s="192">
        <v>0</v>
      </c>
      <c r="AE654" s="192">
        <v>0</v>
      </c>
      <c r="AF654" s="192">
        <v>0</v>
      </c>
      <c r="AG654" s="192">
        <v>0</v>
      </c>
      <c r="AH654" s="192">
        <v>0</v>
      </c>
      <c r="AI654" s="192">
        <v>0</v>
      </c>
      <c r="AJ654" s="192">
        <v>0</v>
      </c>
      <c r="AK654" s="192">
        <v>0</v>
      </c>
      <c r="AL654" s="192">
        <v>0</v>
      </c>
      <c r="AM654" s="192">
        <v>0</v>
      </c>
      <c r="AN654" s="192">
        <v>0</v>
      </c>
      <c r="AO654" s="192">
        <v>0</v>
      </c>
      <c r="AP654" s="192">
        <v>0</v>
      </c>
      <c r="AQ654" s="192">
        <v>0</v>
      </c>
      <c r="AR654" s="192">
        <v>0</v>
      </c>
      <c r="AS654" s="192">
        <v>0</v>
      </c>
      <c r="AT654" s="192">
        <v>0</v>
      </c>
      <c r="AU654" s="192">
        <v>498200</v>
      </c>
      <c r="AV654" s="192">
        <v>0</v>
      </c>
      <c r="AW654" s="192">
        <v>0</v>
      </c>
      <c r="AX654" s="192">
        <v>0</v>
      </c>
      <c r="AY654" s="192">
        <v>414156.6</v>
      </c>
      <c r="AZ654" s="192">
        <v>0</v>
      </c>
      <c r="BA654" s="192">
        <v>0</v>
      </c>
      <c r="BB654" s="192">
        <v>0</v>
      </c>
      <c r="BC654" s="192">
        <v>0</v>
      </c>
      <c r="BD654" s="192">
        <v>0</v>
      </c>
      <c r="BE654" s="192">
        <v>416240</v>
      </c>
      <c r="BF654" s="192">
        <v>310347</v>
      </c>
      <c r="BG654" s="192">
        <v>258240</v>
      </c>
      <c r="BH654" s="192">
        <v>194756</v>
      </c>
      <c r="BI654" s="192">
        <v>0</v>
      </c>
      <c r="BJ654" s="192">
        <v>109375</v>
      </c>
      <c r="BK654" s="192">
        <v>0</v>
      </c>
      <c r="BL654" s="192">
        <v>0</v>
      </c>
      <c r="BM654" s="192">
        <v>0</v>
      </c>
      <c r="BN654" s="192">
        <v>0</v>
      </c>
      <c r="BO654" s="192">
        <v>0</v>
      </c>
      <c r="BP654" s="192">
        <v>25596</v>
      </c>
      <c r="BQ654" s="192">
        <v>0</v>
      </c>
      <c r="BR654" s="192">
        <v>0</v>
      </c>
      <c r="BS654" s="192">
        <v>0</v>
      </c>
      <c r="BT654" s="192">
        <v>0</v>
      </c>
      <c r="BU654" s="192">
        <v>0</v>
      </c>
      <c r="BV654" s="192">
        <v>0</v>
      </c>
      <c r="BW654" s="192">
        <v>0</v>
      </c>
      <c r="BX654" s="192">
        <v>0</v>
      </c>
      <c r="BY654" s="192">
        <v>0</v>
      </c>
      <c r="BZ654" s="192">
        <v>0</v>
      </c>
      <c r="CA654" s="192">
        <v>0</v>
      </c>
      <c r="CB654" s="192">
        <v>0</v>
      </c>
      <c r="CC654" s="201">
        <f t="shared" si="79"/>
        <v>2945120.6</v>
      </c>
    </row>
    <row r="655" spans="1:81" s="278" customFormat="1">
      <c r="A655" s="320"/>
      <c r="B655" s="319"/>
      <c r="C655" s="321"/>
      <c r="D655" s="321"/>
      <c r="E655" s="321"/>
      <c r="F655" s="322" t="s">
        <v>1327</v>
      </c>
      <c r="G655" s="323" t="s">
        <v>1328</v>
      </c>
      <c r="H655" s="192">
        <v>0</v>
      </c>
      <c r="I655" s="192">
        <v>0</v>
      </c>
      <c r="J655" s="192">
        <v>62056</v>
      </c>
      <c r="K655" s="192">
        <v>0</v>
      </c>
      <c r="L655" s="192">
        <v>10220</v>
      </c>
      <c r="M655" s="192">
        <v>80000</v>
      </c>
      <c r="N655" s="192">
        <v>0</v>
      </c>
      <c r="O655" s="192">
        <v>0</v>
      </c>
      <c r="P655" s="192">
        <v>0</v>
      </c>
      <c r="Q655" s="192">
        <v>0</v>
      </c>
      <c r="R655" s="192">
        <v>0</v>
      </c>
      <c r="S655" s="192">
        <v>0</v>
      </c>
      <c r="T655" s="192">
        <v>0</v>
      </c>
      <c r="U655" s="192">
        <v>0</v>
      </c>
      <c r="V655" s="192">
        <v>0</v>
      </c>
      <c r="W655" s="192">
        <v>0</v>
      </c>
      <c r="X655" s="192">
        <v>0</v>
      </c>
      <c r="Y655" s="192">
        <v>0</v>
      </c>
      <c r="Z655" s="192">
        <v>0</v>
      </c>
      <c r="AA655" s="192">
        <v>0</v>
      </c>
      <c r="AB655" s="192">
        <v>0</v>
      </c>
      <c r="AC655" s="192">
        <v>0</v>
      </c>
      <c r="AD655" s="192">
        <v>0</v>
      </c>
      <c r="AE655" s="192">
        <v>0</v>
      </c>
      <c r="AF655" s="192">
        <v>0</v>
      </c>
      <c r="AG655" s="192">
        <v>0</v>
      </c>
      <c r="AH655" s="192">
        <v>0</v>
      </c>
      <c r="AI655" s="192">
        <v>0</v>
      </c>
      <c r="AJ655" s="192">
        <v>194860</v>
      </c>
      <c r="AK655" s="192">
        <v>0</v>
      </c>
      <c r="AL655" s="192">
        <v>0</v>
      </c>
      <c r="AM655" s="192">
        <v>0</v>
      </c>
      <c r="AN655" s="192">
        <v>0</v>
      </c>
      <c r="AO655" s="192">
        <v>0</v>
      </c>
      <c r="AP655" s="192">
        <v>0</v>
      </c>
      <c r="AQ655" s="192">
        <v>0</v>
      </c>
      <c r="AR655" s="192">
        <v>0</v>
      </c>
      <c r="AS655" s="192">
        <v>7395</v>
      </c>
      <c r="AT655" s="192">
        <v>0</v>
      </c>
      <c r="AU655" s="192">
        <v>228400</v>
      </c>
      <c r="AV655" s="192">
        <v>0</v>
      </c>
      <c r="AW655" s="192">
        <v>0</v>
      </c>
      <c r="AX655" s="192">
        <v>0</v>
      </c>
      <c r="AY655" s="192">
        <v>26093.41</v>
      </c>
      <c r="AZ655" s="192">
        <v>0</v>
      </c>
      <c r="BA655" s="192">
        <v>0</v>
      </c>
      <c r="BB655" s="192">
        <v>0</v>
      </c>
      <c r="BC655" s="192">
        <v>0</v>
      </c>
      <c r="BD655" s="192">
        <v>0</v>
      </c>
      <c r="BE655" s="192">
        <v>0</v>
      </c>
      <c r="BF655" s="192">
        <v>0</v>
      </c>
      <c r="BG655" s="192">
        <v>0</v>
      </c>
      <c r="BH655" s="192">
        <v>168309</v>
      </c>
      <c r="BI655" s="192">
        <v>0</v>
      </c>
      <c r="BJ655" s="192">
        <v>80155</v>
      </c>
      <c r="BK655" s="192">
        <v>0</v>
      </c>
      <c r="BL655" s="192">
        <v>0</v>
      </c>
      <c r="BM655" s="192">
        <v>0</v>
      </c>
      <c r="BN655" s="192">
        <v>0</v>
      </c>
      <c r="BO655" s="192">
        <v>0</v>
      </c>
      <c r="BP655" s="192">
        <v>0</v>
      </c>
      <c r="BQ655" s="192">
        <v>0</v>
      </c>
      <c r="BR655" s="192">
        <v>0</v>
      </c>
      <c r="BS655" s="192">
        <v>0</v>
      </c>
      <c r="BT655" s="192">
        <v>0</v>
      </c>
      <c r="BU655" s="192">
        <v>0</v>
      </c>
      <c r="BV655" s="192">
        <v>0</v>
      </c>
      <c r="BW655" s="192">
        <v>0</v>
      </c>
      <c r="BX655" s="192">
        <v>0</v>
      </c>
      <c r="BY655" s="192">
        <v>0</v>
      </c>
      <c r="BZ655" s="192">
        <v>0</v>
      </c>
      <c r="CA655" s="192">
        <v>0</v>
      </c>
      <c r="CB655" s="192">
        <v>0</v>
      </c>
      <c r="CC655" s="201">
        <f t="shared" si="79"/>
        <v>857488.41</v>
      </c>
    </row>
    <row r="656" spans="1:81" s="278" customFormat="1">
      <c r="A656" s="320"/>
      <c r="B656" s="319"/>
      <c r="C656" s="321"/>
      <c r="D656" s="321"/>
      <c r="E656" s="321"/>
      <c r="F656" s="322" t="s">
        <v>1329</v>
      </c>
      <c r="G656" s="323" t="s">
        <v>1330</v>
      </c>
      <c r="H656" s="192">
        <v>0</v>
      </c>
      <c r="I656" s="192">
        <v>0</v>
      </c>
      <c r="J656" s="192">
        <v>0</v>
      </c>
      <c r="K656" s="192">
        <v>0</v>
      </c>
      <c r="L656" s="192">
        <v>0</v>
      </c>
      <c r="M656" s="192">
        <v>0</v>
      </c>
      <c r="N656" s="192">
        <v>0</v>
      </c>
      <c r="O656" s="192">
        <v>0</v>
      </c>
      <c r="P656" s="192">
        <v>0</v>
      </c>
      <c r="Q656" s="192">
        <v>0</v>
      </c>
      <c r="R656" s="192">
        <v>0</v>
      </c>
      <c r="S656" s="192">
        <v>0</v>
      </c>
      <c r="T656" s="192">
        <v>0</v>
      </c>
      <c r="U656" s="192">
        <v>0</v>
      </c>
      <c r="V656" s="192">
        <v>0</v>
      </c>
      <c r="W656" s="192">
        <v>0</v>
      </c>
      <c r="X656" s="192">
        <v>0</v>
      </c>
      <c r="Y656" s="192">
        <v>0</v>
      </c>
      <c r="Z656" s="192">
        <v>0</v>
      </c>
      <c r="AA656" s="192">
        <v>0</v>
      </c>
      <c r="AB656" s="192">
        <v>0</v>
      </c>
      <c r="AC656" s="192">
        <v>0</v>
      </c>
      <c r="AD656" s="192">
        <v>0</v>
      </c>
      <c r="AE656" s="192">
        <v>0</v>
      </c>
      <c r="AF656" s="192">
        <v>0</v>
      </c>
      <c r="AG656" s="192">
        <v>0</v>
      </c>
      <c r="AH656" s="192">
        <v>0</v>
      </c>
      <c r="AI656" s="192">
        <v>0</v>
      </c>
      <c r="AJ656" s="192">
        <v>0</v>
      </c>
      <c r="AK656" s="192">
        <v>0</v>
      </c>
      <c r="AL656" s="192">
        <v>0</v>
      </c>
      <c r="AM656" s="192">
        <v>0</v>
      </c>
      <c r="AN656" s="192">
        <v>0</v>
      </c>
      <c r="AO656" s="192">
        <v>0</v>
      </c>
      <c r="AP656" s="192">
        <v>0</v>
      </c>
      <c r="AQ656" s="192">
        <v>0</v>
      </c>
      <c r="AR656" s="192">
        <v>0</v>
      </c>
      <c r="AS656" s="192">
        <v>0</v>
      </c>
      <c r="AT656" s="192">
        <v>0</v>
      </c>
      <c r="AU656" s="192">
        <v>0</v>
      </c>
      <c r="AV656" s="192">
        <v>0</v>
      </c>
      <c r="AW656" s="192">
        <v>0</v>
      </c>
      <c r="AX656" s="192">
        <v>0</v>
      </c>
      <c r="AY656" s="192">
        <v>0</v>
      </c>
      <c r="AZ656" s="192">
        <v>0</v>
      </c>
      <c r="BA656" s="192">
        <v>0</v>
      </c>
      <c r="BB656" s="192">
        <v>0</v>
      </c>
      <c r="BC656" s="192">
        <v>0</v>
      </c>
      <c r="BD656" s="192">
        <v>0</v>
      </c>
      <c r="BE656" s="192">
        <v>0</v>
      </c>
      <c r="BF656" s="192">
        <v>0</v>
      </c>
      <c r="BG656" s="192">
        <v>0</v>
      </c>
      <c r="BH656" s="192">
        <v>0</v>
      </c>
      <c r="BI656" s="192">
        <v>0</v>
      </c>
      <c r="BJ656" s="192">
        <v>0</v>
      </c>
      <c r="BK656" s="192">
        <v>0</v>
      </c>
      <c r="BL656" s="192">
        <v>0</v>
      </c>
      <c r="BM656" s="192">
        <v>0</v>
      </c>
      <c r="BN656" s="192">
        <v>0</v>
      </c>
      <c r="BO656" s="192">
        <v>0</v>
      </c>
      <c r="BP656" s="192">
        <v>0</v>
      </c>
      <c r="BQ656" s="192">
        <v>0</v>
      </c>
      <c r="BR656" s="192">
        <v>0</v>
      </c>
      <c r="BS656" s="192">
        <v>0</v>
      </c>
      <c r="BT656" s="192">
        <v>0</v>
      </c>
      <c r="BU656" s="192">
        <v>0</v>
      </c>
      <c r="BV656" s="192">
        <v>0</v>
      </c>
      <c r="BW656" s="192">
        <v>0</v>
      </c>
      <c r="BX656" s="192">
        <v>0</v>
      </c>
      <c r="BY656" s="192">
        <v>0</v>
      </c>
      <c r="BZ656" s="192">
        <v>0</v>
      </c>
      <c r="CA656" s="192">
        <v>0</v>
      </c>
      <c r="CB656" s="192">
        <v>0</v>
      </c>
      <c r="CC656" s="201">
        <f t="shared" si="79"/>
        <v>0</v>
      </c>
    </row>
    <row r="657" spans="1:81" s="278" customFormat="1">
      <c r="A657" s="320"/>
      <c r="B657" s="319"/>
      <c r="C657" s="321"/>
      <c r="D657" s="321"/>
      <c r="E657" s="321"/>
      <c r="F657" s="322" t="s">
        <v>1331</v>
      </c>
      <c r="G657" s="323" t="s">
        <v>1332</v>
      </c>
      <c r="H657" s="192">
        <v>0</v>
      </c>
      <c r="I657" s="192">
        <v>0</v>
      </c>
      <c r="J657" s="192">
        <v>0</v>
      </c>
      <c r="K657" s="192">
        <v>0</v>
      </c>
      <c r="L657" s="192">
        <v>0</v>
      </c>
      <c r="M657" s="192">
        <v>0</v>
      </c>
      <c r="N657" s="192">
        <v>0</v>
      </c>
      <c r="O657" s="192">
        <v>0</v>
      </c>
      <c r="P657" s="192">
        <v>10378.700000000001</v>
      </c>
      <c r="Q657" s="192">
        <v>0</v>
      </c>
      <c r="R657" s="192">
        <v>0</v>
      </c>
      <c r="S657" s="192">
        <v>0</v>
      </c>
      <c r="T657" s="192">
        <v>0</v>
      </c>
      <c r="U657" s="192">
        <v>0</v>
      </c>
      <c r="V657" s="192">
        <v>0</v>
      </c>
      <c r="W657" s="192">
        <v>0</v>
      </c>
      <c r="X657" s="192">
        <v>0</v>
      </c>
      <c r="Y657" s="192">
        <v>0</v>
      </c>
      <c r="Z657" s="192">
        <v>0</v>
      </c>
      <c r="AA657" s="192">
        <v>0</v>
      </c>
      <c r="AB657" s="192">
        <v>0</v>
      </c>
      <c r="AC657" s="192">
        <v>0</v>
      </c>
      <c r="AD657" s="192">
        <v>0</v>
      </c>
      <c r="AE657" s="192">
        <v>0</v>
      </c>
      <c r="AF657" s="192">
        <v>0</v>
      </c>
      <c r="AG657" s="192">
        <v>0</v>
      </c>
      <c r="AH657" s="192">
        <v>0</v>
      </c>
      <c r="AI657" s="192">
        <v>0</v>
      </c>
      <c r="AJ657" s="192">
        <v>0</v>
      </c>
      <c r="AK657" s="192">
        <v>0</v>
      </c>
      <c r="AL657" s="192">
        <v>0</v>
      </c>
      <c r="AM657" s="192">
        <v>0</v>
      </c>
      <c r="AN657" s="192">
        <v>0</v>
      </c>
      <c r="AO657" s="192">
        <v>0</v>
      </c>
      <c r="AP657" s="192">
        <v>0</v>
      </c>
      <c r="AQ657" s="192">
        <v>0</v>
      </c>
      <c r="AR657" s="192">
        <v>0</v>
      </c>
      <c r="AS657" s="192">
        <v>0</v>
      </c>
      <c r="AT657" s="192">
        <v>0</v>
      </c>
      <c r="AU657" s="192">
        <v>0</v>
      </c>
      <c r="AV657" s="192">
        <v>0</v>
      </c>
      <c r="AW657" s="192">
        <v>0</v>
      </c>
      <c r="AX657" s="192">
        <v>0</v>
      </c>
      <c r="AY657" s="192">
        <v>0</v>
      </c>
      <c r="AZ657" s="192">
        <v>0</v>
      </c>
      <c r="BA657" s="192">
        <v>0</v>
      </c>
      <c r="BB657" s="192">
        <v>0</v>
      </c>
      <c r="BC657" s="192">
        <v>0</v>
      </c>
      <c r="BD657" s="192">
        <v>0</v>
      </c>
      <c r="BE657" s="192">
        <v>0</v>
      </c>
      <c r="BF657" s="192">
        <v>0</v>
      </c>
      <c r="BG657" s="192">
        <v>0</v>
      </c>
      <c r="BH657" s="192">
        <v>0</v>
      </c>
      <c r="BI657" s="192">
        <v>0</v>
      </c>
      <c r="BJ657" s="192">
        <v>0</v>
      </c>
      <c r="BK657" s="192">
        <v>0</v>
      </c>
      <c r="BL657" s="192">
        <v>0</v>
      </c>
      <c r="BM657" s="192">
        <v>0</v>
      </c>
      <c r="BN657" s="192">
        <v>0</v>
      </c>
      <c r="BO657" s="192">
        <v>0</v>
      </c>
      <c r="BP657" s="192">
        <v>0</v>
      </c>
      <c r="BQ657" s="192">
        <v>0</v>
      </c>
      <c r="BR657" s="192">
        <v>0</v>
      </c>
      <c r="BS657" s="192">
        <v>0</v>
      </c>
      <c r="BT657" s="192">
        <v>0</v>
      </c>
      <c r="BU657" s="192">
        <v>0</v>
      </c>
      <c r="BV657" s="192">
        <v>0</v>
      </c>
      <c r="BW657" s="192">
        <v>0</v>
      </c>
      <c r="BX657" s="192">
        <v>0</v>
      </c>
      <c r="BY657" s="192">
        <v>0</v>
      </c>
      <c r="BZ657" s="192">
        <v>0</v>
      </c>
      <c r="CA657" s="192">
        <v>0</v>
      </c>
      <c r="CB657" s="192">
        <v>0</v>
      </c>
      <c r="CC657" s="201">
        <f t="shared" si="79"/>
        <v>10378.700000000001</v>
      </c>
    </row>
    <row r="658" spans="1:81" s="278" customFormat="1">
      <c r="A658" s="320"/>
      <c r="B658" s="319"/>
      <c r="C658" s="321"/>
      <c r="D658" s="321"/>
      <c r="E658" s="321"/>
      <c r="F658" s="322" t="s">
        <v>1333</v>
      </c>
      <c r="G658" s="323" t="s">
        <v>1334</v>
      </c>
      <c r="H658" s="192">
        <v>0</v>
      </c>
      <c r="I658" s="192">
        <v>90000</v>
      </c>
      <c r="J658" s="192">
        <v>400000</v>
      </c>
      <c r="K658" s="192">
        <v>195000</v>
      </c>
      <c r="L658" s="192">
        <v>280000</v>
      </c>
      <c r="M658" s="192">
        <v>50000</v>
      </c>
      <c r="N658" s="192">
        <v>1205000</v>
      </c>
      <c r="O658" s="192">
        <v>0</v>
      </c>
      <c r="P658" s="192">
        <v>20000</v>
      </c>
      <c r="Q658" s="192">
        <v>0</v>
      </c>
      <c r="R658" s="192">
        <v>0</v>
      </c>
      <c r="S658" s="192">
        <v>95000</v>
      </c>
      <c r="T658" s="192">
        <v>160000</v>
      </c>
      <c r="U658" s="192">
        <v>185000</v>
      </c>
      <c r="V658" s="192">
        <v>0</v>
      </c>
      <c r="W658" s="192">
        <v>85000</v>
      </c>
      <c r="X658" s="192">
        <v>0</v>
      </c>
      <c r="Y658" s="192">
        <v>95000</v>
      </c>
      <c r="Z658" s="192">
        <v>0</v>
      </c>
      <c r="AA658" s="192">
        <v>0</v>
      </c>
      <c r="AB658" s="192">
        <v>65000</v>
      </c>
      <c r="AC658" s="192">
        <v>0</v>
      </c>
      <c r="AD658" s="192">
        <v>0</v>
      </c>
      <c r="AE658" s="192">
        <v>80000</v>
      </c>
      <c r="AF658" s="192">
        <v>0</v>
      </c>
      <c r="AG658" s="192">
        <v>0</v>
      </c>
      <c r="AH658" s="192">
        <v>20000</v>
      </c>
      <c r="AI658" s="192">
        <v>0</v>
      </c>
      <c r="AJ658" s="192">
        <v>55000</v>
      </c>
      <c r="AK658" s="192">
        <v>0</v>
      </c>
      <c r="AL658" s="192">
        <v>0</v>
      </c>
      <c r="AM658" s="192">
        <v>0</v>
      </c>
      <c r="AN658" s="192">
        <v>85000</v>
      </c>
      <c r="AO658" s="192">
        <v>0</v>
      </c>
      <c r="AP658" s="192">
        <v>65000</v>
      </c>
      <c r="AQ658" s="192">
        <v>95000</v>
      </c>
      <c r="AR658" s="192">
        <v>90000</v>
      </c>
      <c r="AS658" s="192">
        <v>95000</v>
      </c>
      <c r="AT658" s="192">
        <v>55000</v>
      </c>
      <c r="AU658" s="192">
        <v>310000</v>
      </c>
      <c r="AV658" s="192">
        <v>0</v>
      </c>
      <c r="AW658" s="192">
        <v>0</v>
      </c>
      <c r="AX658" s="192">
        <v>60000</v>
      </c>
      <c r="AY658" s="192">
        <v>45000</v>
      </c>
      <c r="AZ658" s="192">
        <v>0</v>
      </c>
      <c r="BA658" s="192">
        <v>0</v>
      </c>
      <c r="BB658" s="192">
        <v>0</v>
      </c>
      <c r="BC658" s="192">
        <v>90000</v>
      </c>
      <c r="BD658" s="192">
        <v>90000</v>
      </c>
      <c r="BE658" s="192">
        <v>300000</v>
      </c>
      <c r="BF658" s="192">
        <v>85000</v>
      </c>
      <c r="BG658" s="192">
        <v>70000</v>
      </c>
      <c r="BH658" s="192">
        <v>150000</v>
      </c>
      <c r="BI658" s="192">
        <v>160000</v>
      </c>
      <c r="BJ658" s="192">
        <v>45000</v>
      </c>
      <c r="BK658" s="192">
        <v>35000</v>
      </c>
      <c r="BL658" s="192">
        <v>45000</v>
      </c>
      <c r="BM658" s="192">
        <v>784000</v>
      </c>
      <c r="BN658" s="192">
        <v>285000</v>
      </c>
      <c r="BO658" s="192">
        <v>100000</v>
      </c>
      <c r="BP658" s="192">
        <v>0</v>
      </c>
      <c r="BQ658" s="192">
        <v>0</v>
      </c>
      <c r="BR658" s="192">
        <v>80000</v>
      </c>
      <c r="BS658" s="192">
        <v>40000</v>
      </c>
      <c r="BT658" s="192">
        <v>416666.67</v>
      </c>
      <c r="BU658" s="192">
        <v>0</v>
      </c>
      <c r="BV658" s="192">
        <v>90000</v>
      </c>
      <c r="BW658" s="192">
        <v>95000</v>
      </c>
      <c r="BX658" s="192">
        <v>95000</v>
      </c>
      <c r="BY658" s="192">
        <v>260000</v>
      </c>
      <c r="BZ658" s="192">
        <v>65000</v>
      </c>
      <c r="CA658" s="192">
        <v>70000</v>
      </c>
      <c r="CB658" s="192">
        <v>35000</v>
      </c>
      <c r="CC658" s="201">
        <f t="shared" si="79"/>
        <v>7465666.6699999999</v>
      </c>
    </row>
    <row r="659" spans="1:81" s="278" customFormat="1">
      <c r="A659" s="320"/>
      <c r="B659" s="319"/>
      <c r="C659" s="321"/>
      <c r="D659" s="321"/>
      <c r="E659" s="321"/>
      <c r="F659" s="322" t="s">
        <v>1335</v>
      </c>
      <c r="G659" s="323" t="s">
        <v>1791</v>
      </c>
      <c r="H659" s="192">
        <v>9854725.2699999996</v>
      </c>
      <c r="I659" s="192">
        <v>2971935.5</v>
      </c>
      <c r="J659" s="192">
        <v>2700000</v>
      </c>
      <c r="K659" s="192">
        <v>1743000</v>
      </c>
      <c r="L659" s="192">
        <v>1400000</v>
      </c>
      <c r="M659" s="192">
        <v>600000</v>
      </c>
      <c r="N659" s="192">
        <v>14000000</v>
      </c>
      <c r="O659" s="192">
        <v>2791951</v>
      </c>
      <c r="P659" s="192">
        <v>709362.5</v>
      </c>
      <c r="Q659" s="192">
        <v>9200000</v>
      </c>
      <c r="R659" s="192">
        <v>648000</v>
      </c>
      <c r="S659" s="192">
        <v>1823338</v>
      </c>
      <c r="T659" s="192">
        <v>3310000</v>
      </c>
      <c r="U659" s="192">
        <v>3520106.63</v>
      </c>
      <c r="V659" s="192">
        <v>561870</v>
      </c>
      <c r="W659" s="192">
        <v>1072800.26</v>
      </c>
      <c r="X659" s="192">
        <v>1031985.05</v>
      </c>
      <c r="Y659" s="192">
        <v>873914</v>
      </c>
      <c r="Z659" s="192">
        <v>0</v>
      </c>
      <c r="AA659" s="192">
        <v>0</v>
      </c>
      <c r="AB659" s="192">
        <v>703727.5</v>
      </c>
      <c r="AC659" s="192">
        <v>0</v>
      </c>
      <c r="AD659" s="192">
        <v>0</v>
      </c>
      <c r="AE659" s="192">
        <v>600000</v>
      </c>
      <c r="AF659" s="192">
        <v>1574526</v>
      </c>
      <c r="AG659" s="192">
        <v>526487.5</v>
      </c>
      <c r="AH659" s="192">
        <v>445024</v>
      </c>
      <c r="AI659" s="192">
        <v>0</v>
      </c>
      <c r="AJ659" s="192">
        <v>790000</v>
      </c>
      <c r="AK659" s="192">
        <v>366911.5</v>
      </c>
      <c r="AL659" s="192">
        <v>628911.75</v>
      </c>
      <c r="AM659" s="192">
        <v>374880</v>
      </c>
      <c r="AN659" s="192">
        <v>885494</v>
      </c>
      <c r="AO659" s="192">
        <v>517900</v>
      </c>
      <c r="AP659" s="192">
        <v>551948.25</v>
      </c>
      <c r="AQ659" s="192">
        <v>1209350.75</v>
      </c>
      <c r="AR659" s="192">
        <v>795000</v>
      </c>
      <c r="AS659" s="192">
        <v>724372</v>
      </c>
      <c r="AT659" s="192">
        <v>554639.5</v>
      </c>
      <c r="AU659" s="192">
        <v>4466300</v>
      </c>
      <c r="AV659" s="192">
        <v>130000</v>
      </c>
      <c r="AW659" s="192">
        <v>0</v>
      </c>
      <c r="AX659" s="192">
        <v>98588</v>
      </c>
      <c r="AY659" s="192">
        <v>276161</v>
      </c>
      <c r="AZ659" s="192">
        <v>174000</v>
      </c>
      <c r="BA659" s="192">
        <v>400000</v>
      </c>
      <c r="BB659" s="192">
        <v>11343600</v>
      </c>
      <c r="BC659" s="192">
        <v>0</v>
      </c>
      <c r="BD659" s="192">
        <v>911268</v>
      </c>
      <c r="BE659" s="192">
        <v>1400000</v>
      </c>
      <c r="BF659" s="192">
        <v>0</v>
      </c>
      <c r="BG659" s="192">
        <v>791982</v>
      </c>
      <c r="BH659" s="192">
        <v>2494909</v>
      </c>
      <c r="BI659" s="192">
        <v>3559315</v>
      </c>
      <c r="BJ659" s="192">
        <v>807700</v>
      </c>
      <c r="BK659" s="192">
        <v>489452</v>
      </c>
      <c r="BL659" s="192">
        <v>256200</v>
      </c>
      <c r="BM659" s="192">
        <v>8880000</v>
      </c>
      <c r="BN659" s="192">
        <v>4978027.5</v>
      </c>
      <c r="BO659" s="192">
        <v>809381.25</v>
      </c>
      <c r="BP659" s="192">
        <v>14175</v>
      </c>
      <c r="BQ659" s="192">
        <v>114315</v>
      </c>
      <c r="BR659" s="192">
        <v>760890</v>
      </c>
      <c r="BS659" s="192">
        <v>459855</v>
      </c>
      <c r="BT659" s="192">
        <v>7896785.7800000003</v>
      </c>
      <c r="BU659" s="192">
        <v>0</v>
      </c>
      <c r="BV659" s="192">
        <v>544905</v>
      </c>
      <c r="BW659" s="192">
        <v>1020335</v>
      </c>
      <c r="BX659" s="192">
        <v>891468.75</v>
      </c>
      <c r="BY659" s="192">
        <v>3106560</v>
      </c>
      <c r="BZ659" s="192">
        <v>654825</v>
      </c>
      <c r="CA659" s="192">
        <v>546440</v>
      </c>
      <c r="CB659" s="192">
        <v>440875</v>
      </c>
      <c r="CC659" s="201">
        <f t="shared" si="79"/>
        <v>128780474.23999999</v>
      </c>
    </row>
    <row r="660" spans="1:81" s="278" customFormat="1">
      <c r="A660" s="320"/>
      <c r="B660" s="319"/>
      <c r="C660" s="321"/>
      <c r="D660" s="321"/>
      <c r="E660" s="321"/>
      <c r="F660" s="322" t="s">
        <v>1336</v>
      </c>
      <c r="G660" s="323" t="s">
        <v>1337</v>
      </c>
      <c r="H660" s="192">
        <v>741513.59</v>
      </c>
      <c r="I660" s="192">
        <v>252720.89</v>
      </c>
      <c r="J660" s="192">
        <v>280000</v>
      </c>
      <c r="K660" s="192">
        <v>56000</v>
      </c>
      <c r="L660" s="192">
        <v>80000</v>
      </c>
      <c r="M660" s="192">
        <v>0</v>
      </c>
      <c r="N660" s="192">
        <v>3800000</v>
      </c>
      <c r="O660" s="192">
        <v>0</v>
      </c>
      <c r="P660" s="192">
        <v>35980</v>
      </c>
      <c r="Q660" s="192">
        <v>0</v>
      </c>
      <c r="R660" s="192">
        <v>50000</v>
      </c>
      <c r="S660" s="192">
        <v>571401.5</v>
      </c>
      <c r="T660" s="192">
        <v>405000</v>
      </c>
      <c r="U660" s="192">
        <v>266210</v>
      </c>
      <c r="V660" s="192">
        <v>4650</v>
      </c>
      <c r="W660" s="192">
        <v>0</v>
      </c>
      <c r="X660" s="192">
        <v>3560</v>
      </c>
      <c r="Y660" s="192">
        <v>144955</v>
      </c>
      <c r="Z660" s="192">
        <v>0</v>
      </c>
      <c r="AA660" s="192">
        <v>0</v>
      </c>
      <c r="AB660" s="192">
        <v>26620</v>
      </c>
      <c r="AC660" s="192">
        <v>0</v>
      </c>
      <c r="AD660" s="192">
        <v>0</v>
      </c>
      <c r="AE660" s="192">
        <v>0</v>
      </c>
      <c r="AF660" s="192">
        <v>180000</v>
      </c>
      <c r="AG660" s="192">
        <v>16305</v>
      </c>
      <c r="AH660" s="192">
        <v>44064</v>
      </c>
      <c r="AI660" s="192">
        <v>0</v>
      </c>
      <c r="AJ660" s="192">
        <v>100000</v>
      </c>
      <c r="AK660" s="192">
        <v>0</v>
      </c>
      <c r="AL660" s="192">
        <v>16286.25</v>
      </c>
      <c r="AM660" s="192">
        <v>0</v>
      </c>
      <c r="AN660" s="192">
        <v>52000</v>
      </c>
      <c r="AO660" s="192">
        <v>90000</v>
      </c>
      <c r="AP660" s="192">
        <v>11310</v>
      </c>
      <c r="AQ660" s="192">
        <v>46137</v>
      </c>
      <c r="AR660" s="192">
        <v>50000</v>
      </c>
      <c r="AS660" s="192">
        <v>32916</v>
      </c>
      <c r="AT660" s="192">
        <v>8598</v>
      </c>
      <c r="AU660" s="192">
        <v>446600</v>
      </c>
      <c r="AV660" s="192">
        <v>160000</v>
      </c>
      <c r="AW660" s="192">
        <v>0</v>
      </c>
      <c r="AX660" s="192">
        <v>549564</v>
      </c>
      <c r="AY660" s="192">
        <v>20000</v>
      </c>
      <c r="AZ660" s="192">
        <v>44500</v>
      </c>
      <c r="BA660" s="192">
        <v>8000</v>
      </c>
      <c r="BB660" s="192">
        <v>0</v>
      </c>
      <c r="BC660" s="192">
        <v>0</v>
      </c>
      <c r="BD660" s="192">
        <v>0</v>
      </c>
      <c r="BE660" s="192">
        <v>0</v>
      </c>
      <c r="BF660" s="192">
        <v>0</v>
      </c>
      <c r="BG660" s="192">
        <v>0</v>
      </c>
      <c r="BH660" s="192">
        <v>86080</v>
      </c>
      <c r="BI660" s="192">
        <v>0</v>
      </c>
      <c r="BJ660" s="192">
        <v>138444</v>
      </c>
      <c r="BK660" s="192">
        <v>0</v>
      </c>
      <c r="BL660" s="192">
        <v>5050</v>
      </c>
      <c r="BM660" s="192">
        <v>1000000</v>
      </c>
      <c r="BN660" s="192">
        <v>0</v>
      </c>
      <c r="BO660" s="192">
        <v>0</v>
      </c>
      <c r="BP660" s="192">
        <v>0</v>
      </c>
      <c r="BQ660" s="192">
        <v>9690</v>
      </c>
      <c r="BR660" s="192">
        <v>95280</v>
      </c>
      <c r="BS660" s="192">
        <v>0</v>
      </c>
      <c r="BT660" s="192">
        <v>440219.91</v>
      </c>
      <c r="BU660" s="192">
        <v>13300</v>
      </c>
      <c r="BV660" s="192">
        <v>118637.5</v>
      </c>
      <c r="BW660" s="192">
        <v>170050</v>
      </c>
      <c r="BX660" s="192">
        <v>70190</v>
      </c>
      <c r="BY660" s="192">
        <v>118780</v>
      </c>
      <c r="BZ660" s="192">
        <v>140105</v>
      </c>
      <c r="CA660" s="192">
        <v>152162</v>
      </c>
      <c r="CB660" s="192">
        <v>4200</v>
      </c>
      <c r="CC660" s="201">
        <f t="shared" si="79"/>
        <v>11157079.640000001</v>
      </c>
    </row>
    <row r="661" spans="1:81" s="278" customFormat="1">
      <c r="A661" s="320"/>
      <c r="B661" s="319"/>
      <c r="C661" s="321"/>
      <c r="D661" s="321"/>
      <c r="E661" s="321"/>
      <c r="F661" s="322" t="s">
        <v>1338</v>
      </c>
      <c r="G661" s="323" t="s">
        <v>1792</v>
      </c>
      <c r="H661" s="192">
        <v>0</v>
      </c>
      <c r="I661" s="192">
        <v>140000</v>
      </c>
      <c r="J661" s="192">
        <v>0</v>
      </c>
      <c r="K661" s="192">
        <v>10000</v>
      </c>
      <c r="L661" s="192">
        <v>0</v>
      </c>
      <c r="M661" s="192">
        <v>0</v>
      </c>
      <c r="N661" s="192">
        <v>0</v>
      </c>
      <c r="O661" s="192">
        <v>0</v>
      </c>
      <c r="P661" s="192">
        <v>6000</v>
      </c>
      <c r="Q661" s="192">
        <v>0</v>
      </c>
      <c r="R661" s="192">
        <v>0</v>
      </c>
      <c r="S661" s="192">
        <v>0</v>
      </c>
      <c r="T661" s="192">
        <v>40000</v>
      </c>
      <c r="U661" s="192">
        <v>15500</v>
      </c>
      <c r="V661" s="192">
        <v>0</v>
      </c>
      <c r="W661" s="192">
        <v>0</v>
      </c>
      <c r="X661" s="192">
        <v>0</v>
      </c>
      <c r="Y661" s="192">
        <v>6500</v>
      </c>
      <c r="Z661" s="192">
        <v>0</v>
      </c>
      <c r="AA661" s="192">
        <v>0</v>
      </c>
      <c r="AB661" s="192">
        <v>18500</v>
      </c>
      <c r="AC661" s="192">
        <v>0</v>
      </c>
      <c r="AD661" s="192">
        <v>0</v>
      </c>
      <c r="AE661" s="192">
        <v>5000</v>
      </c>
      <c r="AF661" s="192">
        <v>0</v>
      </c>
      <c r="AG661" s="192">
        <v>0</v>
      </c>
      <c r="AH661" s="192">
        <v>48838.7</v>
      </c>
      <c r="AI661" s="192">
        <v>0</v>
      </c>
      <c r="AJ661" s="192">
        <v>1000</v>
      </c>
      <c r="AK661" s="192">
        <v>0</v>
      </c>
      <c r="AL661" s="192">
        <v>0</v>
      </c>
      <c r="AM661" s="192">
        <v>0</v>
      </c>
      <c r="AN661" s="192">
        <v>0</v>
      </c>
      <c r="AO661" s="192">
        <v>0</v>
      </c>
      <c r="AP661" s="192">
        <v>0</v>
      </c>
      <c r="AQ661" s="192">
        <v>0</v>
      </c>
      <c r="AR661" s="192">
        <v>0</v>
      </c>
      <c r="AS661" s="192">
        <v>0</v>
      </c>
      <c r="AT661" s="192">
        <v>0</v>
      </c>
      <c r="AU661" s="192">
        <v>0</v>
      </c>
      <c r="AV661" s="192">
        <v>0</v>
      </c>
      <c r="AW661" s="192">
        <v>0</v>
      </c>
      <c r="AX661" s="192">
        <v>0</v>
      </c>
      <c r="AY661" s="192">
        <v>0</v>
      </c>
      <c r="AZ661" s="192">
        <v>0</v>
      </c>
      <c r="BA661" s="192">
        <v>0</v>
      </c>
      <c r="BB661" s="192">
        <v>0</v>
      </c>
      <c r="BC661" s="192">
        <v>14000</v>
      </c>
      <c r="BD661" s="192">
        <v>0</v>
      </c>
      <c r="BE661" s="192">
        <v>9857</v>
      </c>
      <c r="BF661" s="192">
        <v>0</v>
      </c>
      <c r="BG661" s="192">
        <v>8000</v>
      </c>
      <c r="BH661" s="192">
        <v>68399.990099999995</v>
      </c>
      <c r="BI661" s="192">
        <v>0</v>
      </c>
      <c r="BJ661" s="192">
        <v>182708</v>
      </c>
      <c r="BK661" s="192">
        <v>0</v>
      </c>
      <c r="BL661" s="192">
        <v>20741</v>
      </c>
      <c r="BM661" s="192">
        <v>500000</v>
      </c>
      <c r="BN661" s="192">
        <v>8565060</v>
      </c>
      <c r="BO661" s="192">
        <v>0</v>
      </c>
      <c r="BP661" s="192">
        <v>0</v>
      </c>
      <c r="BQ661" s="192">
        <v>285258</v>
      </c>
      <c r="BR661" s="192">
        <v>6000</v>
      </c>
      <c r="BS661" s="192">
        <v>1500</v>
      </c>
      <c r="BT661" s="192">
        <v>49950.04</v>
      </c>
      <c r="BU661" s="192">
        <v>0</v>
      </c>
      <c r="BV661" s="192">
        <v>15000</v>
      </c>
      <c r="BW661" s="192">
        <v>0</v>
      </c>
      <c r="BX661" s="192">
        <v>0</v>
      </c>
      <c r="BY661" s="192">
        <v>0</v>
      </c>
      <c r="BZ661" s="192">
        <v>0</v>
      </c>
      <c r="CA661" s="192">
        <v>11000</v>
      </c>
      <c r="CB661" s="192">
        <v>40500</v>
      </c>
      <c r="CC661" s="201">
        <f t="shared" si="79"/>
        <v>10069312.730099998</v>
      </c>
    </row>
    <row r="662" spans="1:81" s="278" customFormat="1">
      <c r="A662" s="320"/>
      <c r="B662" s="319"/>
      <c r="C662" s="321"/>
      <c r="D662" s="321"/>
      <c r="E662" s="321"/>
      <c r="F662" s="322" t="s">
        <v>1339</v>
      </c>
      <c r="G662" s="323" t="s">
        <v>1340</v>
      </c>
      <c r="H662" s="192">
        <v>4480507.88</v>
      </c>
      <c r="I662" s="192">
        <v>0</v>
      </c>
      <c r="J662" s="192">
        <v>2121877.5499999998</v>
      </c>
      <c r="K662" s="192">
        <v>0</v>
      </c>
      <c r="L662" s="192">
        <v>0</v>
      </c>
      <c r="M662" s="192">
        <v>0</v>
      </c>
      <c r="N662" s="192">
        <v>44009978</v>
      </c>
      <c r="O662" s="192">
        <v>6025520.5300000003</v>
      </c>
      <c r="P662" s="192">
        <v>0</v>
      </c>
      <c r="Q662" s="192">
        <v>5300000</v>
      </c>
      <c r="R662" s="192">
        <v>0</v>
      </c>
      <c r="S662" s="192">
        <v>4632800.93</v>
      </c>
      <c r="T662" s="192">
        <v>2641947</v>
      </c>
      <c r="U662" s="192">
        <v>4331910</v>
      </c>
      <c r="V662" s="192">
        <v>0</v>
      </c>
      <c r="W662" s="192">
        <v>1500000</v>
      </c>
      <c r="X662" s="192">
        <v>0</v>
      </c>
      <c r="Y662" s="192">
        <v>0</v>
      </c>
      <c r="Z662" s="192">
        <v>0</v>
      </c>
      <c r="AA662" s="192">
        <v>0</v>
      </c>
      <c r="AB662" s="192">
        <v>810000</v>
      </c>
      <c r="AC662" s="192">
        <v>5467185.3099999996</v>
      </c>
      <c r="AD662" s="192">
        <v>0</v>
      </c>
      <c r="AE662" s="192">
        <v>1190000</v>
      </c>
      <c r="AF662" s="192">
        <v>2927000</v>
      </c>
      <c r="AG662" s="192">
        <v>1313064.8700000001</v>
      </c>
      <c r="AH662" s="192">
        <v>0</v>
      </c>
      <c r="AI662" s="192">
        <v>0</v>
      </c>
      <c r="AJ662" s="192">
        <v>0</v>
      </c>
      <c r="AK662" s="192">
        <v>0</v>
      </c>
      <c r="AL662" s="192">
        <v>0</v>
      </c>
      <c r="AM662" s="192">
        <v>0</v>
      </c>
      <c r="AN662" s="192">
        <v>0</v>
      </c>
      <c r="AO662" s="192">
        <v>0</v>
      </c>
      <c r="AP662" s="192">
        <v>0</v>
      </c>
      <c r="AQ662" s="192">
        <v>0</v>
      </c>
      <c r="AR662" s="192">
        <v>0</v>
      </c>
      <c r="AS662" s="192">
        <v>0</v>
      </c>
      <c r="AT662" s="192">
        <v>0</v>
      </c>
      <c r="AU662" s="192">
        <v>2700000</v>
      </c>
      <c r="AV662" s="192">
        <v>0</v>
      </c>
      <c r="AW662" s="192">
        <v>0</v>
      </c>
      <c r="AX662" s="192">
        <v>0</v>
      </c>
      <c r="AY662" s="192">
        <v>0</v>
      </c>
      <c r="AZ662" s="192">
        <v>0</v>
      </c>
      <c r="BA662" s="192">
        <v>0</v>
      </c>
      <c r="BB662" s="192">
        <v>28928566</v>
      </c>
      <c r="BC662" s="192">
        <v>930540</v>
      </c>
      <c r="BD662" s="192">
        <v>305580</v>
      </c>
      <c r="BE662" s="192">
        <v>0</v>
      </c>
      <c r="BF662" s="192">
        <v>0</v>
      </c>
      <c r="BG662" s="192">
        <v>0</v>
      </c>
      <c r="BH662" s="192">
        <v>1299364</v>
      </c>
      <c r="BI662" s="192">
        <v>0</v>
      </c>
      <c r="BJ662" s="192">
        <v>0</v>
      </c>
      <c r="BK662" s="192">
        <v>0</v>
      </c>
      <c r="BL662" s="192">
        <v>0</v>
      </c>
      <c r="BM662" s="192">
        <v>39503091.75</v>
      </c>
      <c r="BN662" s="192">
        <v>0</v>
      </c>
      <c r="BO662" s="192">
        <v>0</v>
      </c>
      <c r="BP662" s="192">
        <v>0</v>
      </c>
      <c r="BQ662" s="192">
        <v>0</v>
      </c>
      <c r="BR662" s="192">
        <v>0</v>
      </c>
      <c r="BS662" s="192">
        <v>0</v>
      </c>
      <c r="BT662" s="192">
        <v>4583333.34</v>
      </c>
      <c r="BU662" s="192">
        <v>0</v>
      </c>
      <c r="BV662" s="192">
        <v>0</v>
      </c>
      <c r="BW662" s="192">
        <v>0</v>
      </c>
      <c r="BX662" s="192">
        <v>0</v>
      </c>
      <c r="BY662" s="192">
        <v>0</v>
      </c>
      <c r="BZ662" s="192">
        <v>0</v>
      </c>
      <c r="CA662" s="192">
        <v>0</v>
      </c>
      <c r="CB662" s="192">
        <v>0</v>
      </c>
      <c r="CC662" s="201">
        <f t="shared" si="79"/>
        <v>165002267.16</v>
      </c>
    </row>
    <row r="663" spans="1:81" s="278" customFormat="1">
      <c r="A663" s="320"/>
      <c r="B663" s="319"/>
      <c r="C663" s="321"/>
      <c r="D663" s="321"/>
      <c r="E663" s="321"/>
      <c r="F663" s="322" t="s">
        <v>1341</v>
      </c>
      <c r="G663" s="323" t="s">
        <v>1342</v>
      </c>
      <c r="H663" s="192">
        <v>0</v>
      </c>
      <c r="I663" s="192">
        <v>682400</v>
      </c>
      <c r="J663" s="192">
        <v>11538400</v>
      </c>
      <c r="K663" s="192">
        <v>5192000</v>
      </c>
      <c r="L663" s="192">
        <v>3589100</v>
      </c>
      <c r="M663" s="192">
        <v>1487100</v>
      </c>
      <c r="N663" s="192">
        <v>0</v>
      </c>
      <c r="O663" s="192">
        <v>2326800</v>
      </c>
      <c r="P663" s="192">
        <v>854800</v>
      </c>
      <c r="Q663" s="192">
        <v>0</v>
      </c>
      <c r="R663" s="192">
        <v>4666000</v>
      </c>
      <c r="S663" s="192">
        <v>1459000</v>
      </c>
      <c r="T663" s="192">
        <v>5998200</v>
      </c>
      <c r="U663" s="192">
        <v>2690700</v>
      </c>
      <c r="V663" s="192">
        <v>430000</v>
      </c>
      <c r="W663" s="192">
        <v>1382300</v>
      </c>
      <c r="X663" s="192">
        <v>1158800</v>
      </c>
      <c r="Y663" s="192">
        <v>428300</v>
      </c>
      <c r="Z663" s="192">
        <v>0</v>
      </c>
      <c r="AA663" s="192">
        <v>14063208</v>
      </c>
      <c r="AB663" s="192">
        <v>942000</v>
      </c>
      <c r="AC663" s="192">
        <v>0</v>
      </c>
      <c r="AD663" s="192">
        <v>5242000</v>
      </c>
      <c r="AE663" s="192">
        <v>1756400</v>
      </c>
      <c r="AF663" s="192">
        <v>5572881</v>
      </c>
      <c r="AG663" s="192">
        <v>1499400</v>
      </c>
      <c r="AH663" s="192">
        <v>0</v>
      </c>
      <c r="AI663" s="192">
        <v>0</v>
      </c>
      <c r="AJ663" s="192">
        <v>82800</v>
      </c>
      <c r="AK663" s="192">
        <v>911176</v>
      </c>
      <c r="AL663" s="192">
        <v>734200</v>
      </c>
      <c r="AM663" s="192">
        <v>650500</v>
      </c>
      <c r="AN663" s="192">
        <v>577200</v>
      </c>
      <c r="AO663" s="192">
        <v>2215700</v>
      </c>
      <c r="AP663" s="192">
        <v>911000</v>
      </c>
      <c r="AQ663" s="192">
        <v>4262500</v>
      </c>
      <c r="AR663" s="192">
        <v>842600</v>
      </c>
      <c r="AS663" s="192">
        <v>888600</v>
      </c>
      <c r="AT663" s="192">
        <v>670000</v>
      </c>
      <c r="AU663" s="192">
        <v>0</v>
      </c>
      <c r="AV663" s="192">
        <v>649400</v>
      </c>
      <c r="AW663" s="192">
        <v>587837</v>
      </c>
      <c r="AX663" s="192">
        <v>799000</v>
      </c>
      <c r="AY663" s="192">
        <v>636600</v>
      </c>
      <c r="AZ663" s="192">
        <v>625400</v>
      </c>
      <c r="BA663" s="192">
        <v>831600</v>
      </c>
      <c r="BB663" s="192">
        <v>0</v>
      </c>
      <c r="BC663" s="192">
        <v>1239100</v>
      </c>
      <c r="BD663" s="192">
        <v>575100</v>
      </c>
      <c r="BE663" s="192">
        <v>710200</v>
      </c>
      <c r="BF663" s="192">
        <v>1382200</v>
      </c>
      <c r="BG663" s="192">
        <v>700765</v>
      </c>
      <c r="BH663" s="192">
        <v>884600</v>
      </c>
      <c r="BI663" s="192">
        <v>8340000</v>
      </c>
      <c r="BJ663" s="192">
        <v>1599500</v>
      </c>
      <c r="BK663" s="192">
        <v>1549000</v>
      </c>
      <c r="BL663" s="192">
        <v>728000</v>
      </c>
      <c r="BM663" s="192">
        <v>0</v>
      </c>
      <c r="BN663" s="192">
        <v>3923000</v>
      </c>
      <c r="BO663" s="192">
        <v>1046000</v>
      </c>
      <c r="BP663" s="192">
        <v>2628600</v>
      </c>
      <c r="BQ663" s="192">
        <v>854100</v>
      </c>
      <c r="BR663" s="192">
        <v>2909115</v>
      </c>
      <c r="BS663" s="192">
        <v>373000</v>
      </c>
      <c r="BT663" s="192">
        <v>0</v>
      </c>
      <c r="BU663" s="192">
        <v>1450700</v>
      </c>
      <c r="BV663" s="192">
        <v>889000</v>
      </c>
      <c r="BW663" s="192">
        <v>5824600</v>
      </c>
      <c r="BX663" s="192">
        <v>5016900</v>
      </c>
      <c r="BY663" s="192">
        <v>6545200</v>
      </c>
      <c r="BZ663" s="192">
        <v>822100</v>
      </c>
      <c r="CA663" s="192">
        <v>471100</v>
      </c>
      <c r="CB663" s="192">
        <v>434900</v>
      </c>
      <c r="CC663" s="201">
        <f t="shared" si="79"/>
        <v>140732682</v>
      </c>
    </row>
    <row r="664" spans="1:81" s="278" customFormat="1">
      <c r="A664" s="320"/>
      <c r="B664" s="319"/>
      <c r="C664" s="321"/>
      <c r="D664" s="321"/>
      <c r="E664" s="321"/>
      <c r="F664" s="322" t="s">
        <v>1343</v>
      </c>
      <c r="G664" s="323" t="s">
        <v>1344</v>
      </c>
      <c r="H664" s="192">
        <v>1092780</v>
      </c>
      <c r="I664" s="192">
        <v>98550</v>
      </c>
      <c r="J664" s="192">
        <v>445000</v>
      </c>
      <c r="K664" s="192">
        <v>0</v>
      </c>
      <c r="L664" s="192">
        <v>0</v>
      </c>
      <c r="M664" s="192">
        <v>0</v>
      </c>
      <c r="N664" s="192">
        <v>0</v>
      </c>
      <c r="O664" s="192">
        <v>0</v>
      </c>
      <c r="P664" s="192">
        <v>0</v>
      </c>
      <c r="Q664" s="192">
        <v>0</v>
      </c>
      <c r="R664" s="192">
        <v>10000</v>
      </c>
      <c r="S664" s="192">
        <v>0</v>
      </c>
      <c r="T664" s="192">
        <v>0</v>
      </c>
      <c r="U664" s="192">
        <v>36870</v>
      </c>
      <c r="V664" s="192">
        <v>0</v>
      </c>
      <c r="W664" s="192">
        <v>0</v>
      </c>
      <c r="X664" s="192">
        <v>0</v>
      </c>
      <c r="Y664" s="192">
        <v>12300</v>
      </c>
      <c r="Z664" s="192">
        <v>0</v>
      </c>
      <c r="AA664" s="192">
        <v>0</v>
      </c>
      <c r="AB664" s="192">
        <v>0</v>
      </c>
      <c r="AC664" s="192">
        <v>0</v>
      </c>
      <c r="AD664" s="192">
        <v>0</v>
      </c>
      <c r="AE664" s="192">
        <v>0</v>
      </c>
      <c r="AF664" s="192">
        <v>0</v>
      </c>
      <c r="AG664" s="192">
        <v>0</v>
      </c>
      <c r="AH664" s="192">
        <v>160600</v>
      </c>
      <c r="AI664" s="192">
        <v>0</v>
      </c>
      <c r="AJ664" s="192">
        <v>78000</v>
      </c>
      <c r="AK664" s="192">
        <v>75480</v>
      </c>
      <c r="AL664" s="192">
        <v>0</v>
      </c>
      <c r="AM664" s="192">
        <v>0</v>
      </c>
      <c r="AN664" s="192">
        <v>0</v>
      </c>
      <c r="AO664" s="192">
        <v>0</v>
      </c>
      <c r="AP664" s="192">
        <v>0</v>
      </c>
      <c r="AQ664" s="192">
        <v>59480</v>
      </c>
      <c r="AR664" s="192">
        <v>45000</v>
      </c>
      <c r="AS664" s="192">
        <v>0</v>
      </c>
      <c r="AT664" s="192">
        <v>0</v>
      </c>
      <c r="AU664" s="192">
        <v>227651.25</v>
      </c>
      <c r="AV664" s="192">
        <v>0</v>
      </c>
      <c r="AW664" s="192">
        <v>0</v>
      </c>
      <c r="AX664" s="192">
        <v>0</v>
      </c>
      <c r="AY664" s="192">
        <v>0</v>
      </c>
      <c r="AZ664" s="192">
        <v>98000</v>
      </c>
      <c r="BA664" s="192">
        <v>0</v>
      </c>
      <c r="BB664" s="192">
        <v>0</v>
      </c>
      <c r="BC664" s="192">
        <v>0</v>
      </c>
      <c r="BD664" s="192">
        <v>0</v>
      </c>
      <c r="BE664" s="192">
        <v>0</v>
      </c>
      <c r="BF664" s="192">
        <v>1100000</v>
      </c>
      <c r="BG664" s="192">
        <v>0</v>
      </c>
      <c r="BH664" s="192">
        <v>6300</v>
      </c>
      <c r="BI664" s="192">
        <v>0</v>
      </c>
      <c r="BJ664" s="192">
        <v>68084</v>
      </c>
      <c r="BK664" s="192">
        <v>0</v>
      </c>
      <c r="BL664" s="192">
        <v>25400</v>
      </c>
      <c r="BM664" s="192">
        <v>0</v>
      </c>
      <c r="BN664" s="192">
        <v>2000000</v>
      </c>
      <c r="BO664" s="192">
        <v>94180</v>
      </c>
      <c r="BP664" s="192">
        <v>0</v>
      </c>
      <c r="BQ664" s="192">
        <v>0</v>
      </c>
      <c r="BR664" s="192">
        <v>0</v>
      </c>
      <c r="BS664" s="192">
        <v>0</v>
      </c>
      <c r="BT664" s="192">
        <v>96352.62</v>
      </c>
      <c r="BU664" s="192">
        <v>0</v>
      </c>
      <c r="BV664" s="192">
        <v>0</v>
      </c>
      <c r="BW664" s="192">
        <v>0</v>
      </c>
      <c r="BX664" s="192">
        <v>37350</v>
      </c>
      <c r="BY664" s="192">
        <v>0</v>
      </c>
      <c r="BZ664" s="192">
        <v>0</v>
      </c>
      <c r="CA664" s="192">
        <v>0</v>
      </c>
      <c r="CB664" s="192">
        <v>0</v>
      </c>
      <c r="CC664" s="201">
        <f t="shared" si="79"/>
        <v>5867377.8700000001</v>
      </c>
    </row>
    <row r="665" spans="1:81" s="278" customFormat="1">
      <c r="A665" s="320"/>
      <c r="B665" s="319"/>
      <c r="C665" s="321"/>
      <c r="D665" s="321"/>
      <c r="E665" s="321"/>
      <c r="F665" s="322" t="s">
        <v>1345</v>
      </c>
      <c r="G665" s="323" t="s">
        <v>1311</v>
      </c>
      <c r="H665" s="192">
        <v>0</v>
      </c>
      <c r="I665" s="192">
        <v>789413.41</v>
      </c>
      <c r="J665" s="192">
        <v>2324407.54</v>
      </c>
      <c r="K665" s="192">
        <v>306339.14</v>
      </c>
      <c r="L665" s="192">
        <v>633441.36</v>
      </c>
      <c r="M665" s="192">
        <v>139134.21</v>
      </c>
      <c r="N665" s="192">
        <v>4128831.51</v>
      </c>
      <c r="O665" s="192">
        <v>75600.350000000006</v>
      </c>
      <c r="P665" s="192">
        <v>348915.18</v>
      </c>
      <c r="Q665" s="192">
        <v>1820000</v>
      </c>
      <c r="R665" s="192">
        <v>174740.21</v>
      </c>
      <c r="S665" s="192">
        <v>483517.14</v>
      </c>
      <c r="T665" s="192">
        <v>1509630.47</v>
      </c>
      <c r="U665" s="192">
        <v>1858632.02</v>
      </c>
      <c r="V665" s="192">
        <v>207013.3</v>
      </c>
      <c r="W665" s="192">
        <v>376516.47</v>
      </c>
      <c r="X665" s="192">
        <v>279610.03999999998</v>
      </c>
      <c r="Y665" s="192">
        <v>175653.37</v>
      </c>
      <c r="Z665" s="192">
        <v>0</v>
      </c>
      <c r="AA665" s="192">
        <v>3009128.86</v>
      </c>
      <c r="AB665" s="192">
        <v>367396.22</v>
      </c>
      <c r="AC665" s="192">
        <v>1645233.45</v>
      </c>
      <c r="AD665" s="192">
        <v>434485.92</v>
      </c>
      <c r="AE665" s="192">
        <v>505088.39</v>
      </c>
      <c r="AF665" s="192">
        <v>383827.3</v>
      </c>
      <c r="AG665" s="192">
        <v>751560.65</v>
      </c>
      <c r="AH665" s="192">
        <v>131957.63</v>
      </c>
      <c r="AI665" s="192">
        <v>0</v>
      </c>
      <c r="AJ665" s="192">
        <v>221562.2</v>
      </c>
      <c r="AK665" s="192">
        <v>252345.39</v>
      </c>
      <c r="AL665" s="192">
        <v>145395.57</v>
      </c>
      <c r="AM665" s="192">
        <v>9362.02</v>
      </c>
      <c r="AN665" s="192">
        <v>206083.20000000001</v>
      </c>
      <c r="AO665" s="192">
        <v>11509.99</v>
      </c>
      <c r="AP665" s="192">
        <v>147628.23000000001</v>
      </c>
      <c r="AQ665" s="192">
        <v>11949.29</v>
      </c>
      <c r="AR665" s="192">
        <v>189892.58</v>
      </c>
      <c r="AS665" s="192">
        <v>352435.12</v>
      </c>
      <c r="AT665" s="192">
        <v>5566.05</v>
      </c>
      <c r="AU665" s="192">
        <v>1660690.46</v>
      </c>
      <c r="AV665" s="192">
        <v>105500</v>
      </c>
      <c r="AW665" s="192">
        <v>146149.01999999999</v>
      </c>
      <c r="AX665" s="192">
        <v>185857.17</v>
      </c>
      <c r="AY665" s="192">
        <v>298510.73</v>
      </c>
      <c r="AZ665" s="192">
        <v>110039.4</v>
      </c>
      <c r="BA665" s="192">
        <v>105876.6</v>
      </c>
      <c r="BB665" s="192">
        <v>3200768.98</v>
      </c>
      <c r="BC665" s="192">
        <v>369842.05</v>
      </c>
      <c r="BD665" s="192">
        <v>146574.32</v>
      </c>
      <c r="BE665" s="192">
        <v>508694.83</v>
      </c>
      <c r="BF665" s="192">
        <v>0</v>
      </c>
      <c r="BG665" s="192">
        <v>0</v>
      </c>
      <c r="BH665" s="192">
        <v>931709.28980000003</v>
      </c>
      <c r="BI665" s="192">
        <v>1010008.36</v>
      </c>
      <c r="BJ665" s="192">
        <v>856915.38</v>
      </c>
      <c r="BK665" s="192">
        <v>149665.91</v>
      </c>
      <c r="BL665" s="192">
        <v>65949.08</v>
      </c>
      <c r="BM665" s="192">
        <v>0</v>
      </c>
      <c r="BN665" s="192">
        <v>2658262.63</v>
      </c>
      <c r="BO665" s="192">
        <v>168211.76</v>
      </c>
      <c r="BP665" s="192">
        <v>23130.3</v>
      </c>
      <c r="BQ665" s="192">
        <v>365737.29</v>
      </c>
      <c r="BR665" s="192">
        <v>310287.75</v>
      </c>
      <c r="BS665" s="192">
        <v>339665.08</v>
      </c>
      <c r="BT665" s="192">
        <v>1909713.32</v>
      </c>
      <c r="BU665" s="192">
        <v>2647.74</v>
      </c>
      <c r="BV665" s="192">
        <v>156165.19</v>
      </c>
      <c r="BW665" s="192">
        <v>291197.14</v>
      </c>
      <c r="BX665" s="192">
        <v>375971.6</v>
      </c>
      <c r="BY665" s="192">
        <v>841885.02</v>
      </c>
      <c r="BZ665" s="192">
        <v>278451.93</v>
      </c>
      <c r="CA665" s="192">
        <v>5177.9399999999996</v>
      </c>
      <c r="CB665" s="192">
        <v>6615.81</v>
      </c>
      <c r="CC665" s="201">
        <f t="shared" si="79"/>
        <v>41999675.859799996</v>
      </c>
    </row>
    <row r="666" spans="1:81" s="278" customFormat="1">
      <c r="A666" s="320"/>
      <c r="B666" s="319"/>
      <c r="C666" s="321"/>
      <c r="D666" s="321"/>
      <c r="E666" s="321"/>
      <c r="F666" s="322" t="s">
        <v>1346</v>
      </c>
      <c r="G666" s="328" t="s">
        <v>1347</v>
      </c>
      <c r="H666" s="192">
        <v>0</v>
      </c>
      <c r="I666" s="192">
        <v>0</v>
      </c>
      <c r="J666" s="192">
        <v>0</v>
      </c>
      <c r="K666" s="192">
        <v>0</v>
      </c>
      <c r="L666" s="192">
        <v>0</v>
      </c>
      <c r="M666" s="192">
        <v>0</v>
      </c>
      <c r="N666" s="192">
        <v>0</v>
      </c>
      <c r="O666" s="192">
        <v>0</v>
      </c>
      <c r="P666" s="192">
        <v>0</v>
      </c>
      <c r="Q666" s="192">
        <v>2100</v>
      </c>
      <c r="R666" s="192">
        <v>0</v>
      </c>
      <c r="S666" s="192">
        <v>0</v>
      </c>
      <c r="T666" s="192">
        <v>0</v>
      </c>
      <c r="U666" s="192">
        <v>4200</v>
      </c>
      <c r="V666" s="192">
        <v>0</v>
      </c>
      <c r="W666" s="192">
        <v>0</v>
      </c>
      <c r="X666" s="192">
        <v>0</v>
      </c>
      <c r="Y666" s="192">
        <v>0</v>
      </c>
      <c r="Z666" s="192">
        <v>0</v>
      </c>
      <c r="AA666" s="192">
        <v>30745.9</v>
      </c>
      <c r="AB666" s="192">
        <v>0</v>
      </c>
      <c r="AC666" s="192">
        <v>0</v>
      </c>
      <c r="AD666" s="192">
        <v>121613</v>
      </c>
      <c r="AE666" s="192">
        <v>0</v>
      </c>
      <c r="AF666" s="192">
        <v>0</v>
      </c>
      <c r="AG666" s="192">
        <v>300</v>
      </c>
      <c r="AH666" s="192">
        <v>0</v>
      </c>
      <c r="AI666" s="192">
        <v>0</v>
      </c>
      <c r="AJ666" s="192">
        <v>0</v>
      </c>
      <c r="AK666" s="192">
        <v>0</v>
      </c>
      <c r="AL666" s="192">
        <v>0</v>
      </c>
      <c r="AM666" s="192">
        <v>0</v>
      </c>
      <c r="AN666" s="192">
        <v>0</v>
      </c>
      <c r="AO666" s="192">
        <v>0</v>
      </c>
      <c r="AP666" s="192">
        <v>0</v>
      </c>
      <c r="AQ666" s="192">
        <v>376740</v>
      </c>
      <c r="AR666" s="192">
        <v>0</v>
      </c>
      <c r="AS666" s="192">
        <v>271812.59999999998</v>
      </c>
      <c r="AT666" s="192">
        <v>0</v>
      </c>
      <c r="AU666" s="192">
        <v>0</v>
      </c>
      <c r="AV666" s="192">
        <v>0</v>
      </c>
      <c r="AW666" s="192">
        <v>0</v>
      </c>
      <c r="AX666" s="192">
        <v>0</v>
      </c>
      <c r="AY666" s="192">
        <v>0</v>
      </c>
      <c r="AZ666" s="192">
        <v>0</v>
      </c>
      <c r="BA666" s="192">
        <v>20180</v>
      </c>
      <c r="BB666" s="192">
        <v>0</v>
      </c>
      <c r="BC666" s="192">
        <v>0</v>
      </c>
      <c r="BD666" s="192">
        <v>0</v>
      </c>
      <c r="BE666" s="192">
        <v>0</v>
      </c>
      <c r="BF666" s="192">
        <v>0</v>
      </c>
      <c r="BG666" s="192">
        <v>0</v>
      </c>
      <c r="BH666" s="192">
        <v>0</v>
      </c>
      <c r="BI666" s="192">
        <v>0</v>
      </c>
      <c r="BJ666" s="192">
        <v>0</v>
      </c>
      <c r="BK666" s="192">
        <v>0</v>
      </c>
      <c r="BL666" s="192">
        <v>0</v>
      </c>
      <c r="BM666" s="192">
        <v>67800</v>
      </c>
      <c r="BN666" s="192">
        <v>72212.100000000006</v>
      </c>
      <c r="BO666" s="192">
        <v>0</v>
      </c>
      <c r="BP666" s="192">
        <v>78240.56</v>
      </c>
      <c r="BQ666" s="192">
        <v>28866.5</v>
      </c>
      <c r="BR666" s="192">
        <v>0</v>
      </c>
      <c r="BS666" s="192">
        <v>169279</v>
      </c>
      <c r="BT666" s="192">
        <v>0</v>
      </c>
      <c r="BU666" s="192">
        <v>15522.48</v>
      </c>
      <c r="BV666" s="192">
        <v>0</v>
      </c>
      <c r="BW666" s="192">
        <v>0</v>
      </c>
      <c r="BX666" s="192">
        <v>0</v>
      </c>
      <c r="BY666" s="192">
        <v>28408.5</v>
      </c>
      <c r="BZ666" s="192">
        <v>0</v>
      </c>
      <c r="CA666" s="192">
        <v>0</v>
      </c>
      <c r="CB666" s="192">
        <v>37234</v>
      </c>
      <c r="CC666" s="201">
        <f t="shared" si="79"/>
        <v>1325254.6399999999</v>
      </c>
    </row>
    <row r="667" spans="1:81" s="278" customFormat="1">
      <c r="A667" s="320"/>
      <c r="B667" s="319"/>
      <c r="C667" s="321"/>
      <c r="D667" s="321"/>
      <c r="E667" s="321"/>
      <c r="F667" s="322" t="s">
        <v>1348</v>
      </c>
      <c r="G667" s="328" t="s">
        <v>1349</v>
      </c>
      <c r="H667" s="192">
        <v>0</v>
      </c>
      <c r="I667" s="192">
        <v>0</v>
      </c>
      <c r="J667" s="192">
        <v>1045000</v>
      </c>
      <c r="K667" s="192">
        <v>0</v>
      </c>
      <c r="L667" s="192">
        <v>0</v>
      </c>
      <c r="M667" s="192">
        <v>0</v>
      </c>
      <c r="N667" s="192">
        <v>0</v>
      </c>
      <c r="O667" s="192">
        <v>0</v>
      </c>
      <c r="P667" s="192">
        <v>14624</v>
      </c>
      <c r="Q667" s="192">
        <v>3029000</v>
      </c>
      <c r="R667" s="192">
        <v>0</v>
      </c>
      <c r="S667" s="192">
        <v>0</v>
      </c>
      <c r="T667" s="192">
        <v>0</v>
      </c>
      <c r="U667" s="192">
        <v>0</v>
      </c>
      <c r="V667" s="192">
        <v>0</v>
      </c>
      <c r="W667" s="192">
        <v>0</v>
      </c>
      <c r="X667" s="192">
        <v>0</v>
      </c>
      <c r="Y667" s="192">
        <v>0</v>
      </c>
      <c r="Z667" s="192">
        <v>0</v>
      </c>
      <c r="AA667" s="192">
        <v>0</v>
      </c>
      <c r="AB667" s="192">
        <v>0</v>
      </c>
      <c r="AC667" s="192">
        <v>0</v>
      </c>
      <c r="AD667" s="192">
        <v>0</v>
      </c>
      <c r="AE667" s="192">
        <v>0</v>
      </c>
      <c r="AF667" s="192">
        <v>0</v>
      </c>
      <c r="AG667" s="192">
        <v>0</v>
      </c>
      <c r="AH667" s="192">
        <v>13082</v>
      </c>
      <c r="AI667" s="192">
        <v>183500</v>
      </c>
      <c r="AJ667" s="192">
        <v>0</v>
      </c>
      <c r="AK667" s="192">
        <v>62500</v>
      </c>
      <c r="AL667" s="192">
        <v>91500</v>
      </c>
      <c r="AM667" s="192">
        <v>40500</v>
      </c>
      <c r="AN667" s="192">
        <v>133500</v>
      </c>
      <c r="AO667" s="192">
        <v>217500</v>
      </c>
      <c r="AP667" s="192">
        <v>0</v>
      </c>
      <c r="AQ667" s="192">
        <v>53000</v>
      </c>
      <c r="AR667" s="192">
        <v>0</v>
      </c>
      <c r="AS667" s="192">
        <v>94000</v>
      </c>
      <c r="AT667" s="192">
        <v>0</v>
      </c>
      <c r="AU667" s="192">
        <v>0</v>
      </c>
      <c r="AV667" s="192">
        <v>0</v>
      </c>
      <c r="AW667" s="192">
        <v>0</v>
      </c>
      <c r="AX667" s="192">
        <v>0</v>
      </c>
      <c r="AY667" s="192">
        <v>0</v>
      </c>
      <c r="AZ667" s="192">
        <v>0</v>
      </c>
      <c r="BA667" s="192">
        <v>0</v>
      </c>
      <c r="BB667" s="192">
        <v>0</v>
      </c>
      <c r="BC667" s="192">
        <v>0</v>
      </c>
      <c r="BD667" s="192">
        <v>0</v>
      </c>
      <c r="BE667" s="192">
        <v>0</v>
      </c>
      <c r="BF667" s="192">
        <v>343382</v>
      </c>
      <c r="BG667" s="192">
        <v>0</v>
      </c>
      <c r="BH667" s="192">
        <v>0</v>
      </c>
      <c r="BI667" s="192">
        <v>0</v>
      </c>
      <c r="BJ667" s="192">
        <v>0</v>
      </c>
      <c r="BK667" s="192">
        <v>0</v>
      </c>
      <c r="BL667" s="192">
        <v>0</v>
      </c>
      <c r="BM667" s="192">
        <v>0</v>
      </c>
      <c r="BN667" s="192">
        <v>0</v>
      </c>
      <c r="BO667" s="192">
        <v>0</v>
      </c>
      <c r="BP667" s="192">
        <v>0</v>
      </c>
      <c r="BQ667" s="192">
        <v>0</v>
      </c>
      <c r="BR667" s="192">
        <v>0</v>
      </c>
      <c r="BS667" s="192">
        <v>0</v>
      </c>
      <c r="BT667" s="192">
        <v>0</v>
      </c>
      <c r="BU667" s="192">
        <v>0</v>
      </c>
      <c r="BV667" s="192">
        <v>0</v>
      </c>
      <c r="BW667" s="192">
        <v>0</v>
      </c>
      <c r="BX667" s="192">
        <v>0</v>
      </c>
      <c r="BY667" s="192">
        <v>0</v>
      </c>
      <c r="BZ667" s="192">
        <v>0</v>
      </c>
      <c r="CA667" s="192">
        <v>0</v>
      </c>
      <c r="CB667" s="192">
        <v>0</v>
      </c>
      <c r="CC667" s="201">
        <f t="shared" si="79"/>
        <v>5321088</v>
      </c>
    </row>
    <row r="668" spans="1:81" s="278" customFormat="1">
      <c r="A668" s="320"/>
      <c r="B668" s="319"/>
      <c r="C668" s="321"/>
      <c r="D668" s="321"/>
      <c r="E668" s="321"/>
      <c r="F668" s="329" t="s">
        <v>1350</v>
      </c>
      <c r="G668" s="330" t="s">
        <v>1351</v>
      </c>
      <c r="H668" s="192">
        <v>3763441.94</v>
      </c>
      <c r="I668" s="192">
        <v>843977.79</v>
      </c>
      <c r="J668" s="192">
        <v>11129273.65</v>
      </c>
      <c r="K668" s="192">
        <v>588460.15</v>
      </c>
      <c r="L668" s="192">
        <v>1052462.8999999999</v>
      </c>
      <c r="M668" s="192">
        <v>0</v>
      </c>
      <c r="N668" s="192">
        <v>30311759.82</v>
      </c>
      <c r="O668" s="192">
        <v>5295791.5</v>
      </c>
      <c r="P668" s="192">
        <v>3497625.67</v>
      </c>
      <c r="Q668" s="192">
        <v>29745770.260000002</v>
      </c>
      <c r="R668" s="192">
        <v>3012199.6</v>
      </c>
      <c r="S668" s="192">
        <v>529464.18000000005</v>
      </c>
      <c r="T668" s="192">
        <v>2927093.45</v>
      </c>
      <c r="U668" s="192">
        <v>23697532</v>
      </c>
      <c r="V668" s="192">
        <v>537739</v>
      </c>
      <c r="W668" s="192">
        <v>14771711.359999999</v>
      </c>
      <c r="X668" s="192">
        <v>4042890.53</v>
      </c>
      <c r="Y668" s="192">
        <v>14823.15</v>
      </c>
      <c r="Z668" s="192">
        <v>15531286.51</v>
      </c>
      <c r="AA668" s="192">
        <v>2417275.83</v>
      </c>
      <c r="AB668" s="192">
        <v>675775.77</v>
      </c>
      <c r="AC668" s="192">
        <v>3184561.29</v>
      </c>
      <c r="AD668" s="192">
        <v>1329631.58</v>
      </c>
      <c r="AE668" s="192">
        <v>1214206.8799999999</v>
      </c>
      <c r="AF668" s="192">
        <v>3622715.6</v>
      </c>
      <c r="AG668" s="192">
        <v>973363.15</v>
      </c>
      <c r="AH668" s="192">
        <v>1338378</v>
      </c>
      <c r="AI668" s="192">
        <v>0</v>
      </c>
      <c r="AJ668" s="192">
        <v>102500</v>
      </c>
      <c r="AK668" s="192">
        <v>0</v>
      </c>
      <c r="AL668" s="192">
        <v>0</v>
      </c>
      <c r="AM668" s="192">
        <v>0</v>
      </c>
      <c r="AN668" s="192">
        <v>0</v>
      </c>
      <c r="AO668" s="192">
        <v>0</v>
      </c>
      <c r="AP668" s="192">
        <v>118500</v>
      </c>
      <c r="AQ668" s="192">
        <v>65000</v>
      </c>
      <c r="AR668" s="192">
        <v>367000</v>
      </c>
      <c r="AS668" s="192">
        <v>0</v>
      </c>
      <c r="AT668" s="192">
        <v>110000</v>
      </c>
      <c r="AU668" s="192">
        <v>6762558.5099999998</v>
      </c>
      <c r="AV668" s="192">
        <v>554186.51</v>
      </c>
      <c r="AW668" s="192">
        <v>3795242.75</v>
      </c>
      <c r="AX668" s="192">
        <v>2314170</v>
      </c>
      <c r="AY668" s="192">
        <v>1286282</v>
      </c>
      <c r="AZ668" s="192">
        <v>196380.02</v>
      </c>
      <c r="BA668" s="192">
        <v>585948.05000000005</v>
      </c>
      <c r="BB668" s="192">
        <v>598544.38</v>
      </c>
      <c r="BC668" s="192">
        <v>125247</v>
      </c>
      <c r="BD668" s="192">
        <v>959882.42</v>
      </c>
      <c r="BE668" s="192">
        <v>190219</v>
      </c>
      <c r="BF668" s="192">
        <v>6752835.4699999997</v>
      </c>
      <c r="BG668" s="192">
        <v>464154</v>
      </c>
      <c r="BH668" s="192">
        <v>3545041.38</v>
      </c>
      <c r="BI668" s="192">
        <v>2073473.5</v>
      </c>
      <c r="BJ668" s="192">
        <v>243978.47</v>
      </c>
      <c r="BK668" s="192">
        <v>131072.60999999999</v>
      </c>
      <c r="BL668" s="192">
        <v>89961</v>
      </c>
      <c r="BM668" s="192">
        <v>517388</v>
      </c>
      <c r="BN668" s="192">
        <v>1913562.5</v>
      </c>
      <c r="BO668" s="192">
        <v>226419</v>
      </c>
      <c r="BP668" s="192">
        <v>178205.58</v>
      </c>
      <c r="BQ668" s="192">
        <v>238179.5</v>
      </c>
      <c r="BR668" s="192">
        <v>22128.42</v>
      </c>
      <c r="BS668" s="192">
        <v>527923</v>
      </c>
      <c r="BT668" s="192">
        <v>0</v>
      </c>
      <c r="BU668" s="192">
        <v>3153101.69</v>
      </c>
      <c r="BV668" s="192">
        <v>2059628.94</v>
      </c>
      <c r="BW668" s="192">
        <v>210106.88</v>
      </c>
      <c r="BX668" s="192">
        <v>1165544.81</v>
      </c>
      <c r="BY668" s="192">
        <v>5984791.7000000002</v>
      </c>
      <c r="BZ668" s="192">
        <v>396867.62</v>
      </c>
      <c r="CA668" s="192">
        <v>151217</v>
      </c>
      <c r="CB668" s="192">
        <v>0</v>
      </c>
      <c r="CC668" s="201">
        <f t="shared" si="79"/>
        <v>214226453.27000001</v>
      </c>
    </row>
    <row r="669" spans="1:81" s="278" customFormat="1">
      <c r="A669" s="320"/>
      <c r="B669" s="319"/>
      <c r="C669" s="321"/>
      <c r="D669" s="321"/>
      <c r="E669" s="321"/>
      <c r="F669" s="329" t="s">
        <v>1352</v>
      </c>
      <c r="G669" s="330" t="s">
        <v>1353</v>
      </c>
      <c r="H669" s="192">
        <v>0</v>
      </c>
      <c r="I669" s="192">
        <v>0</v>
      </c>
      <c r="J669" s="192">
        <v>0</v>
      </c>
      <c r="K669" s="192">
        <v>0</v>
      </c>
      <c r="L669" s="192">
        <v>0</v>
      </c>
      <c r="M669" s="192">
        <v>0</v>
      </c>
      <c r="N669" s="192">
        <v>0</v>
      </c>
      <c r="O669" s="192">
        <v>0</v>
      </c>
      <c r="P669" s="192">
        <v>0</v>
      </c>
      <c r="Q669" s="192">
        <v>0</v>
      </c>
      <c r="R669" s="192">
        <v>0</v>
      </c>
      <c r="S669" s="192">
        <v>0</v>
      </c>
      <c r="T669" s="192">
        <v>0</v>
      </c>
      <c r="U669" s="192">
        <v>0</v>
      </c>
      <c r="V669" s="192">
        <v>0</v>
      </c>
      <c r="W669" s="192">
        <v>0</v>
      </c>
      <c r="X669" s="192">
        <v>0</v>
      </c>
      <c r="Y669" s="192">
        <v>0</v>
      </c>
      <c r="Z669" s="192">
        <v>0</v>
      </c>
      <c r="AA669" s="192">
        <v>0</v>
      </c>
      <c r="AB669" s="192">
        <v>0</v>
      </c>
      <c r="AC669" s="192">
        <v>0</v>
      </c>
      <c r="AD669" s="192">
        <v>0</v>
      </c>
      <c r="AE669" s="192">
        <v>0</v>
      </c>
      <c r="AF669" s="192">
        <v>0</v>
      </c>
      <c r="AG669" s="192">
        <v>0</v>
      </c>
      <c r="AH669" s="192">
        <v>0</v>
      </c>
      <c r="AI669" s="192">
        <v>0</v>
      </c>
      <c r="AJ669" s="192">
        <v>0</v>
      </c>
      <c r="AK669" s="192">
        <v>0</v>
      </c>
      <c r="AL669" s="192">
        <v>0</v>
      </c>
      <c r="AM669" s="192">
        <v>0</v>
      </c>
      <c r="AN669" s="192">
        <v>0</v>
      </c>
      <c r="AO669" s="192">
        <v>0</v>
      </c>
      <c r="AP669" s="192">
        <v>0</v>
      </c>
      <c r="AQ669" s="192">
        <v>0</v>
      </c>
      <c r="AR669" s="192">
        <v>0</v>
      </c>
      <c r="AS669" s="192">
        <v>0</v>
      </c>
      <c r="AT669" s="192">
        <v>0</v>
      </c>
      <c r="AU669" s="192">
        <v>0</v>
      </c>
      <c r="AV669" s="192">
        <v>0</v>
      </c>
      <c r="AW669" s="192">
        <v>0</v>
      </c>
      <c r="AX669" s="192">
        <v>0</v>
      </c>
      <c r="AY669" s="192">
        <v>0</v>
      </c>
      <c r="AZ669" s="192">
        <v>0</v>
      </c>
      <c r="BA669" s="192">
        <v>0</v>
      </c>
      <c r="BB669" s="192">
        <v>0</v>
      </c>
      <c r="BC669" s="192">
        <v>0</v>
      </c>
      <c r="BD669" s="192">
        <v>0</v>
      </c>
      <c r="BE669" s="192">
        <v>0</v>
      </c>
      <c r="BF669" s="192">
        <v>0</v>
      </c>
      <c r="BG669" s="192">
        <v>0</v>
      </c>
      <c r="BH669" s="192">
        <v>0</v>
      </c>
      <c r="BI669" s="192">
        <v>0</v>
      </c>
      <c r="BJ669" s="192">
        <v>0</v>
      </c>
      <c r="BK669" s="192">
        <v>0</v>
      </c>
      <c r="BL669" s="192">
        <v>0</v>
      </c>
      <c r="BM669" s="192">
        <v>0</v>
      </c>
      <c r="BN669" s="192">
        <v>0</v>
      </c>
      <c r="BO669" s="192">
        <v>0</v>
      </c>
      <c r="BP669" s="192">
        <v>0</v>
      </c>
      <c r="BQ669" s="192">
        <v>0</v>
      </c>
      <c r="BR669" s="192">
        <v>0</v>
      </c>
      <c r="BS669" s="192">
        <v>0</v>
      </c>
      <c r="BT669" s="192">
        <v>0</v>
      </c>
      <c r="BU669" s="192">
        <v>0</v>
      </c>
      <c r="BV669" s="192">
        <v>0</v>
      </c>
      <c r="BW669" s="192">
        <v>0</v>
      </c>
      <c r="BX669" s="192">
        <v>0</v>
      </c>
      <c r="BY669" s="192">
        <v>0</v>
      </c>
      <c r="BZ669" s="192">
        <v>0</v>
      </c>
      <c r="CA669" s="192">
        <v>0</v>
      </c>
      <c r="CB669" s="192">
        <v>0</v>
      </c>
      <c r="CC669" s="201">
        <f t="shared" si="79"/>
        <v>0</v>
      </c>
    </row>
    <row r="670" spans="1:81" s="278" customFormat="1">
      <c r="A670" s="320"/>
      <c r="B670" s="319"/>
      <c r="C670" s="321"/>
      <c r="D670" s="321"/>
      <c r="E670" s="321"/>
      <c r="F670" s="329" t="s">
        <v>1354</v>
      </c>
      <c r="G670" s="330" t="s">
        <v>1355</v>
      </c>
      <c r="H670" s="192">
        <v>0</v>
      </c>
      <c r="I670" s="192">
        <v>0</v>
      </c>
      <c r="J670" s="192">
        <v>1161754</v>
      </c>
      <c r="K670" s="192">
        <v>536499.93000000005</v>
      </c>
      <c r="L670" s="192">
        <v>872572.89</v>
      </c>
      <c r="M670" s="192">
        <v>0</v>
      </c>
      <c r="N670" s="192">
        <v>12954920</v>
      </c>
      <c r="O670" s="192">
        <v>0</v>
      </c>
      <c r="P670" s="192">
        <v>201750</v>
      </c>
      <c r="Q670" s="192">
        <v>0</v>
      </c>
      <c r="R670" s="192">
        <v>0</v>
      </c>
      <c r="S670" s="192">
        <v>1757900</v>
      </c>
      <c r="T670" s="192">
        <v>212300.2</v>
      </c>
      <c r="U670" s="192">
        <v>48000</v>
      </c>
      <c r="V670" s="192">
        <v>0</v>
      </c>
      <c r="W670" s="192">
        <v>523301.75</v>
      </c>
      <c r="X670" s="192">
        <v>0</v>
      </c>
      <c r="Y670" s="192">
        <v>0</v>
      </c>
      <c r="Z670" s="192">
        <v>0</v>
      </c>
      <c r="AA670" s="192">
        <v>0</v>
      </c>
      <c r="AB670" s="192">
        <v>267654.84999999998</v>
      </c>
      <c r="AC670" s="192">
        <v>0</v>
      </c>
      <c r="AD670" s="192">
        <v>0</v>
      </c>
      <c r="AE670" s="192">
        <v>0</v>
      </c>
      <c r="AF670" s="192">
        <v>32200</v>
      </c>
      <c r="AG670" s="192">
        <v>0</v>
      </c>
      <c r="AH670" s="192">
        <v>0</v>
      </c>
      <c r="AI670" s="192">
        <v>6627601.5</v>
      </c>
      <c r="AJ670" s="192">
        <v>0</v>
      </c>
      <c r="AK670" s="192">
        <v>128000</v>
      </c>
      <c r="AL670" s="192">
        <v>51450</v>
      </c>
      <c r="AM670" s="192">
        <v>131530</v>
      </c>
      <c r="AN670" s="192">
        <v>0</v>
      </c>
      <c r="AO670" s="192">
        <v>0</v>
      </c>
      <c r="AP670" s="192">
        <v>0</v>
      </c>
      <c r="AQ670" s="192">
        <v>2309598.89</v>
      </c>
      <c r="AR670" s="192">
        <v>30329.5</v>
      </c>
      <c r="AS670" s="192">
        <v>0</v>
      </c>
      <c r="AT670" s="192">
        <v>0</v>
      </c>
      <c r="AU670" s="192">
        <v>49200</v>
      </c>
      <c r="AV670" s="192">
        <v>0</v>
      </c>
      <c r="AW670" s="192">
        <v>0</v>
      </c>
      <c r="AX670" s="192">
        <v>0</v>
      </c>
      <c r="AY670" s="192">
        <v>46400</v>
      </c>
      <c r="AZ670" s="192">
        <v>9817.7000000000007</v>
      </c>
      <c r="BA670" s="192">
        <v>0</v>
      </c>
      <c r="BB670" s="192">
        <v>0</v>
      </c>
      <c r="BC670" s="192">
        <v>0</v>
      </c>
      <c r="BD670" s="192">
        <v>0</v>
      </c>
      <c r="BE670" s="192">
        <v>0</v>
      </c>
      <c r="BF670" s="192">
        <v>0</v>
      </c>
      <c r="BG670" s="192">
        <v>0</v>
      </c>
      <c r="BH670" s="192">
        <v>323500</v>
      </c>
      <c r="BI670" s="192">
        <v>160690</v>
      </c>
      <c r="BJ670" s="192">
        <v>0</v>
      </c>
      <c r="BK670" s="192">
        <v>20677.849999999999</v>
      </c>
      <c r="BL670" s="192">
        <v>5482</v>
      </c>
      <c r="BM670" s="192">
        <v>16284070.970000001</v>
      </c>
      <c r="BN670" s="192">
        <v>0</v>
      </c>
      <c r="BO670" s="192">
        <v>0</v>
      </c>
      <c r="BP670" s="192">
        <v>0</v>
      </c>
      <c r="BQ670" s="192">
        <v>0</v>
      </c>
      <c r="BR670" s="192">
        <v>0</v>
      </c>
      <c r="BS670" s="192">
        <v>0</v>
      </c>
      <c r="BT670" s="192">
        <v>1494006.3</v>
      </c>
      <c r="BU670" s="192">
        <v>0</v>
      </c>
      <c r="BV670" s="192">
        <v>0</v>
      </c>
      <c r="BW670" s="192">
        <v>15080</v>
      </c>
      <c r="BX670" s="192">
        <v>0</v>
      </c>
      <c r="BY670" s="192">
        <v>1364679.69</v>
      </c>
      <c r="BZ670" s="192">
        <v>80640</v>
      </c>
      <c r="CA670" s="192">
        <v>0</v>
      </c>
      <c r="CB670" s="192">
        <v>491532</v>
      </c>
      <c r="CC670" s="201">
        <f t="shared" si="79"/>
        <v>48193140.019999996</v>
      </c>
    </row>
    <row r="671" spans="1:81" s="278" customFormat="1">
      <c r="A671" s="320"/>
      <c r="B671" s="319"/>
      <c r="C671" s="321"/>
      <c r="D671" s="321"/>
      <c r="E671" s="321"/>
      <c r="F671" s="322" t="s">
        <v>1356</v>
      </c>
      <c r="G671" s="323" t="s">
        <v>1520</v>
      </c>
      <c r="H671" s="192">
        <v>0</v>
      </c>
      <c r="I671" s="192">
        <v>0</v>
      </c>
      <c r="J671" s="192">
        <v>0</v>
      </c>
      <c r="K671" s="192">
        <v>1195561</v>
      </c>
      <c r="L671" s="192">
        <v>0</v>
      </c>
      <c r="M671" s="192">
        <v>23088197.859999999</v>
      </c>
      <c r="N671" s="192">
        <v>1588760</v>
      </c>
      <c r="O671" s="192">
        <v>0</v>
      </c>
      <c r="P671" s="192">
        <v>0</v>
      </c>
      <c r="Q671" s="192">
        <v>0</v>
      </c>
      <c r="R671" s="192">
        <v>0</v>
      </c>
      <c r="S671" s="192">
        <v>0</v>
      </c>
      <c r="T671" s="192">
        <v>0</v>
      </c>
      <c r="U671" s="192">
        <v>59100</v>
      </c>
      <c r="V671" s="192">
        <v>0</v>
      </c>
      <c r="W671" s="192">
        <v>425529.05</v>
      </c>
      <c r="X671" s="192">
        <v>0</v>
      </c>
      <c r="Y671" s="192">
        <v>0</v>
      </c>
      <c r="Z671" s="192">
        <v>20900</v>
      </c>
      <c r="AA671" s="192">
        <v>100000</v>
      </c>
      <c r="AB671" s="192">
        <v>469910</v>
      </c>
      <c r="AC671" s="192">
        <v>0</v>
      </c>
      <c r="AD671" s="192">
        <v>0</v>
      </c>
      <c r="AE671" s="192">
        <v>0</v>
      </c>
      <c r="AF671" s="192">
        <v>6167725.3799999999</v>
      </c>
      <c r="AG671" s="192">
        <v>100000</v>
      </c>
      <c r="AH671" s="192">
        <v>0</v>
      </c>
      <c r="AI671" s="192">
        <v>0</v>
      </c>
      <c r="AJ671" s="192">
        <v>0</v>
      </c>
      <c r="AK671" s="192">
        <v>165000</v>
      </c>
      <c r="AL671" s="192">
        <v>0</v>
      </c>
      <c r="AM671" s="192">
        <v>0</v>
      </c>
      <c r="AN671" s="192">
        <v>0</v>
      </c>
      <c r="AO671" s="192">
        <v>265000</v>
      </c>
      <c r="AP671" s="192">
        <v>0</v>
      </c>
      <c r="AQ671" s="192">
        <v>6600</v>
      </c>
      <c r="AR671" s="192">
        <v>0</v>
      </c>
      <c r="AS671" s="192">
        <v>15767</v>
      </c>
      <c r="AT671" s="192">
        <v>0</v>
      </c>
      <c r="AU671" s="192">
        <v>0</v>
      </c>
      <c r="AV671" s="192">
        <v>0</v>
      </c>
      <c r="AW671" s="192">
        <v>0</v>
      </c>
      <c r="AX671" s="192">
        <v>0</v>
      </c>
      <c r="AY671" s="192">
        <v>0</v>
      </c>
      <c r="AZ671" s="192">
        <v>0</v>
      </c>
      <c r="BA671" s="192">
        <v>76570</v>
      </c>
      <c r="BB671" s="192">
        <v>0</v>
      </c>
      <c r="BC671" s="192">
        <v>0</v>
      </c>
      <c r="BD671" s="192">
        <v>0</v>
      </c>
      <c r="BE671" s="192">
        <v>0</v>
      </c>
      <c r="BF671" s="192">
        <v>0</v>
      </c>
      <c r="BG671" s="192">
        <v>0</v>
      </c>
      <c r="BH671" s="192">
        <v>0</v>
      </c>
      <c r="BI671" s="192">
        <v>0</v>
      </c>
      <c r="BJ671" s="192">
        <v>0</v>
      </c>
      <c r="BK671" s="192">
        <v>0</v>
      </c>
      <c r="BL671" s="192">
        <v>247950.02</v>
      </c>
      <c r="BM671" s="192">
        <v>100116.39</v>
      </c>
      <c r="BN671" s="192">
        <v>381718</v>
      </c>
      <c r="BO671" s="192">
        <v>262396.59999999998</v>
      </c>
      <c r="BP671" s="192">
        <v>100000</v>
      </c>
      <c r="BQ671" s="192">
        <v>165000</v>
      </c>
      <c r="BR671" s="192">
        <v>2568160.21</v>
      </c>
      <c r="BS671" s="192">
        <v>0</v>
      </c>
      <c r="BT671" s="192">
        <v>1701369.93</v>
      </c>
      <c r="BU671" s="192">
        <v>0</v>
      </c>
      <c r="BV671" s="192">
        <v>533111.4</v>
      </c>
      <c r="BW671" s="192">
        <v>0</v>
      </c>
      <c r="BX671" s="192">
        <v>0</v>
      </c>
      <c r="BY671" s="192">
        <v>0</v>
      </c>
      <c r="BZ671" s="192">
        <v>27000</v>
      </c>
      <c r="CA671" s="192">
        <v>316235</v>
      </c>
      <c r="CB671" s="192">
        <v>8805183.2400000002</v>
      </c>
      <c r="CC671" s="201">
        <f t="shared" si="79"/>
        <v>48952861.080000006</v>
      </c>
    </row>
    <row r="672" spans="1:81" s="278" customFormat="1">
      <c r="A672" s="320"/>
      <c r="B672" s="319"/>
      <c r="C672" s="321"/>
      <c r="D672" s="321"/>
      <c r="E672" s="321"/>
      <c r="F672" s="322" t="s">
        <v>1357</v>
      </c>
      <c r="G672" s="323" t="s">
        <v>1358</v>
      </c>
      <c r="H672" s="192">
        <v>4403.1099999999997</v>
      </c>
      <c r="I672" s="192">
        <v>1087249.5900000001</v>
      </c>
      <c r="J672" s="192">
        <v>303129.11</v>
      </c>
      <c r="K672" s="192">
        <v>794199.31</v>
      </c>
      <c r="L672" s="192">
        <v>0</v>
      </c>
      <c r="M672" s="192">
        <v>0</v>
      </c>
      <c r="N672" s="192">
        <v>0</v>
      </c>
      <c r="O672" s="192">
        <v>82744.44</v>
      </c>
      <c r="P672" s="192">
        <v>0</v>
      </c>
      <c r="Q672" s="192">
        <v>606067.1</v>
      </c>
      <c r="R672" s="192">
        <v>67760.84</v>
      </c>
      <c r="S672" s="192">
        <v>22812.66</v>
      </c>
      <c r="T672" s="192">
        <v>149015.44</v>
      </c>
      <c r="U672" s="192">
        <v>322201.34999999998</v>
      </c>
      <c r="V672" s="192">
        <v>0</v>
      </c>
      <c r="W672" s="192">
        <v>45506.49</v>
      </c>
      <c r="X672" s="192">
        <v>162937.4</v>
      </c>
      <c r="Y672" s="192">
        <v>0</v>
      </c>
      <c r="Z672" s="192">
        <v>0</v>
      </c>
      <c r="AA672" s="192">
        <v>131542.39000000001</v>
      </c>
      <c r="AB672" s="192">
        <v>163698.76</v>
      </c>
      <c r="AC672" s="192">
        <v>319774.89</v>
      </c>
      <c r="AD672" s="192">
        <v>77919.88</v>
      </c>
      <c r="AE672" s="192">
        <v>47818</v>
      </c>
      <c r="AF672" s="192">
        <v>0</v>
      </c>
      <c r="AG672" s="192">
        <v>18188.64</v>
      </c>
      <c r="AH672" s="192">
        <v>0</v>
      </c>
      <c r="AI672" s="192">
        <v>0</v>
      </c>
      <c r="AJ672" s="192">
        <v>152987.98000000001</v>
      </c>
      <c r="AK672" s="192">
        <v>10538.34</v>
      </c>
      <c r="AL672" s="192">
        <v>0</v>
      </c>
      <c r="AM672" s="192">
        <v>23994.46</v>
      </c>
      <c r="AN672" s="192">
        <v>53679.23</v>
      </c>
      <c r="AO672" s="192">
        <v>0</v>
      </c>
      <c r="AP672" s="192">
        <v>20597.669999999998</v>
      </c>
      <c r="AQ672" s="192">
        <v>96713.91</v>
      </c>
      <c r="AR672" s="192">
        <v>43868.56</v>
      </c>
      <c r="AS672" s="192">
        <v>74953.66</v>
      </c>
      <c r="AT672" s="192">
        <v>18318.900000000001</v>
      </c>
      <c r="AU672" s="192">
        <v>21648.63</v>
      </c>
      <c r="AV672" s="192">
        <v>0</v>
      </c>
      <c r="AW672" s="192">
        <v>0</v>
      </c>
      <c r="AX672" s="192">
        <v>468330.6</v>
      </c>
      <c r="AY672" s="192">
        <v>0</v>
      </c>
      <c r="AZ672" s="192">
        <v>48699.91</v>
      </c>
      <c r="BA672" s="192">
        <v>0</v>
      </c>
      <c r="BB672" s="192">
        <v>759643.37</v>
      </c>
      <c r="BC672" s="192">
        <v>52248.63</v>
      </c>
      <c r="BD672" s="192">
        <v>0</v>
      </c>
      <c r="BE672" s="192">
        <v>0</v>
      </c>
      <c r="BF672" s="192">
        <v>0</v>
      </c>
      <c r="BG672" s="192">
        <v>0</v>
      </c>
      <c r="BH672" s="192">
        <v>0</v>
      </c>
      <c r="BI672" s="192">
        <v>0</v>
      </c>
      <c r="BJ672" s="192">
        <v>35811.97</v>
      </c>
      <c r="BK672" s="192">
        <v>60900.63</v>
      </c>
      <c r="BL672" s="192">
        <v>0</v>
      </c>
      <c r="BM672" s="192">
        <v>13145.57</v>
      </c>
      <c r="BN672" s="192">
        <v>0</v>
      </c>
      <c r="BO672" s="192">
        <v>0</v>
      </c>
      <c r="BP672" s="192">
        <v>0</v>
      </c>
      <c r="BQ672" s="192">
        <v>0</v>
      </c>
      <c r="BR672" s="192">
        <v>0</v>
      </c>
      <c r="BS672" s="192">
        <v>0</v>
      </c>
      <c r="BT672" s="192">
        <v>0</v>
      </c>
      <c r="BU672" s="192">
        <v>0</v>
      </c>
      <c r="BV672" s="192">
        <v>0</v>
      </c>
      <c r="BW672" s="192">
        <v>0</v>
      </c>
      <c r="BX672" s="192">
        <v>0</v>
      </c>
      <c r="BY672" s="192">
        <v>3753204.47</v>
      </c>
      <c r="BZ672" s="192">
        <v>0</v>
      </c>
      <c r="CA672" s="192">
        <v>0</v>
      </c>
      <c r="CB672" s="192">
        <v>0</v>
      </c>
      <c r="CC672" s="201">
        <f t="shared" si="79"/>
        <v>10116255.890000001</v>
      </c>
    </row>
    <row r="673" spans="1:81" s="278" customFormat="1">
      <c r="A673" s="320"/>
      <c r="B673" s="319"/>
      <c r="C673" s="321"/>
      <c r="D673" s="321"/>
      <c r="E673" s="321"/>
      <c r="F673" s="322" t="s">
        <v>1359</v>
      </c>
      <c r="G673" s="323" t="s">
        <v>1360</v>
      </c>
      <c r="H673" s="192">
        <v>0</v>
      </c>
      <c r="I673" s="192">
        <v>0</v>
      </c>
      <c r="J673" s="192">
        <v>4600</v>
      </c>
      <c r="K673" s="192">
        <v>0</v>
      </c>
      <c r="L673" s="192">
        <v>0</v>
      </c>
      <c r="M673" s="192">
        <v>0</v>
      </c>
      <c r="N673" s="192">
        <v>0</v>
      </c>
      <c r="O673" s="192">
        <v>10790</v>
      </c>
      <c r="P673" s="192">
        <v>88908</v>
      </c>
      <c r="Q673" s="192">
        <v>0</v>
      </c>
      <c r="R673" s="192">
        <v>0</v>
      </c>
      <c r="S673" s="192">
        <v>0</v>
      </c>
      <c r="T673" s="192">
        <v>0</v>
      </c>
      <c r="U673" s="192">
        <v>0</v>
      </c>
      <c r="V673" s="192">
        <v>0</v>
      </c>
      <c r="W673" s="192">
        <v>0</v>
      </c>
      <c r="X673" s="192">
        <v>0</v>
      </c>
      <c r="Y673" s="192">
        <v>0</v>
      </c>
      <c r="Z673" s="192">
        <v>0</v>
      </c>
      <c r="AA673" s="192">
        <v>2909.8</v>
      </c>
      <c r="AB673" s="192">
        <v>286.39999999999998</v>
      </c>
      <c r="AC673" s="192">
        <v>33914.15</v>
      </c>
      <c r="AD673" s="192">
        <v>0</v>
      </c>
      <c r="AE673" s="192">
        <v>0</v>
      </c>
      <c r="AF673" s="192">
        <v>0</v>
      </c>
      <c r="AG673" s="192">
        <v>0</v>
      </c>
      <c r="AH673" s="192">
        <v>0</v>
      </c>
      <c r="AI673" s="192">
        <v>0</v>
      </c>
      <c r="AJ673" s="192">
        <v>0</v>
      </c>
      <c r="AK673" s="192">
        <v>0</v>
      </c>
      <c r="AL673" s="192">
        <v>0</v>
      </c>
      <c r="AM673" s="192">
        <v>0</v>
      </c>
      <c r="AN673" s="192">
        <v>0</v>
      </c>
      <c r="AO673" s="192">
        <v>0</v>
      </c>
      <c r="AP673" s="192">
        <v>0</v>
      </c>
      <c r="AQ673" s="192">
        <v>0</v>
      </c>
      <c r="AR673" s="192">
        <v>2400.58</v>
      </c>
      <c r="AS673" s="192">
        <v>178.42</v>
      </c>
      <c r="AT673" s="192">
        <v>0</v>
      </c>
      <c r="AU673" s="192">
        <v>0</v>
      </c>
      <c r="AV673" s="192">
        <v>0</v>
      </c>
      <c r="AW673" s="192">
        <v>0</v>
      </c>
      <c r="AX673" s="192">
        <v>0</v>
      </c>
      <c r="AY673" s="192">
        <v>0</v>
      </c>
      <c r="AZ673" s="192">
        <v>0</v>
      </c>
      <c r="BA673" s="192">
        <v>4972.3100000000004</v>
      </c>
      <c r="BB673" s="192">
        <v>0</v>
      </c>
      <c r="BC673" s="192">
        <v>0</v>
      </c>
      <c r="BD673" s="192">
        <v>114.9</v>
      </c>
      <c r="BE673" s="192">
        <v>0</v>
      </c>
      <c r="BF673" s="192">
        <v>0</v>
      </c>
      <c r="BG673" s="192">
        <v>0</v>
      </c>
      <c r="BH673" s="192">
        <v>0</v>
      </c>
      <c r="BI673" s="192">
        <v>0</v>
      </c>
      <c r="BJ673" s="192">
        <v>10272.469999999999</v>
      </c>
      <c r="BK673" s="192">
        <v>0</v>
      </c>
      <c r="BL673" s="192">
        <v>0</v>
      </c>
      <c r="BM673" s="192">
        <v>0</v>
      </c>
      <c r="BN673" s="192">
        <v>9100</v>
      </c>
      <c r="BO673" s="192">
        <v>0</v>
      </c>
      <c r="BP673" s="192">
        <v>0</v>
      </c>
      <c r="BQ673" s="192">
        <v>0</v>
      </c>
      <c r="BR673" s="192">
        <v>0</v>
      </c>
      <c r="BS673" s="192">
        <v>0</v>
      </c>
      <c r="BT673" s="192">
        <v>0</v>
      </c>
      <c r="BU673" s="192">
        <v>0</v>
      </c>
      <c r="BV673" s="192">
        <v>0</v>
      </c>
      <c r="BW673" s="192">
        <v>0</v>
      </c>
      <c r="BX673" s="192">
        <v>0</v>
      </c>
      <c r="BY673" s="192">
        <v>0</v>
      </c>
      <c r="BZ673" s="192">
        <v>0</v>
      </c>
      <c r="CA673" s="192">
        <v>0</v>
      </c>
      <c r="CB673" s="192">
        <v>0</v>
      </c>
      <c r="CC673" s="201">
        <f t="shared" si="79"/>
        <v>168447.03</v>
      </c>
    </row>
    <row r="674" spans="1:81" s="278" customFormat="1">
      <c r="A674" s="320"/>
      <c r="B674" s="319"/>
      <c r="C674" s="321"/>
      <c r="D674" s="321"/>
      <c r="E674" s="321"/>
      <c r="F674" s="322" t="s">
        <v>1361</v>
      </c>
      <c r="G674" s="323" t="s">
        <v>1362</v>
      </c>
      <c r="H674" s="192">
        <v>231199</v>
      </c>
      <c r="I674" s="192">
        <v>0</v>
      </c>
      <c r="J674" s="192">
        <v>0</v>
      </c>
      <c r="K674" s="192">
        <v>0</v>
      </c>
      <c r="L674" s="192">
        <v>0</v>
      </c>
      <c r="M674" s="192">
        <v>0</v>
      </c>
      <c r="N674" s="192">
        <v>20091798.359999999</v>
      </c>
      <c r="O674" s="192">
        <v>147570</v>
      </c>
      <c r="P674" s="192">
        <v>0</v>
      </c>
      <c r="Q674" s="192">
        <v>0</v>
      </c>
      <c r="R674" s="192">
        <v>0</v>
      </c>
      <c r="S674" s="192">
        <v>0</v>
      </c>
      <c r="T674" s="192">
        <v>16906.39</v>
      </c>
      <c r="U674" s="192">
        <v>0</v>
      </c>
      <c r="V674" s="192">
        <v>2250000</v>
      </c>
      <c r="W674" s="192">
        <v>12529.69</v>
      </c>
      <c r="X674" s="192">
        <v>0</v>
      </c>
      <c r="Y674" s="192">
        <v>0</v>
      </c>
      <c r="Z674" s="192">
        <v>3572083.97</v>
      </c>
      <c r="AA674" s="192">
        <v>1628891.75</v>
      </c>
      <c r="AB674" s="192">
        <v>41701.83</v>
      </c>
      <c r="AC674" s="192">
        <v>398548.5</v>
      </c>
      <c r="AD674" s="192">
        <v>0</v>
      </c>
      <c r="AE674" s="192">
        <v>226780.13</v>
      </c>
      <c r="AF674" s="192">
        <v>772515.5</v>
      </c>
      <c r="AG674" s="192">
        <v>0</v>
      </c>
      <c r="AH674" s="192">
        <v>0</v>
      </c>
      <c r="AI674" s="192">
        <v>52241501.890000001</v>
      </c>
      <c r="AJ674" s="192">
        <v>0</v>
      </c>
      <c r="AK674" s="192">
        <v>53750</v>
      </c>
      <c r="AL674" s="192">
        <v>0</v>
      </c>
      <c r="AM674" s="192">
        <v>0</v>
      </c>
      <c r="AN674" s="192">
        <v>0</v>
      </c>
      <c r="AO674" s="192">
        <v>669936</v>
      </c>
      <c r="AP674" s="192">
        <v>6716.89</v>
      </c>
      <c r="AQ674" s="192">
        <v>214777</v>
      </c>
      <c r="AR674" s="192">
        <v>6614.15</v>
      </c>
      <c r="AS674" s="192">
        <v>63650</v>
      </c>
      <c r="AT674" s="192">
        <v>0</v>
      </c>
      <c r="AU674" s="192">
        <v>623593.53</v>
      </c>
      <c r="AV674" s="192">
        <v>0</v>
      </c>
      <c r="AW674" s="192">
        <v>0</v>
      </c>
      <c r="AX674" s="192">
        <v>14750.28</v>
      </c>
      <c r="AY674" s="192">
        <v>79436.78</v>
      </c>
      <c r="AZ674" s="192">
        <v>0</v>
      </c>
      <c r="BA674" s="192">
        <v>0</v>
      </c>
      <c r="BB674" s="192">
        <v>67295987.230000004</v>
      </c>
      <c r="BC674" s="192">
        <v>0</v>
      </c>
      <c r="BD674" s="192">
        <v>0</v>
      </c>
      <c r="BE674" s="192">
        <v>0</v>
      </c>
      <c r="BF674" s="192">
        <v>353238</v>
      </c>
      <c r="BG674" s="192">
        <v>48560</v>
      </c>
      <c r="BH674" s="192">
        <v>525683.39009999996</v>
      </c>
      <c r="BI674" s="192">
        <v>3919.99</v>
      </c>
      <c r="BJ674" s="192">
        <v>66968.94</v>
      </c>
      <c r="BK674" s="192">
        <v>0</v>
      </c>
      <c r="BL674" s="192">
        <v>250972</v>
      </c>
      <c r="BM674" s="192">
        <v>0</v>
      </c>
      <c r="BN674" s="192">
        <v>4381434.68</v>
      </c>
      <c r="BO674" s="192">
        <v>0</v>
      </c>
      <c r="BP674" s="192">
        <v>1304479.04</v>
      </c>
      <c r="BQ674" s="192">
        <v>0</v>
      </c>
      <c r="BR674" s="192">
        <v>305544</v>
      </c>
      <c r="BS674" s="192">
        <v>0</v>
      </c>
      <c r="BT674" s="192">
        <v>566804</v>
      </c>
      <c r="BU674" s="192">
        <v>133400</v>
      </c>
      <c r="BV674" s="192">
        <v>455136.18</v>
      </c>
      <c r="BW674" s="192">
        <v>465354.1</v>
      </c>
      <c r="BX674" s="192">
        <v>173985</v>
      </c>
      <c r="BY674" s="192">
        <v>862124.22</v>
      </c>
      <c r="BZ674" s="192">
        <v>2248665.39</v>
      </c>
      <c r="CA674" s="192">
        <v>0</v>
      </c>
      <c r="CB674" s="192">
        <v>337428</v>
      </c>
      <c r="CC674" s="201">
        <f t="shared" si="79"/>
        <v>163144935.8001</v>
      </c>
    </row>
    <row r="675" spans="1:81" s="278" customFormat="1">
      <c r="A675" s="320"/>
      <c r="B675" s="319"/>
      <c r="C675" s="321"/>
      <c r="D675" s="321"/>
      <c r="E675" s="321"/>
      <c r="F675" s="322" t="s">
        <v>1363</v>
      </c>
      <c r="G675" s="323" t="s">
        <v>1364</v>
      </c>
      <c r="H675" s="192">
        <v>0</v>
      </c>
      <c r="I675" s="192">
        <v>7921</v>
      </c>
      <c r="J675" s="192">
        <v>190900</v>
      </c>
      <c r="K675" s="192">
        <v>0</v>
      </c>
      <c r="L675" s="192">
        <v>0</v>
      </c>
      <c r="M675" s="192">
        <v>0</v>
      </c>
      <c r="N675" s="192">
        <v>37500</v>
      </c>
      <c r="O675" s="192">
        <v>0</v>
      </c>
      <c r="P675" s="192">
        <v>0</v>
      </c>
      <c r="Q675" s="192">
        <v>0</v>
      </c>
      <c r="R675" s="192">
        <v>4045</v>
      </c>
      <c r="S675" s="192">
        <v>0</v>
      </c>
      <c r="T675" s="192">
        <v>110076</v>
      </c>
      <c r="U675" s="192">
        <v>0</v>
      </c>
      <c r="V675" s="192">
        <v>0</v>
      </c>
      <c r="W675" s="192">
        <v>0</v>
      </c>
      <c r="X675" s="192">
        <v>0</v>
      </c>
      <c r="Y675" s="192">
        <v>0</v>
      </c>
      <c r="Z675" s="192">
        <v>147084</v>
      </c>
      <c r="AA675" s="192">
        <v>501448.13</v>
      </c>
      <c r="AB675" s="192">
        <v>0</v>
      </c>
      <c r="AC675" s="192">
        <v>716246.05</v>
      </c>
      <c r="AD675" s="192">
        <v>41192</v>
      </c>
      <c r="AE675" s="192">
        <v>0</v>
      </c>
      <c r="AF675" s="192">
        <v>257618.42</v>
      </c>
      <c r="AG675" s="192">
        <v>0</v>
      </c>
      <c r="AH675" s="192">
        <v>0</v>
      </c>
      <c r="AI675" s="192">
        <v>0</v>
      </c>
      <c r="AJ675" s="192">
        <v>0</v>
      </c>
      <c r="AK675" s="192">
        <v>0</v>
      </c>
      <c r="AL675" s="192">
        <v>0</v>
      </c>
      <c r="AM675" s="192">
        <v>0</v>
      </c>
      <c r="AN675" s="192">
        <v>0</v>
      </c>
      <c r="AO675" s="192">
        <v>0</v>
      </c>
      <c r="AP675" s="192">
        <v>0</v>
      </c>
      <c r="AQ675" s="192">
        <v>0</v>
      </c>
      <c r="AR675" s="192">
        <v>0</v>
      </c>
      <c r="AS675" s="192">
        <v>133027.5</v>
      </c>
      <c r="AT675" s="192">
        <v>19676</v>
      </c>
      <c r="AU675" s="192">
        <v>29753.35</v>
      </c>
      <c r="AV675" s="192">
        <v>76320</v>
      </c>
      <c r="AW675" s="192">
        <v>3297</v>
      </c>
      <c r="AX675" s="192">
        <v>0</v>
      </c>
      <c r="AY675" s="192">
        <v>29226</v>
      </c>
      <c r="AZ675" s="192">
        <v>0</v>
      </c>
      <c r="BA675" s="192">
        <v>0</v>
      </c>
      <c r="BB675" s="192">
        <v>255663</v>
      </c>
      <c r="BC675" s="192">
        <v>0</v>
      </c>
      <c r="BD675" s="192">
        <v>0</v>
      </c>
      <c r="BE675" s="192">
        <v>111757</v>
      </c>
      <c r="BF675" s="192">
        <v>0</v>
      </c>
      <c r="BG675" s="192">
        <v>0</v>
      </c>
      <c r="BH675" s="192">
        <v>17500</v>
      </c>
      <c r="BI675" s="192">
        <v>0</v>
      </c>
      <c r="BJ675" s="192">
        <v>0</v>
      </c>
      <c r="BK675" s="192">
        <v>0</v>
      </c>
      <c r="BL675" s="192">
        <v>0</v>
      </c>
      <c r="BM675" s="192">
        <v>0</v>
      </c>
      <c r="BN675" s="192">
        <v>0</v>
      </c>
      <c r="BO675" s="192">
        <v>0</v>
      </c>
      <c r="BP675" s="192">
        <v>0</v>
      </c>
      <c r="BQ675" s="192">
        <v>0</v>
      </c>
      <c r="BR675" s="192">
        <v>0</v>
      </c>
      <c r="BS675" s="192">
        <v>641</v>
      </c>
      <c r="BT675" s="192">
        <v>13000</v>
      </c>
      <c r="BU675" s="192">
        <v>0</v>
      </c>
      <c r="BV675" s="192">
        <v>0</v>
      </c>
      <c r="BW675" s="192">
        <v>3956</v>
      </c>
      <c r="BX675" s="192">
        <v>0</v>
      </c>
      <c r="BY675" s="192">
        <v>0</v>
      </c>
      <c r="BZ675" s="192">
        <v>0</v>
      </c>
      <c r="CA675" s="192">
        <v>63087</v>
      </c>
      <c r="CB675" s="192">
        <v>0</v>
      </c>
      <c r="CC675" s="201">
        <f t="shared" si="79"/>
        <v>2770934.45</v>
      </c>
    </row>
    <row r="676" spans="1:81" s="278" customFormat="1">
      <c r="A676" s="320"/>
      <c r="B676" s="319"/>
      <c r="C676" s="321"/>
      <c r="D676" s="321"/>
      <c r="E676" s="321"/>
      <c r="F676" s="322" t="s">
        <v>1365</v>
      </c>
      <c r="G676" s="323" t="s">
        <v>1366</v>
      </c>
      <c r="H676" s="192">
        <v>447153.39</v>
      </c>
      <c r="I676" s="192">
        <v>101567.85</v>
      </c>
      <c r="J676" s="192">
        <v>199438.25</v>
      </c>
      <c r="K676" s="192">
        <v>70570.03</v>
      </c>
      <c r="L676" s="192">
        <v>80834.73</v>
      </c>
      <c r="M676" s="192">
        <v>29312.67</v>
      </c>
      <c r="N676" s="192">
        <v>285926.71999999997</v>
      </c>
      <c r="O676" s="192">
        <v>0</v>
      </c>
      <c r="P676" s="192">
        <v>18031.66</v>
      </c>
      <c r="Q676" s="192">
        <v>177710.92</v>
      </c>
      <c r="R676" s="192">
        <v>20492.419999999998</v>
      </c>
      <c r="S676" s="192">
        <v>56110.82</v>
      </c>
      <c r="T676" s="192">
        <v>149899.94</v>
      </c>
      <c r="U676" s="192">
        <v>130924.52</v>
      </c>
      <c r="V676" s="192">
        <v>4378.37</v>
      </c>
      <c r="W676" s="192">
        <v>35767.47</v>
      </c>
      <c r="X676" s="192">
        <v>0</v>
      </c>
      <c r="Y676" s="192">
        <v>24096</v>
      </c>
      <c r="Z676" s="192">
        <v>18568</v>
      </c>
      <c r="AA676" s="192">
        <v>178618.85</v>
      </c>
      <c r="AB676" s="192">
        <v>18273.84</v>
      </c>
      <c r="AC676" s="192">
        <v>88967.66</v>
      </c>
      <c r="AD676" s="192">
        <v>30468.71</v>
      </c>
      <c r="AE676" s="192">
        <v>48555.31</v>
      </c>
      <c r="AF676" s="192">
        <v>45045.54</v>
      </c>
      <c r="AG676" s="192">
        <v>8474.34</v>
      </c>
      <c r="AH676" s="192">
        <v>150625.5</v>
      </c>
      <c r="AI676" s="192">
        <v>912183.42</v>
      </c>
      <c r="AJ676" s="192">
        <v>26564.720000000001</v>
      </c>
      <c r="AK676" s="192">
        <v>6444.7</v>
      </c>
      <c r="AL676" s="192">
        <v>25847.74</v>
      </c>
      <c r="AM676" s="192">
        <v>28480.01</v>
      </c>
      <c r="AN676" s="192">
        <v>33714.949999999997</v>
      </c>
      <c r="AO676" s="192">
        <v>38768.730000000003</v>
      </c>
      <c r="AP676" s="192">
        <v>17528.310000000001</v>
      </c>
      <c r="AQ676" s="192">
        <v>20918.169999999998</v>
      </c>
      <c r="AR676" s="192">
        <v>11785.11</v>
      </c>
      <c r="AS676" s="192">
        <v>22178.34</v>
      </c>
      <c r="AT676" s="192">
        <v>17975.89</v>
      </c>
      <c r="AU676" s="192">
        <v>0</v>
      </c>
      <c r="AV676" s="192">
        <v>2091.86</v>
      </c>
      <c r="AW676" s="192">
        <v>9430.2999999999993</v>
      </c>
      <c r="AX676" s="192">
        <v>13288.62</v>
      </c>
      <c r="AY676" s="192">
        <v>5168.87</v>
      </c>
      <c r="AZ676" s="192">
        <v>2490.64</v>
      </c>
      <c r="BA676" s="192">
        <v>5136.6000000000004</v>
      </c>
      <c r="BB676" s="192">
        <v>42073.07</v>
      </c>
      <c r="BC676" s="192">
        <v>9550.8700000000008</v>
      </c>
      <c r="BD676" s="192">
        <v>40583.74</v>
      </c>
      <c r="BE676" s="192">
        <v>66753.539999999994</v>
      </c>
      <c r="BF676" s="192">
        <v>27554.560000000001</v>
      </c>
      <c r="BG676" s="192">
        <v>52176.08</v>
      </c>
      <c r="BH676" s="192">
        <v>0</v>
      </c>
      <c r="BI676" s="192">
        <v>0</v>
      </c>
      <c r="BJ676" s="192">
        <v>23525.62</v>
      </c>
      <c r="BK676" s="192">
        <v>7135.77</v>
      </c>
      <c r="BL676" s="192">
        <v>4800.25</v>
      </c>
      <c r="BM676" s="192">
        <v>178799.8</v>
      </c>
      <c r="BN676" s="192">
        <v>69427.05</v>
      </c>
      <c r="BO676" s="192">
        <v>10839.26</v>
      </c>
      <c r="BP676" s="192">
        <v>33952.83</v>
      </c>
      <c r="BQ676" s="192">
        <v>12572.36</v>
      </c>
      <c r="BR676" s="192">
        <v>25090.400000000001</v>
      </c>
      <c r="BS676" s="192">
        <v>17730.52</v>
      </c>
      <c r="BT676" s="192">
        <v>0</v>
      </c>
      <c r="BU676" s="192">
        <v>12768.06</v>
      </c>
      <c r="BV676" s="192">
        <v>13090.7</v>
      </c>
      <c r="BW676" s="192">
        <v>42772.45</v>
      </c>
      <c r="BX676" s="192">
        <v>35648.07</v>
      </c>
      <c r="BY676" s="192">
        <v>122457.65</v>
      </c>
      <c r="BZ676" s="192">
        <v>8115.65</v>
      </c>
      <c r="CA676" s="192">
        <v>8725.1200000000008</v>
      </c>
      <c r="CB676" s="192">
        <v>9958.41</v>
      </c>
      <c r="CC676" s="201">
        <f t="shared" si="79"/>
        <v>4495912.3200000022</v>
      </c>
    </row>
    <row r="677" spans="1:81" s="278" customFormat="1">
      <c r="A677" s="320"/>
      <c r="B677" s="319"/>
      <c r="C677" s="321"/>
      <c r="D677" s="321"/>
      <c r="E677" s="321"/>
      <c r="F677" s="322" t="s">
        <v>1367</v>
      </c>
      <c r="G677" s="323" t="s">
        <v>1793</v>
      </c>
      <c r="H677" s="192">
        <v>0</v>
      </c>
      <c r="I677" s="192">
        <v>0</v>
      </c>
      <c r="J677" s="192">
        <v>13020</v>
      </c>
      <c r="K677" s="192">
        <v>0</v>
      </c>
      <c r="L677" s="192">
        <v>0</v>
      </c>
      <c r="M677" s="192">
        <v>0</v>
      </c>
      <c r="N677" s="192">
        <v>3000</v>
      </c>
      <c r="O677" s="192">
        <v>0</v>
      </c>
      <c r="P677" s="192">
        <v>0</v>
      </c>
      <c r="Q677" s="192">
        <v>0</v>
      </c>
      <c r="R677" s="192">
        <v>0</v>
      </c>
      <c r="S677" s="192">
        <v>0</v>
      </c>
      <c r="T677" s="192">
        <v>0</v>
      </c>
      <c r="U677" s="192">
        <v>0</v>
      </c>
      <c r="V677" s="192">
        <v>0</v>
      </c>
      <c r="W677" s="192">
        <v>0</v>
      </c>
      <c r="X677" s="192">
        <v>0</v>
      </c>
      <c r="Y677" s="192">
        <v>0</v>
      </c>
      <c r="Z677" s="192">
        <v>4542.6000000000004</v>
      </c>
      <c r="AA677" s="192">
        <v>0</v>
      </c>
      <c r="AB677" s="192">
        <v>0</v>
      </c>
      <c r="AC677" s="192">
        <v>1704</v>
      </c>
      <c r="AD677" s="192">
        <v>0</v>
      </c>
      <c r="AE677" s="192">
        <v>0</v>
      </c>
      <c r="AF677" s="192">
        <v>0</v>
      </c>
      <c r="AG677" s="192">
        <v>0</v>
      </c>
      <c r="AH677" s="192">
        <v>0</v>
      </c>
      <c r="AI677" s="192">
        <v>0</v>
      </c>
      <c r="AJ677" s="192">
        <v>0</v>
      </c>
      <c r="AK677" s="192">
        <v>0</v>
      </c>
      <c r="AL677" s="192">
        <v>0</v>
      </c>
      <c r="AM677" s="192">
        <v>0</v>
      </c>
      <c r="AN677" s="192">
        <v>0</v>
      </c>
      <c r="AO677" s="192">
        <v>1180</v>
      </c>
      <c r="AP677" s="192">
        <v>0</v>
      </c>
      <c r="AQ677" s="192">
        <v>0</v>
      </c>
      <c r="AR677" s="192">
        <v>0</v>
      </c>
      <c r="AS677" s="192">
        <v>0</v>
      </c>
      <c r="AT677" s="192">
        <v>0</v>
      </c>
      <c r="AU677" s="192">
        <v>0</v>
      </c>
      <c r="AV677" s="192">
        <v>0</v>
      </c>
      <c r="AW677" s="192">
        <v>0</v>
      </c>
      <c r="AX677" s="192">
        <v>0</v>
      </c>
      <c r="AY677" s="192">
        <v>0</v>
      </c>
      <c r="AZ677" s="192">
        <v>0</v>
      </c>
      <c r="BA677" s="192">
        <v>0</v>
      </c>
      <c r="BB677" s="192">
        <v>0</v>
      </c>
      <c r="BC677" s="192">
        <v>0</v>
      </c>
      <c r="BD677" s="192">
        <v>0</v>
      </c>
      <c r="BE677" s="192">
        <v>0</v>
      </c>
      <c r="BF677" s="192">
        <v>0</v>
      </c>
      <c r="BG677" s="192">
        <v>0</v>
      </c>
      <c r="BH677" s="192">
        <v>0</v>
      </c>
      <c r="BI677" s="192">
        <v>0</v>
      </c>
      <c r="BJ677" s="192">
        <v>0</v>
      </c>
      <c r="BK677" s="192">
        <v>0</v>
      </c>
      <c r="BL677" s="192">
        <v>0</v>
      </c>
      <c r="BM677" s="192">
        <v>0</v>
      </c>
      <c r="BN677" s="192">
        <v>0</v>
      </c>
      <c r="BO677" s="192">
        <v>67151.22</v>
      </c>
      <c r="BP677" s="192">
        <v>0</v>
      </c>
      <c r="BQ677" s="192">
        <v>28800</v>
      </c>
      <c r="BR677" s="192">
        <v>0</v>
      </c>
      <c r="BS677" s="192">
        <v>0</v>
      </c>
      <c r="BT677" s="192">
        <v>0.9</v>
      </c>
      <c r="BU677" s="192">
        <v>0</v>
      </c>
      <c r="BV677" s="192">
        <v>0</v>
      </c>
      <c r="BW677" s="192">
        <v>0</v>
      </c>
      <c r="BX677" s="192">
        <v>0</v>
      </c>
      <c r="BY677" s="192">
        <v>0</v>
      </c>
      <c r="BZ677" s="192">
        <v>0</v>
      </c>
      <c r="CA677" s="192">
        <v>0</v>
      </c>
      <c r="CB677" s="192">
        <v>0</v>
      </c>
      <c r="CC677" s="201">
        <f t="shared" si="79"/>
        <v>119398.72</v>
      </c>
    </row>
    <row r="678" spans="1:81" s="278" customFormat="1">
      <c r="A678" s="320"/>
      <c r="B678" s="319"/>
      <c r="C678" s="321"/>
      <c r="D678" s="321"/>
      <c r="E678" s="321"/>
      <c r="F678" s="322" t="s">
        <v>1443</v>
      </c>
      <c r="G678" s="323" t="s">
        <v>1794</v>
      </c>
      <c r="H678" s="192">
        <v>0</v>
      </c>
      <c r="I678" s="192">
        <v>0</v>
      </c>
      <c r="J678" s="192">
        <v>0</v>
      </c>
      <c r="K678" s="192">
        <v>0</v>
      </c>
      <c r="L678" s="192">
        <v>0</v>
      </c>
      <c r="M678" s="192">
        <v>0</v>
      </c>
      <c r="N678" s="192">
        <v>0</v>
      </c>
      <c r="O678" s="192">
        <v>0</v>
      </c>
      <c r="P678" s="192">
        <v>0</v>
      </c>
      <c r="Q678" s="192">
        <v>3600</v>
      </c>
      <c r="R678" s="192">
        <v>0</v>
      </c>
      <c r="S678" s="192">
        <v>0</v>
      </c>
      <c r="T678" s="192">
        <v>0</v>
      </c>
      <c r="U678" s="192">
        <v>0</v>
      </c>
      <c r="V678" s="192">
        <v>0</v>
      </c>
      <c r="W678" s="192">
        <v>0</v>
      </c>
      <c r="X678" s="192">
        <v>0</v>
      </c>
      <c r="Y678" s="192">
        <v>0</v>
      </c>
      <c r="Z678" s="192">
        <v>0</v>
      </c>
      <c r="AA678" s="192">
        <v>0</v>
      </c>
      <c r="AB678" s="192">
        <v>0</v>
      </c>
      <c r="AC678" s="192">
        <v>0</v>
      </c>
      <c r="AD678" s="192">
        <v>0</v>
      </c>
      <c r="AE678" s="192">
        <v>0</v>
      </c>
      <c r="AF678" s="192">
        <v>0</v>
      </c>
      <c r="AG678" s="192">
        <v>0</v>
      </c>
      <c r="AH678" s="192">
        <v>0</v>
      </c>
      <c r="AI678" s="192">
        <v>0</v>
      </c>
      <c r="AJ678" s="192">
        <v>0</v>
      </c>
      <c r="AK678" s="192">
        <v>0</v>
      </c>
      <c r="AL678" s="192">
        <v>0</v>
      </c>
      <c r="AM678" s="192">
        <v>0</v>
      </c>
      <c r="AN678" s="192">
        <v>0</v>
      </c>
      <c r="AO678" s="192">
        <v>0</v>
      </c>
      <c r="AP678" s="192">
        <v>0</v>
      </c>
      <c r="AQ678" s="192">
        <v>0</v>
      </c>
      <c r="AR678" s="192">
        <v>0</v>
      </c>
      <c r="AS678" s="192">
        <v>0</v>
      </c>
      <c r="AT678" s="192">
        <v>0</v>
      </c>
      <c r="AU678" s="192">
        <v>0</v>
      </c>
      <c r="AV678" s="192">
        <v>0</v>
      </c>
      <c r="AW678" s="192">
        <v>0</v>
      </c>
      <c r="AX678" s="192">
        <v>0</v>
      </c>
      <c r="AY678" s="192">
        <v>0</v>
      </c>
      <c r="AZ678" s="192">
        <v>0</v>
      </c>
      <c r="BA678" s="192">
        <v>0</v>
      </c>
      <c r="BB678" s="192">
        <v>0</v>
      </c>
      <c r="BC678" s="192">
        <v>0</v>
      </c>
      <c r="BD678" s="192">
        <v>600</v>
      </c>
      <c r="BE678" s="192">
        <v>0</v>
      </c>
      <c r="BF678" s="192">
        <v>0</v>
      </c>
      <c r="BG678" s="192">
        <v>0</v>
      </c>
      <c r="BH678" s="192">
        <v>1500</v>
      </c>
      <c r="BI678" s="192">
        <v>0</v>
      </c>
      <c r="BJ678" s="192">
        <v>900</v>
      </c>
      <c r="BK678" s="192">
        <v>0</v>
      </c>
      <c r="BL678" s="192">
        <v>0</v>
      </c>
      <c r="BM678" s="192">
        <v>0</v>
      </c>
      <c r="BN678" s="192">
        <v>0</v>
      </c>
      <c r="BO678" s="192">
        <v>0</v>
      </c>
      <c r="BP678" s="192">
        <v>0</v>
      </c>
      <c r="BQ678" s="192">
        <v>0</v>
      </c>
      <c r="BR678" s="192">
        <v>0</v>
      </c>
      <c r="BS678" s="192">
        <v>0</v>
      </c>
      <c r="BT678" s="192">
        <v>0</v>
      </c>
      <c r="BU678" s="192">
        <v>0</v>
      </c>
      <c r="BV678" s="192">
        <v>0</v>
      </c>
      <c r="BW678" s="192">
        <v>0</v>
      </c>
      <c r="BX678" s="192">
        <v>0</v>
      </c>
      <c r="BY678" s="192">
        <v>0</v>
      </c>
      <c r="BZ678" s="192">
        <v>0</v>
      </c>
      <c r="CA678" s="192">
        <v>0</v>
      </c>
      <c r="CB678" s="192">
        <v>0</v>
      </c>
      <c r="CC678" s="201">
        <f t="shared" si="79"/>
        <v>6600</v>
      </c>
    </row>
    <row r="679" spans="1:81" s="278" customFormat="1">
      <c r="A679" s="320"/>
      <c r="B679" s="319"/>
      <c r="C679" s="321"/>
      <c r="D679" s="321"/>
      <c r="E679" s="321"/>
      <c r="F679" s="322" t="s">
        <v>1444</v>
      </c>
      <c r="G679" s="323" t="s">
        <v>1795</v>
      </c>
      <c r="H679" s="192">
        <v>0</v>
      </c>
      <c r="I679" s="192">
        <v>52002</v>
      </c>
      <c r="J679" s="192">
        <v>43627</v>
      </c>
      <c r="K679" s="192">
        <v>0</v>
      </c>
      <c r="L679" s="192">
        <v>14972</v>
      </c>
      <c r="M679" s="192">
        <v>11242</v>
      </c>
      <c r="N679" s="192">
        <v>321084</v>
      </c>
      <c r="O679" s="192">
        <v>0</v>
      </c>
      <c r="P679" s="192">
        <v>0</v>
      </c>
      <c r="Q679" s="192">
        <v>0</v>
      </c>
      <c r="R679" s="192">
        <v>9767</v>
      </c>
      <c r="S679" s="192">
        <v>6059</v>
      </c>
      <c r="T679" s="192">
        <v>0</v>
      </c>
      <c r="U679" s="192">
        <v>42306</v>
      </c>
      <c r="V679" s="192">
        <v>3532</v>
      </c>
      <c r="W679" s="192">
        <v>11526</v>
      </c>
      <c r="X679" s="192">
        <v>12435</v>
      </c>
      <c r="Y679" s="192">
        <v>15432</v>
      </c>
      <c r="Z679" s="192">
        <v>0</v>
      </c>
      <c r="AA679" s="192">
        <v>2323.6999999999998</v>
      </c>
      <c r="AB679" s="192">
        <v>238</v>
      </c>
      <c r="AC679" s="192">
        <v>50609</v>
      </c>
      <c r="AD679" s="192">
        <v>0</v>
      </c>
      <c r="AE679" s="192">
        <v>16606.98</v>
      </c>
      <c r="AF679" s="192">
        <v>32298.5</v>
      </c>
      <c r="AG679" s="192">
        <v>9035</v>
      </c>
      <c r="AH679" s="192">
        <v>0</v>
      </c>
      <c r="AI679" s="192">
        <v>0</v>
      </c>
      <c r="AJ679" s="192">
        <v>1204</v>
      </c>
      <c r="AK679" s="192">
        <v>7984</v>
      </c>
      <c r="AL679" s="192">
        <v>7726</v>
      </c>
      <c r="AM679" s="192">
        <v>0</v>
      </c>
      <c r="AN679" s="192">
        <v>0</v>
      </c>
      <c r="AO679" s="192">
        <v>41899</v>
      </c>
      <c r="AP679" s="192">
        <v>467</v>
      </c>
      <c r="AQ679" s="192">
        <v>0</v>
      </c>
      <c r="AR679" s="192">
        <v>0</v>
      </c>
      <c r="AS679" s="192">
        <v>0</v>
      </c>
      <c r="AT679" s="192">
        <v>8703</v>
      </c>
      <c r="AU679" s="192">
        <v>0</v>
      </c>
      <c r="AV679" s="192">
        <v>0</v>
      </c>
      <c r="AW679" s="192">
        <v>0</v>
      </c>
      <c r="AX679" s="192">
        <v>0</v>
      </c>
      <c r="AY679" s="192">
        <v>18924</v>
      </c>
      <c r="AZ679" s="192">
        <v>0</v>
      </c>
      <c r="BA679" s="192">
        <v>0</v>
      </c>
      <c r="BB679" s="192">
        <v>0</v>
      </c>
      <c r="BC679" s="192">
        <v>0</v>
      </c>
      <c r="BD679" s="192">
        <v>9933</v>
      </c>
      <c r="BE679" s="192">
        <v>0</v>
      </c>
      <c r="BF679" s="192">
        <v>0</v>
      </c>
      <c r="BG679" s="192">
        <v>13620</v>
      </c>
      <c r="BH679" s="192">
        <v>457</v>
      </c>
      <c r="BI679" s="192">
        <v>0</v>
      </c>
      <c r="BJ679" s="192">
        <v>0</v>
      </c>
      <c r="BK679" s="192">
        <v>412</v>
      </c>
      <c r="BL679" s="192">
        <v>0</v>
      </c>
      <c r="BM679" s="192">
        <v>0</v>
      </c>
      <c r="BN679" s="192">
        <v>0</v>
      </c>
      <c r="BO679" s="192">
        <v>10463</v>
      </c>
      <c r="BP679" s="192">
        <v>0</v>
      </c>
      <c r="BQ679" s="192">
        <v>0</v>
      </c>
      <c r="BR679" s="192">
        <v>0</v>
      </c>
      <c r="BS679" s="192">
        <v>0</v>
      </c>
      <c r="BT679" s="192">
        <v>1697</v>
      </c>
      <c r="BU679" s="192">
        <v>0</v>
      </c>
      <c r="BV679" s="192">
        <v>12979</v>
      </c>
      <c r="BW679" s="192">
        <v>0</v>
      </c>
      <c r="BX679" s="192">
        <v>0</v>
      </c>
      <c r="BY679" s="192">
        <v>0</v>
      </c>
      <c r="BZ679" s="192">
        <v>11653</v>
      </c>
      <c r="CA679" s="192">
        <v>0</v>
      </c>
      <c r="CB679" s="192">
        <v>8219</v>
      </c>
      <c r="CC679" s="201">
        <f t="shared" si="79"/>
        <v>811435.17999999993</v>
      </c>
    </row>
    <row r="680" spans="1:81" s="278" customFormat="1">
      <c r="A680" s="320"/>
      <c r="B680" s="319"/>
      <c r="C680" s="321"/>
      <c r="D680" s="321"/>
      <c r="E680" s="321"/>
      <c r="F680" s="322" t="s">
        <v>1368</v>
      </c>
      <c r="G680" s="323" t="s">
        <v>1796</v>
      </c>
      <c r="H680" s="192">
        <v>0</v>
      </c>
      <c r="I680" s="192">
        <v>8793858.2799999993</v>
      </c>
      <c r="J680" s="192">
        <v>0</v>
      </c>
      <c r="K680" s="192">
        <v>0</v>
      </c>
      <c r="L680" s="192">
        <v>13865510.210000001</v>
      </c>
      <c r="M680" s="192">
        <v>26819075.940000001</v>
      </c>
      <c r="N680" s="192">
        <v>0</v>
      </c>
      <c r="O680" s="192">
        <v>0</v>
      </c>
      <c r="P680" s="192">
        <v>0</v>
      </c>
      <c r="Q680" s="192">
        <v>0</v>
      </c>
      <c r="R680" s="192">
        <v>0</v>
      </c>
      <c r="S680" s="192">
        <v>0</v>
      </c>
      <c r="T680" s="192">
        <v>0</v>
      </c>
      <c r="U680" s="192">
        <v>0</v>
      </c>
      <c r="V680" s="192">
        <v>0</v>
      </c>
      <c r="W680" s="192">
        <v>0</v>
      </c>
      <c r="X680" s="192">
        <v>277460</v>
      </c>
      <c r="Y680" s="192">
        <v>1759477</v>
      </c>
      <c r="Z680" s="192">
        <v>0</v>
      </c>
      <c r="AA680" s="192">
        <v>9224.0400000000009</v>
      </c>
      <c r="AB680" s="192">
        <v>10231144.189999999</v>
      </c>
      <c r="AC680" s="192">
        <v>34586115.200000003</v>
      </c>
      <c r="AD680" s="192">
        <v>0</v>
      </c>
      <c r="AE680" s="192">
        <v>3790384.47</v>
      </c>
      <c r="AF680" s="192">
        <v>23945391.690000001</v>
      </c>
      <c r="AG680" s="192">
        <v>0</v>
      </c>
      <c r="AH680" s="192">
        <v>0</v>
      </c>
      <c r="AI680" s="192">
        <v>0</v>
      </c>
      <c r="AJ680" s="192">
        <v>0</v>
      </c>
      <c r="AK680" s="192">
        <v>0</v>
      </c>
      <c r="AL680" s="192">
        <v>0</v>
      </c>
      <c r="AM680" s="192">
        <v>0</v>
      </c>
      <c r="AN680" s="192">
        <v>0</v>
      </c>
      <c r="AO680" s="192">
        <v>0</v>
      </c>
      <c r="AP680" s="192">
        <v>0</v>
      </c>
      <c r="AQ680" s="192">
        <v>2801118.1</v>
      </c>
      <c r="AR680" s="192">
        <v>0</v>
      </c>
      <c r="AS680" s="192">
        <v>0</v>
      </c>
      <c r="AT680" s="192">
        <v>0</v>
      </c>
      <c r="AU680" s="192">
        <v>1263902.74</v>
      </c>
      <c r="AV680" s="192">
        <v>0</v>
      </c>
      <c r="AW680" s="192">
        <v>354758.55</v>
      </c>
      <c r="AX680" s="192">
        <v>8367</v>
      </c>
      <c r="AY680" s="192">
        <v>0</v>
      </c>
      <c r="AZ680" s="192">
        <v>0</v>
      </c>
      <c r="BA680" s="192">
        <v>0</v>
      </c>
      <c r="BB680" s="192">
        <v>103700</v>
      </c>
      <c r="BC680" s="192">
        <v>0</v>
      </c>
      <c r="BD680" s="192">
        <v>0</v>
      </c>
      <c r="BE680" s="192">
        <v>0</v>
      </c>
      <c r="BF680" s="192">
        <v>1285512.8999999999</v>
      </c>
      <c r="BG680" s="192">
        <v>0</v>
      </c>
      <c r="BH680" s="192">
        <v>0</v>
      </c>
      <c r="BI680" s="192">
        <v>0</v>
      </c>
      <c r="BJ680" s="192">
        <v>261581.23</v>
      </c>
      <c r="BK680" s="192">
        <v>0</v>
      </c>
      <c r="BL680" s="192">
        <v>0</v>
      </c>
      <c r="BM680" s="192">
        <v>0</v>
      </c>
      <c r="BN680" s="192">
        <v>0</v>
      </c>
      <c r="BO680" s="192">
        <v>847063.67</v>
      </c>
      <c r="BP680" s="192">
        <v>410921.48</v>
      </c>
      <c r="BQ680" s="192">
        <v>0</v>
      </c>
      <c r="BR680" s="192">
        <v>15386939.73</v>
      </c>
      <c r="BS680" s="192">
        <v>0</v>
      </c>
      <c r="BT680" s="192">
        <v>0</v>
      </c>
      <c r="BU680" s="192">
        <v>0</v>
      </c>
      <c r="BV680" s="192">
        <v>0</v>
      </c>
      <c r="BW680" s="192">
        <v>0</v>
      </c>
      <c r="BX680" s="192">
        <v>0</v>
      </c>
      <c r="BY680" s="192">
        <v>1254157.72</v>
      </c>
      <c r="BZ680" s="192">
        <v>0</v>
      </c>
      <c r="CA680" s="192">
        <v>30727.66</v>
      </c>
      <c r="CB680" s="192">
        <v>437455.67</v>
      </c>
      <c r="CC680" s="201">
        <f t="shared" si="79"/>
        <v>148523847.47</v>
      </c>
    </row>
    <row r="681" spans="1:81" s="278" customFormat="1">
      <c r="A681" s="320"/>
      <c r="B681" s="319"/>
      <c r="C681" s="321"/>
      <c r="D681" s="321"/>
      <c r="E681" s="321"/>
      <c r="F681" s="322" t="s">
        <v>1369</v>
      </c>
      <c r="G681" s="323" t="s">
        <v>1370</v>
      </c>
      <c r="H681" s="192">
        <v>1901724.19</v>
      </c>
      <c r="I681" s="192">
        <v>4235944.5599999996</v>
      </c>
      <c r="J681" s="192">
        <v>8981573.8300000001</v>
      </c>
      <c r="K681" s="192">
        <v>2526499.94</v>
      </c>
      <c r="L681" s="192">
        <v>1853347.76</v>
      </c>
      <c r="M681" s="192">
        <v>0</v>
      </c>
      <c r="N681" s="192">
        <v>2726452.01</v>
      </c>
      <c r="O681" s="192">
        <v>1043040.37</v>
      </c>
      <c r="P681" s="192">
        <v>157516.32</v>
      </c>
      <c r="Q681" s="192">
        <v>3000000</v>
      </c>
      <c r="R681" s="192">
        <v>442293.51</v>
      </c>
      <c r="S681" s="192">
        <v>674434.96</v>
      </c>
      <c r="T681" s="192">
        <v>1925082.35</v>
      </c>
      <c r="U681" s="192">
        <v>1906313.52</v>
      </c>
      <c r="V681" s="192">
        <v>0</v>
      </c>
      <c r="W681" s="192">
        <v>3270224.7</v>
      </c>
      <c r="X681" s="192">
        <v>901534.88</v>
      </c>
      <c r="Y681" s="192">
        <v>2817561.66</v>
      </c>
      <c r="Z681" s="192">
        <v>6746622.7300000004</v>
      </c>
      <c r="AA681" s="192">
        <v>3130261</v>
      </c>
      <c r="AB681" s="192">
        <v>2942904.61</v>
      </c>
      <c r="AC681" s="192">
        <v>1637813.74</v>
      </c>
      <c r="AD681" s="192">
        <v>575737.55000000005</v>
      </c>
      <c r="AE681" s="192">
        <v>1530703.62</v>
      </c>
      <c r="AF681" s="192">
        <v>299396.7</v>
      </c>
      <c r="AG681" s="192">
        <v>0</v>
      </c>
      <c r="AH681" s="192">
        <v>0</v>
      </c>
      <c r="AI681" s="192">
        <v>4599172.1100000003</v>
      </c>
      <c r="AJ681" s="192">
        <v>1643179.03</v>
      </c>
      <c r="AK681" s="192">
        <v>138333.78</v>
      </c>
      <c r="AL681" s="192">
        <v>257593.8</v>
      </c>
      <c r="AM681" s="192">
        <v>449103.53</v>
      </c>
      <c r="AN681" s="192">
        <v>649112.71</v>
      </c>
      <c r="AO681" s="192">
        <v>706442.91</v>
      </c>
      <c r="AP681" s="192">
        <v>458333.32</v>
      </c>
      <c r="AQ681" s="192">
        <v>667537.59</v>
      </c>
      <c r="AR681" s="192">
        <v>468645.8</v>
      </c>
      <c r="AS681" s="192">
        <v>888028.63</v>
      </c>
      <c r="AT681" s="192">
        <v>408802.07</v>
      </c>
      <c r="AU681" s="192">
        <v>1426536.49</v>
      </c>
      <c r="AV681" s="192">
        <v>436543.17</v>
      </c>
      <c r="AW681" s="192">
        <v>654096.5</v>
      </c>
      <c r="AX681" s="192">
        <v>323228.79999999999</v>
      </c>
      <c r="AY681" s="192">
        <v>433331.61</v>
      </c>
      <c r="AZ681" s="192">
        <v>0</v>
      </c>
      <c r="BA681" s="192">
        <v>450232.35</v>
      </c>
      <c r="BB681" s="192">
        <v>3596942.57</v>
      </c>
      <c r="BC681" s="192">
        <v>618892.15</v>
      </c>
      <c r="BD681" s="192">
        <v>788316.17</v>
      </c>
      <c r="BE681" s="192">
        <v>1178247.75</v>
      </c>
      <c r="BF681" s="192">
        <v>1000000</v>
      </c>
      <c r="BG681" s="192">
        <v>1780396.15</v>
      </c>
      <c r="BH681" s="192">
        <v>2023647.5700999999</v>
      </c>
      <c r="BI681" s="192">
        <v>1719592.72</v>
      </c>
      <c r="BJ681" s="192">
        <v>0</v>
      </c>
      <c r="BK681" s="192">
        <v>207443.92</v>
      </c>
      <c r="BL681" s="192">
        <v>395224.5</v>
      </c>
      <c r="BM681" s="192">
        <v>2056882.99</v>
      </c>
      <c r="BN681" s="192">
        <v>3600000</v>
      </c>
      <c r="BO681" s="192">
        <v>1200000</v>
      </c>
      <c r="BP681" s="192">
        <v>521100.14</v>
      </c>
      <c r="BQ681" s="192">
        <v>596704.55000000005</v>
      </c>
      <c r="BR681" s="192">
        <v>1077035.6399999999</v>
      </c>
      <c r="BS681" s="192">
        <v>545131.56000000006</v>
      </c>
      <c r="BT681" s="192">
        <v>1918682.84</v>
      </c>
      <c r="BU681" s="192">
        <v>417231.13</v>
      </c>
      <c r="BV681" s="192">
        <v>1384098.3</v>
      </c>
      <c r="BW681" s="192">
        <v>763570.6</v>
      </c>
      <c r="BX681" s="192">
        <v>814751.69</v>
      </c>
      <c r="BY681" s="192">
        <v>1896463.9</v>
      </c>
      <c r="BZ681" s="192">
        <v>746162.47</v>
      </c>
      <c r="CA681" s="192">
        <v>288514.37</v>
      </c>
      <c r="CB681" s="192">
        <v>375965</v>
      </c>
      <c r="CC681" s="201">
        <f t="shared" si="79"/>
        <v>101796237.39009999</v>
      </c>
    </row>
    <row r="682" spans="1:81" s="278" customFormat="1">
      <c r="A682" s="320"/>
      <c r="B682" s="319"/>
      <c r="C682" s="321"/>
      <c r="D682" s="321"/>
      <c r="E682" s="321"/>
      <c r="F682" s="322" t="s">
        <v>1371</v>
      </c>
      <c r="G682" s="323" t="s">
        <v>1372</v>
      </c>
      <c r="H682" s="192">
        <v>31582733.469999999</v>
      </c>
      <c r="I682" s="192">
        <v>2205000</v>
      </c>
      <c r="J682" s="192">
        <v>3392508</v>
      </c>
      <c r="K682" s="192">
        <v>0</v>
      </c>
      <c r="L682" s="192">
        <v>1816080</v>
      </c>
      <c r="M682" s="192">
        <v>0</v>
      </c>
      <c r="N682" s="192">
        <v>0</v>
      </c>
      <c r="O682" s="192">
        <v>8384796.54</v>
      </c>
      <c r="P682" s="192">
        <v>2000000</v>
      </c>
      <c r="Q682" s="192">
        <v>6773140</v>
      </c>
      <c r="R682" s="192">
        <v>1804230</v>
      </c>
      <c r="S682" s="192">
        <v>3727933.5</v>
      </c>
      <c r="T682" s="192">
        <v>940620</v>
      </c>
      <c r="U682" s="192">
        <v>9790930</v>
      </c>
      <c r="V682" s="192">
        <v>0</v>
      </c>
      <c r="W682" s="192">
        <v>6500000</v>
      </c>
      <c r="X682" s="192">
        <v>3200000</v>
      </c>
      <c r="Y682" s="192">
        <v>3167072.62</v>
      </c>
      <c r="Z682" s="192">
        <v>6500000</v>
      </c>
      <c r="AA682" s="192">
        <v>216000</v>
      </c>
      <c r="AB682" s="192">
        <v>945917.59</v>
      </c>
      <c r="AC682" s="192">
        <v>3450000</v>
      </c>
      <c r="AD682" s="192">
        <v>2190000</v>
      </c>
      <c r="AE682" s="192">
        <v>1800000</v>
      </c>
      <c r="AF682" s="192">
        <v>250789.73</v>
      </c>
      <c r="AG682" s="192">
        <v>359122</v>
      </c>
      <c r="AH682" s="192">
        <v>0</v>
      </c>
      <c r="AI682" s="192">
        <v>4590000</v>
      </c>
      <c r="AJ682" s="192">
        <v>1260190</v>
      </c>
      <c r="AK682" s="192">
        <v>1095000</v>
      </c>
      <c r="AL682" s="192">
        <v>930000</v>
      </c>
      <c r="AM682" s="192">
        <v>440000</v>
      </c>
      <c r="AN682" s="192">
        <v>315000</v>
      </c>
      <c r="AO682" s="192">
        <v>1897110</v>
      </c>
      <c r="AP682" s="192">
        <v>0</v>
      </c>
      <c r="AQ682" s="192">
        <v>2437463</v>
      </c>
      <c r="AR682" s="192">
        <v>3000000</v>
      </c>
      <c r="AS682" s="192">
        <v>577500</v>
      </c>
      <c r="AT682" s="192">
        <v>1759190</v>
      </c>
      <c r="AU682" s="192">
        <v>4508225.4000000004</v>
      </c>
      <c r="AV682" s="192">
        <v>749064</v>
      </c>
      <c r="AW682" s="192">
        <v>2250000</v>
      </c>
      <c r="AX682" s="192">
        <v>904500</v>
      </c>
      <c r="AY682" s="192">
        <v>746280</v>
      </c>
      <c r="AZ682" s="192">
        <v>0</v>
      </c>
      <c r="BA682" s="192">
        <v>375000</v>
      </c>
      <c r="BB682" s="192">
        <v>1665000</v>
      </c>
      <c r="BC682" s="192">
        <v>1485000</v>
      </c>
      <c r="BD682" s="192">
        <v>637500</v>
      </c>
      <c r="BE682" s="192">
        <v>0</v>
      </c>
      <c r="BF682" s="192">
        <v>1980000</v>
      </c>
      <c r="BG682" s="192">
        <v>2154000</v>
      </c>
      <c r="BH682" s="192">
        <v>2010000</v>
      </c>
      <c r="BI682" s="192">
        <v>2415000</v>
      </c>
      <c r="BJ682" s="192">
        <v>0</v>
      </c>
      <c r="BK682" s="192">
        <v>300000</v>
      </c>
      <c r="BL682" s="192">
        <v>1560000</v>
      </c>
      <c r="BM682" s="192">
        <v>2400000</v>
      </c>
      <c r="BN682" s="192">
        <v>3375000</v>
      </c>
      <c r="BO682" s="192">
        <v>0</v>
      </c>
      <c r="BP682" s="192">
        <v>945000</v>
      </c>
      <c r="BQ682" s="192">
        <v>1095000</v>
      </c>
      <c r="BR682" s="192">
        <v>2131899.71</v>
      </c>
      <c r="BS682" s="192">
        <v>1500000</v>
      </c>
      <c r="BT682" s="192">
        <v>10001718.5</v>
      </c>
      <c r="BU682" s="192">
        <v>4164100.01</v>
      </c>
      <c r="BV682" s="192">
        <v>4397610.5999999996</v>
      </c>
      <c r="BW682" s="192">
        <v>2259200.5</v>
      </c>
      <c r="BX682" s="192">
        <v>5685828</v>
      </c>
      <c r="BY682" s="192">
        <v>8563458.25</v>
      </c>
      <c r="BZ682" s="192">
        <v>4261974</v>
      </c>
      <c r="CA682" s="192">
        <v>1004861.26</v>
      </c>
      <c r="CB682" s="192">
        <v>2405998.62</v>
      </c>
      <c r="CC682" s="201">
        <f t="shared" si="79"/>
        <v>197229545.30000001</v>
      </c>
    </row>
    <row r="683" spans="1:81" s="278" customFormat="1">
      <c r="A683" s="320"/>
      <c r="B683" s="319"/>
      <c r="C683" s="321"/>
      <c r="D683" s="321"/>
      <c r="E683" s="321"/>
      <c r="F683" s="322" t="s">
        <v>1373</v>
      </c>
      <c r="G683" s="323" t="s">
        <v>1374</v>
      </c>
      <c r="H683" s="192">
        <v>28323962.300000001</v>
      </c>
      <c r="I683" s="192">
        <v>2000000</v>
      </c>
      <c r="J683" s="192">
        <v>17506000</v>
      </c>
      <c r="K683" s="192">
        <v>2166236.3199999998</v>
      </c>
      <c r="L683" s="192">
        <v>4106597.49</v>
      </c>
      <c r="M683" s="192">
        <v>259898.1</v>
      </c>
      <c r="N683" s="192">
        <v>0</v>
      </c>
      <c r="O683" s="192">
        <v>0</v>
      </c>
      <c r="P683" s="192">
        <v>0</v>
      </c>
      <c r="Q683" s="192">
        <v>0</v>
      </c>
      <c r="R683" s="192">
        <v>0</v>
      </c>
      <c r="S683" s="192">
        <v>7091212.2599999998</v>
      </c>
      <c r="T683" s="192">
        <v>1000000</v>
      </c>
      <c r="U683" s="192">
        <v>871725</v>
      </c>
      <c r="V683" s="192">
        <v>0</v>
      </c>
      <c r="W683" s="192">
        <v>0</v>
      </c>
      <c r="X683" s="192">
        <v>0</v>
      </c>
      <c r="Y683" s="192">
        <v>0</v>
      </c>
      <c r="Z683" s="192">
        <v>0</v>
      </c>
      <c r="AA683" s="192">
        <v>0</v>
      </c>
      <c r="AB683" s="192">
        <v>0</v>
      </c>
      <c r="AC683" s="192">
        <v>9258629.4600000009</v>
      </c>
      <c r="AD683" s="192">
        <v>0</v>
      </c>
      <c r="AE683" s="192">
        <v>0</v>
      </c>
      <c r="AF683" s="192">
        <v>361202</v>
      </c>
      <c r="AG683" s="192">
        <v>0</v>
      </c>
      <c r="AH683" s="192">
        <v>0</v>
      </c>
      <c r="AI683" s="192">
        <v>613200</v>
      </c>
      <c r="AJ683" s="192">
        <v>819393</v>
      </c>
      <c r="AK683" s="192">
        <v>0</v>
      </c>
      <c r="AL683" s="192">
        <v>0</v>
      </c>
      <c r="AM683" s="192">
        <v>0</v>
      </c>
      <c r="AN683" s="192">
        <v>942313.96</v>
      </c>
      <c r="AO683" s="192">
        <v>222040</v>
      </c>
      <c r="AP683" s="192">
        <v>0</v>
      </c>
      <c r="AQ683" s="192">
        <v>845475.44</v>
      </c>
      <c r="AR683" s="192">
        <v>1431150</v>
      </c>
      <c r="AS683" s="192">
        <v>573353.78</v>
      </c>
      <c r="AT683" s="192">
        <v>2022490.37</v>
      </c>
      <c r="AU683" s="192">
        <v>0</v>
      </c>
      <c r="AV683" s="192">
        <v>0</v>
      </c>
      <c r="AW683" s="192">
        <v>0</v>
      </c>
      <c r="AX683" s="192">
        <v>227409.95</v>
      </c>
      <c r="AY683" s="192">
        <v>248000</v>
      </c>
      <c r="AZ683" s="192">
        <v>0</v>
      </c>
      <c r="BA683" s="192">
        <v>0</v>
      </c>
      <c r="BB683" s="192">
        <v>0</v>
      </c>
      <c r="BC683" s="192">
        <v>2475020</v>
      </c>
      <c r="BD683" s="192">
        <v>1071356.5</v>
      </c>
      <c r="BE683" s="192">
        <v>0</v>
      </c>
      <c r="BF683" s="192">
        <v>0</v>
      </c>
      <c r="BG683" s="192">
        <v>0</v>
      </c>
      <c r="BH683" s="192">
        <v>3621966.9989999998</v>
      </c>
      <c r="BI683" s="192">
        <v>1500000</v>
      </c>
      <c r="BJ683" s="192">
        <v>0</v>
      </c>
      <c r="BK683" s="192">
        <v>256236.65</v>
      </c>
      <c r="BL683" s="192">
        <v>192070.83</v>
      </c>
      <c r="BM683" s="192">
        <v>0</v>
      </c>
      <c r="BN683" s="192">
        <v>5797212.6600000001</v>
      </c>
      <c r="BO683" s="192">
        <v>0</v>
      </c>
      <c r="BP683" s="192">
        <v>185650.66</v>
      </c>
      <c r="BQ683" s="192">
        <v>0</v>
      </c>
      <c r="BR683" s="192">
        <v>0</v>
      </c>
      <c r="BS683" s="192">
        <v>0</v>
      </c>
      <c r="BT683" s="192">
        <v>3586620.5</v>
      </c>
      <c r="BU683" s="192">
        <v>330312.5</v>
      </c>
      <c r="BV683" s="192">
        <v>904731.79</v>
      </c>
      <c r="BW683" s="192">
        <v>0</v>
      </c>
      <c r="BX683" s="192">
        <v>0</v>
      </c>
      <c r="BY683" s="192">
        <v>1973650.92</v>
      </c>
      <c r="BZ683" s="192">
        <v>0</v>
      </c>
      <c r="CA683" s="192">
        <v>0</v>
      </c>
      <c r="CB683" s="192">
        <v>293128</v>
      </c>
      <c r="CC683" s="201">
        <f t="shared" si="79"/>
        <v>103078247.43900001</v>
      </c>
    </row>
    <row r="684" spans="1:81" s="278" customFormat="1">
      <c r="A684" s="320"/>
      <c r="B684" s="319"/>
      <c r="C684" s="321"/>
      <c r="D684" s="321"/>
      <c r="E684" s="321"/>
      <c r="F684" s="322" t="s">
        <v>1375</v>
      </c>
      <c r="G684" s="323" t="s">
        <v>1376</v>
      </c>
      <c r="H684" s="192">
        <v>3443608.61</v>
      </c>
      <c r="I684" s="192">
        <v>4303904.8</v>
      </c>
      <c r="J684" s="192">
        <v>6490662.75</v>
      </c>
      <c r="K684" s="192">
        <v>0</v>
      </c>
      <c r="L684" s="192">
        <v>0</v>
      </c>
      <c r="M684" s="192">
        <v>0</v>
      </c>
      <c r="N684" s="192">
        <v>238135829.53</v>
      </c>
      <c r="O684" s="192">
        <v>0</v>
      </c>
      <c r="P684" s="192">
        <v>0</v>
      </c>
      <c r="Q684" s="192">
        <v>0</v>
      </c>
      <c r="R684" s="192">
        <v>0</v>
      </c>
      <c r="S684" s="192">
        <v>0</v>
      </c>
      <c r="T684" s="192">
        <v>19914322.800000001</v>
      </c>
      <c r="U684" s="192">
        <v>1465926.27</v>
      </c>
      <c r="V684" s="192">
        <v>0</v>
      </c>
      <c r="W684" s="192">
        <v>0</v>
      </c>
      <c r="X684" s="192">
        <v>0</v>
      </c>
      <c r="Y684" s="192">
        <v>0</v>
      </c>
      <c r="Z684" s="192">
        <v>237602028.27000001</v>
      </c>
      <c r="AA684" s="192">
        <v>0</v>
      </c>
      <c r="AB684" s="192">
        <v>0</v>
      </c>
      <c r="AC684" s="192">
        <v>7328716.6600000001</v>
      </c>
      <c r="AD684" s="192">
        <v>0</v>
      </c>
      <c r="AE684" s="192">
        <v>0</v>
      </c>
      <c r="AF684" s="192">
        <v>0</v>
      </c>
      <c r="AG684" s="192">
        <v>0</v>
      </c>
      <c r="AH684" s="192">
        <v>0</v>
      </c>
      <c r="AI684" s="192">
        <v>25947250.25</v>
      </c>
      <c r="AJ684" s="192">
        <v>0</v>
      </c>
      <c r="AK684" s="192">
        <v>0</v>
      </c>
      <c r="AL684" s="192">
        <v>0</v>
      </c>
      <c r="AM684" s="192">
        <v>0</v>
      </c>
      <c r="AN684" s="192">
        <v>0</v>
      </c>
      <c r="AO684" s="192">
        <v>0</v>
      </c>
      <c r="AP684" s="192">
        <v>0</v>
      </c>
      <c r="AQ684" s="192">
        <v>0</v>
      </c>
      <c r="AR684" s="192">
        <v>0</v>
      </c>
      <c r="AS684" s="192">
        <v>0</v>
      </c>
      <c r="AT684" s="192">
        <v>0</v>
      </c>
      <c r="AU684" s="192">
        <v>16597657.449999999</v>
      </c>
      <c r="AV684" s="192">
        <v>0</v>
      </c>
      <c r="AW684" s="192">
        <v>0</v>
      </c>
      <c r="AX684" s="192">
        <v>0</v>
      </c>
      <c r="AY684" s="192">
        <v>0</v>
      </c>
      <c r="AZ684" s="192">
        <v>0</v>
      </c>
      <c r="BA684" s="192">
        <v>0</v>
      </c>
      <c r="BB684" s="192">
        <v>71166855.760000005</v>
      </c>
      <c r="BC684" s="192">
        <v>0</v>
      </c>
      <c r="BD684" s="192">
        <v>0</v>
      </c>
      <c r="BE684" s="192">
        <v>0</v>
      </c>
      <c r="BF684" s="192">
        <v>0</v>
      </c>
      <c r="BG684" s="192">
        <v>0</v>
      </c>
      <c r="BH684" s="192">
        <v>0</v>
      </c>
      <c r="BI684" s="192">
        <v>0</v>
      </c>
      <c r="BJ684" s="192">
        <v>0</v>
      </c>
      <c r="BK684" s="192">
        <v>0</v>
      </c>
      <c r="BL684" s="192">
        <v>0</v>
      </c>
      <c r="BM684" s="192">
        <v>56124632.140000001</v>
      </c>
      <c r="BN684" s="192">
        <v>13734303.68</v>
      </c>
      <c r="BO684" s="192">
        <v>0</v>
      </c>
      <c r="BP684" s="192">
        <v>0</v>
      </c>
      <c r="BQ684" s="192">
        <v>0</v>
      </c>
      <c r="BR684" s="192">
        <v>0</v>
      </c>
      <c r="BS684" s="192">
        <v>0</v>
      </c>
      <c r="BT684" s="192">
        <v>10156940.560000001</v>
      </c>
      <c r="BU684" s="192">
        <v>0</v>
      </c>
      <c r="BV684" s="192">
        <v>0</v>
      </c>
      <c r="BW684" s="192">
        <v>0</v>
      </c>
      <c r="BX684" s="192">
        <v>0</v>
      </c>
      <c r="BY684" s="192">
        <v>0</v>
      </c>
      <c r="BZ684" s="192">
        <v>0</v>
      </c>
      <c r="CA684" s="192">
        <v>0</v>
      </c>
      <c r="CB684" s="192">
        <v>0</v>
      </c>
      <c r="CC684" s="201">
        <f t="shared" si="79"/>
        <v>712412639.52999997</v>
      </c>
    </row>
    <row r="685" spans="1:81" s="278" customFormat="1">
      <c r="A685" s="320"/>
      <c r="B685" s="319"/>
      <c r="C685" s="321"/>
      <c r="D685" s="321"/>
      <c r="E685" s="321"/>
      <c r="F685" s="322" t="s">
        <v>1377</v>
      </c>
      <c r="G685" s="323" t="s">
        <v>1378</v>
      </c>
      <c r="H685" s="192">
        <v>1588326.56</v>
      </c>
      <c r="I685" s="192">
        <v>6330555.3300000001</v>
      </c>
      <c r="J685" s="192">
        <v>6721297.25</v>
      </c>
      <c r="K685" s="192">
        <v>0</v>
      </c>
      <c r="L685" s="192">
        <v>0</v>
      </c>
      <c r="M685" s="192">
        <v>0</v>
      </c>
      <c r="N685" s="192">
        <v>51072877.549999997</v>
      </c>
      <c r="O685" s="192">
        <v>0</v>
      </c>
      <c r="P685" s="192">
        <v>0</v>
      </c>
      <c r="Q685" s="192">
        <v>0</v>
      </c>
      <c r="R685" s="192">
        <v>0</v>
      </c>
      <c r="S685" s="192">
        <v>0</v>
      </c>
      <c r="T685" s="192">
        <v>13403859.220000001</v>
      </c>
      <c r="U685" s="192">
        <v>5248842.7300000004</v>
      </c>
      <c r="V685" s="192">
        <v>0</v>
      </c>
      <c r="W685" s="192">
        <v>0</v>
      </c>
      <c r="X685" s="192">
        <v>0</v>
      </c>
      <c r="Y685" s="192">
        <v>0</v>
      </c>
      <c r="Z685" s="192">
        <v>8483804.6600000001</v>
      </c>
      <c r="AA685" s="192">
        <v>0</v>
      </c>
      <c r="AB685" s="192">
        <v>0</v>
      </c>
      <c r="AC685" s="192">
        <v>0</v>
      </c>
      <c r="AD685" s="192">
        <v>0</v>
      </c>
      <c r="AE685" s="192">
        <v>0</v>
      </c>
      <c r="AF685" s="192">
        <v>0</v>
      </c>
      <c r="AG685" s="192">
        <v>0</v>
      </c>
      <c r="AH685" s="192">
        <v>0</v>
      </c>
      <c r="AI685" s="192">
        <v>5980185.29</v>
      </c>
      <c r="AJ685" s="192">
        <v>0</v>
      </c>
      <c r="AK685" s="192">
        <v>0</v>
      </c>
      <c r="AL685" s="192">
        <v>0</v>
      </c>
      <c r="AM685" s="192">
        <v>0</v>
      </c>
      <c r="AN685" s="192">
        <v>0</v>
      </c>
      <c r="AO685" s="192">
        <v>0</v>
      </c>
      <c r="AP685" s="192">
        <v>0</v>
      </c>
      <c r="AQ685" s="192">
        <v>0</v>
      </c>
      <c r="AR685" s="192">
        <v>0</v>
      </c>
      <c r="AS685" s="192">
        <v>0</v>
      </c>
      <c r="AT685" s="192">
        <v>0</v>
      </c>
      <c r="AU685" s="192">
        <v>3295126.28</v>
      </c>
      <c r="AV685" s="192">
        <v>0</v>
      </c>
      <c r="AW685" s="192">
        <v>0</v>
      </c>
      <c r="AX685" s="192">
        <v>0</v>
      </c>
      <c r="AY685" s="192">
        <v>0</v>
      </c>
      <c r="AZ685" s="192">
        <v>0</v>
      </c>
      <c r="BA685" s="192">
        <v>0</v>
      </c>
      <c r="BB685" s="192">
        <v>39196008.039999999</v>
      </c>
      <c r="BC685" s="192">
        <v>0</v>
      </c>
      <c r="BD685" s="192">
        <v>0</v>
      </c>
      <c r="BE685" s="192">
        <v>0</v>
      </c>
      <c r="BF685" s="192">
        <v>0</v>
      </c>
      <c r="BG685" s="192">
        <v>3130</v>
      </c>
      <c r="BH685" s="192">
        <v>0</v>
      </c>
      <c r="BI685" s="192">
        <v>0</v>
      </c>
      <c r="BJ685" s="192">
        <v>0</v>
      </c>
      <c r="BK685" s="192">
        <v>0</v>
      </c>
      <c r="BL685" s="192">
        <v>0</v>
      </c>
      <c r="BM685" s="192">
        <v>10730587.52</v>
      </c>
      <c r="BN685" s="192">
        <v>6368413.3200000003</v>
      </c>
      <c r="BO685" s="192">
        <v>0</v>
      </c>
      <c r="BP685" s="192">
        <v>0</v>
      </c>
      <c r="BQ685" s="192">
        <v>0</v>
      </c>
      <c r="BR685" s="192">
        <v>0</v>
      </c>
      <c r="BS685" s="192">
        <v>0</v>
      </c>
      <c r="BT685" s="192">
        <v>1805339.04</v>
      </c>
      <c r="BU685" s="192">
        <v>0</v>
      </c>
      <c r="BV685" s="192">
        <v>0</v>
      </c>
      <c r="BW685" s="192">
        <v>0</v>
      </c>
      <c r="BX685" s="192">
        <v>0</v>
      </c>
      <c r="BY685" s="192">
        <v>0</v>
      </c>
      <c r="BZ685" s="192">
        <v>0</v>
      </c>
      <c r="CA685" s="192">
        <v>0</v>
      </c>
      <c r="CB685" s="192">
        <v>0</v>
      </c>
      <c r="CC685" s="201">
        <f t="shared" si="79"/>
        <v>160228352.78999999</v>
      </c>
    </row>
    <row r="686" spans="1:81" s="278" customFormat="1">
      <c r="A686" s="320"/>
      <c r="B686" s="319"/>
      <c r="C686" s="321"/>
      <c r="D686" s="321"/>
      <c r="E686" s="321"/>
      <c r="F686" s="322" t="s">
        <v>1379</v>
      </c>
      <c r="G686" s="323" t="s">
        <v>1797</v>
      </c>
      <c r="H686" s="192">
        <v>171095</v>
      </c>
      <c r="I686" s="192">
        <v>210625</v>
      </c>
      <c r="J686" s="192">
        <v>11187950</v>
      </c>
      <c r="K686" s="192">
        <v>811270</v>
      </c>
      <c r="L686" s="192">
        <v>713006</v>
      </c>
      <c r="M686" s="192">
        <v>0</v>
      </c>
      <c r="N686" s="192">
        <v>2322223.6800000002</v>
      </c>
      <c r="O686" s="192">
        <v>998778</v>
      </c>
      <c r="P686" s="192">
        <v>47678</v>
      </c>
      <c r="Q686" s="192">
        <v>316129</v>
      </c>
      <c r="R686" s="192">
        <v>431920</v>
      </c>
      <c r="S686" s="192">
        <v>31002</v>
      </c>
      <c r="T686" s="192">
        <v>155742</v>
      </c>
      <c r="U686" s="192">
        <v>70470</v>
      </c>
      <c r="V686" s="192">
        <v>480</v>
      </c>
      <c r="W686" s="192">
        <v>291552</v>
      </c>
      <c r="X686" s="192">
        <v>436294</v>
      </c>
      <c r="Y686" s="192">
        <v>0</v>
      </c>
      <c r="Z686" s="192">
        <v>6998453.4000000004</v>
      </c>
      <c r="AA686" s="192">
        <v>65630.600000000006</v>
      </c>
      <c r="AB686" s="192">
        <v>6830.4</v>
      </c>
      <c r="AC686" s="192">
        <v>10631120.34</v>
      </c>
      <c r="AD686" s="192">
        <v>123827.95</v>
      </c>
      <c r="AE686" s="192">
        <v>289255.59999999998</v>
      </c>
      <c r="AF686" s="192">
        <v>651546</v>
      </c>
      <c r="AG686" s="192">
        <v>174808</v>
      </c>
      <c r="AH686" s="192">
        <v>1901310.6</v>
      </c>
      <c r="AI686" s="192">
        <v>27458</v>
      </c>
      <c r="AJ686" s="192">
        <v>1288264.1000000001</v>
      </c>
      <c r="AK686" s="192">
        <v>24005</v>
      </c>
      <c r="AL686" s="192">
        <v>179575</v>
      </c>
      <c r="AM686" s="192">
        <v>35819</v>
      </c>
      <c r="AN686" s="192">
        <v>67258</v>
      </c>
      <c r="AO686" s="192">
        <v>306666</v>
      </c>
      <c r="AP686" s="192">
        <v>30113</v>
      </c>
      <c r="AQ686" s="192">
        <v>99005</v>
      </c>
      <c r="AR686" s="192">
        <v>120819</v>
      </c>
      <c r="AS686" s="192">
        <v>176850</v>
      </c>
      <c r="AT686" s="192">
        <v>87127</v>
      </c>
      <c r="AU686" s="192">
        <v>76030</v>
      </c>
      <c r="AV686" s="192">
        <v>100386</v>
      </c>
      <c r="AW686" s="192">
        <v>0</v>
      </c>
      <c r="AX686" s="192">
        <v>14981</v>
      </c>
      <c r="AY686" s="192">
        <v>2436</v>
      </c>
      <c r="AZ686" s="192">
        <v>5532</v>
      </c>
      <c r="BA686" s="192">
        <v>16701</v>
      </c>
      <c r="BB686" s="192">
        <v>297475</v>
      </c>
      <c r="BC686" s="192">
        <v>210038</v>
      </c>
      <c r="BD686" s="192">
        <v>39988</v>
      </c>
      <c r="BE686" s="192">
        <v>661</v>
      </c>
      <c r="BF686" s="192">
        <v>184836</v>
      </c>
      <c r="BG686" s="192">
        <v>76782</v>
      </c>
      <c r="BH686" s="192">
        <v>2983331</v>
      </c>
      <c r="BI686" s="192">
        <v>26228</v>
      </c>
      <c r="BJ686" s="192">
        <v>23483</v>
      </c>
      <c r="BK686" s="192">
        <v>27550</v>
      </c>
      <c r="BL686" s="192">
        <v>2768</v>
      </c>
      <c r="BM686" s="192">
        <v>13202</v>
      </c>
      <c r="BN686" s="192">
        <v>10460864.109999999</v>
      </c>
      <c r="BO686" s="192">
        <v>32218</v>
      </c>
      <c r="BP686" s="192">
        <v>0</v>
      </c>
      <c r="BQ686" s="192">
        <v>30276.55</v>
      </c>
      <c r="BR686" s="192">
        <v>5316</v>
      </c>
      <c r="BS686" s="192">
        <v>0</v>
      </c>
      <c r="BT686" s="192">
        <v>399634</v>
      </c>
      <c r="BU686" s="192">
        <v>5118</v>
      </c>
      <c r="BV686" s="192">
        <v>369561.8</v>
      </c>
      <c r="BW686" s="192">
        <v>390118.52</v>
      </c>
      <c r="BX686" s="192">
        <v>664789</v>
      </c>
      <c r="BY686" s="192">
        <v>2425220.9900000002</v>
      </c>
      <c r="BZ686" s="192">
        <v>1495090.45</v>
      </c>
      <c r="CA686" s="192">
        <v>14878</v>
      </c>
      <c r="CB686" s="192">
        <v>0</v>
      </c>
      <c r="CC686" s="201">
        <f t="shared" si="79"/>
        <v>61877450.090000011</v>
      </c>
    </row>
    <row r="687" spans="1:81" s="278" customFormat="1">
      <c r="A687" s="320"/>
      <c r="B687" s="319"/>
      <c r="C687" s="321"/>
      <c r="D687" s="321"/>
      <c r="E687" s="321"/>
      <c r="F687" s="322" t="s">
        <v>1380</v>
      </c>
      <c r="G687" s="323" t="s">
        <v>1381</v>
      </c>
      <c r="H687" s="192">
        <v>306529</v>
      </c>
      <c r="I687" s="192">
        <v>335690</v>
      </c>
      <c r="J687" s="192">
        <v>2523040</v>
      </c>
      <c r="K687" s="192">
        <v>418956.2</v>
      </c>
      <c r="L687" s="192">
        <v>573318</v>
      </c>
      <c r="M687" s="192">
        <v>0</v>
      </c>
      <c r="N687" s="192">
        <v>198341.05</v>
      </c>
      <c r="O687" s="192">
        <v>98151</v>
      </c>
      <c r="P687" s="192">
        <v>96362</v>
      </c>
      <c r="Q687" s="192">
        <v>768905</v>
      </c>
      <c r="R687" s="192">
        <v>477599</v>
      </c>
      <c r="S687" s="192">
        <v>61524</v>
      </c>
      <c r="T687" s="192">
        <v>270912</v>
      </c>
      <c r="U687" s="192">
        <v>198527</v>
      </c>
      <c r="V687" s="192">
        <v>106893</v>
      </c>
      <c r="W687" s="192">
        <v>45135</v>
      </c>
      <c r="X687" s="192">
        <v>655542.81000000006</v>
      </c>
      <c r="Y687" s="192">
        <v>18483</v>
      </c>
      <c r="Z687" s="192">
        <v>7265762.0199999996</v>
      </c>
      <c r="AA687" s="192">
        <v>105329.60000000001</v>
      </c>
      <c r="AB687" s="192">
        <v>16237</v>
      </c>
      <c r="AC687" s="192">
        <v>1155883.55</v>
      </c>
      <c r="AD687" s="192">
        <v>43536</v>
      </c>
      <c r="AE687" s="192">
        <v>101662</v>
      </c>
      <c r="AF687" s="192">
        <v>1815761</v>
      </c>
      <c r="AG687" s="192">
        <v>64554</v>
      </c>
      <c r="AH687" s="192">
        <v>69467</v>
      </c>
      <c r="AI687" s="192">
        <v>68866</v>
      </c>
      <c r="AJ687" s="192">
        <v>692420.37</v>
      </c>
      <c r="AK687" s="192">
        <v>7919</v>
      </c>
      <c r="AL687" s="192">
        <v>34158</v>
      </c>
      <c r="AM687" s="192">
        <v>10970</v>
      </c>
      <c r="AN687" s="192">
        <v>22869</v>
      </c>
      <c r="AO687" s="192">
        <v>80860</v>
      </c>
      <c r="AP687" s="192">
        <v>9789</v>
      </c>
      <c r="AQ687" s="192">
        <v>32574</v>
      </c>
      <c r="AR687" s="192">
        <v>39378</v>
      </c>
      <c r="AS687" s="192">
        <v>19871</v>
      </c>
      <c r="AT687" s="192">
        <v>27974</v>
      </c>
      <c r="AU687" s="192">
        <v>194619</v>
      </c>
      <c r="AV687" s="192">
        <v>100046</v>
      </c>
      <c r="AW687" s="192">
        <v>57305</v>
      </c>
      <c r="AX687" s="192">
        <v>14345</v>
      </c>
      <c r="AY687" s="192">
        <v>6255</v>
      </c>
      <c r="AZ687" s="192">
        <v>0</v>
      </c>
      <c r="BA687" s="192">
        <v>15702</v>
      </c>
      <c r="BB687" s="192">
        <v>86168</v>
      </c>
      <c r="BC687" s="192">
        <v>86277.05</v>
      </c>
      <c r="BD687" s="192">
        <v>102829</v>
      </c>
      <c r="BE687" s="192">
        <v>1905</v>
      </c>
      <c r="BF687" s="192">
        <v>2805297.02</v>
      </c>
      <c r="BG687" s="192">
        <v>45508</v>
      </c>
      <c r="BH687" s="192">
        <v>1208559</v>
      </c>
      <c r="BI687" s="192">
        <v>68935</v>
      </c>
      <c r="BJ687" s="192">
        <v>28171</v>
      </c>
      <c r="BK687" s="192">
        <v>14561</v>
      </c>
      <c r="BL687" s="192">
        <v>7428</v>
      </c>
      <c r="BM687" s="192">
        <v>31818</v>
      </c>
      <c r="BN687" s="192">
        <v>46176.52</v>
      </c>
      <c r="BO687" s="192">
        <v>86591</v>
      </c>
      <c r="BP687" s="192">
        <v>0</v>
      </c>
      <c r="BQ687" s="192">
        <v>6694</v>
      </c>
      <c r="BR687" s="192">
        <v>12864</v>
      </c>
      <c r="BS687" s="192">
        <v>0</v>
      </c>
      <c r="BT687" s="192">
        <v>103248</v>
      </c>
      <c r="BU687" s="192">
        <v>104211.04</v>
      </c>
      <c r="BV687" s="192">
        <v>882726</v>
      </c>
      <c r="BW687" s="192">
        <v>200687</v>
      </c>
      <c r="BX687" s="192">
        <v>57128</v>
      </c>
      <c r="BY687" s="192">
        <v>2311678</v>
      </c>
      <c r="BZ687" s="192">
        <v>321431.24</v>
      </c>
      <c r="CA687" s="192">
        <v>13760</v>
      </c>
      <c r="CB687" s="192">
        <v>0</v>
      </c>
      <c r="CC687" s="201">
        <f t="shared" si="79"/>
        <v>27862671.469999999</v>
      </c>
    </row>
    <row r="688" spans="1:81" s="278" customFormat="1">
      <c r="A688" s="320"/>
      <c r="B688" s="319"/>
      <c r="C688" s="321"/>
      <c r="D688" s="321"/>
      <c r="E688" s="321"/>
      <c r="F688" s="322" t="s">
        <v>1382</v>
      </c>
      <c r="G688" s="323" t="s">
        <v>1383</v>
      </c>
      <c r="H688" s="192">
        <v>558213</v>
      </c>
      <c r="I688" s="192">
        <v>345985</v>
      </c>
      <c r="J688" s="192">
        <v>1883046</v>
      </c>
      <c r="K688" s="192">
        <v>339268</v>
      </c>
      <c r="L688" s="192">
        <v>478893</v>
      </c>
      <c r="M688" s="192">
        <v>0</v>
      </c>
      <c r="N688" s="192">
        <v>6672087.4500000002</v>
      </c>
      <c r="O688" s="192">
        <v>2344347.84</v>
      </c>
      <c r="P688" s="192">
        <v>77096</v>
      </c>
      <c r="Q688" s="192">
        <v>3191157.47</v>
      </c>
      <c r="R688" s="192">
        <v>1475047</v>
      </c>
      <c r="S688" s="192">
        <v>715568</v>
      </c>
      <c r="T688" s="192">
        <v>748950</v>
      </c>
      <c r="U688" s="192">
        <v>3326212.78</v>
      </c>
      <c r="V688" s="192">
        <v>126095</v>
      </c>
      <c r="W688" s="192">
        <v>3115365.5</v>
      </c>
      <c r="X688" s="192">
        <v>1167888.52</v>
      </c>
      <c r="Y688" s="192">
        <v>234318</v>
      </c>
      <c r="Z688" s="192">
        <v>4849245.5999999996</v>
      </c>
      <c r="AA688" s="192">
        <v>605849.4</v>
      </c>
      <c r="AB688" s="192">
        <v>562657.80000000005</v>
      </c>
      <c r="AC688" s="192">
        <v>901563.6</v>
      </c>
      <c r="AD688" s="192">
        <v>618161.25</v>
      </c>
      <c r="AE688" s="192">
        <v>478675.6</v>
      </c>
      <c r="AF688" s="192">
        <v>918932.4</v>
      </c>
      <c r="AG688" s="192">
        <v>333179.40000000002</v>
      </c>
      <c r="AH688" s="192">
        <v>411316</v>
      </c>
      <c r="AI688" s="192">
        <v>42682</v>
      </c>
      <c r="AJ688" s="192">
        <v>92018</v>
      </c>
      <c r="AK688" s="192">
        <v>4741</v>
      </c>
      <c r="AL688" s="192">
        <v>178658</v>
      </c>
      <c r="AM688" s="192">
        <v>7096</v>
      </c>
      <c r="AN688" s="192">
        <v>14667</v>
      </c>
      <c r="AO688" s="192">
        <v>36503</v>
      </c>
      <c r="AP688" s="192">
        <v>5963</v>
      </c>
      <c r="AQ688" s="192">
        <v>19586</v>
      </c>
      <c r="AR688" s="192">
        <v>23840</v>
      </c>
      <c r="AS688" s="192">
        <v>39334</v>
      </c>
      <c r="AT688" s="192">
        <v>17254</v>
      </c>
      <c r="AU688" s="192">
        <v>3768946</v>
      </c>
      <c r="AV688" s="192">
        <v>0</v>
      </c>
      <c r="AW688" s="192">
        <v>53229</v>
      </c>
      <c r="AX688" s="192">
        <v>0</v>
      </c>
      <c r="AY688" s="192">
        <v>3849</v>
      </c>
      <c r="AZ688" s="192">
        <v>0</v>
      </c>
      <c r="BA688" s="192">
        <v>0</v>
      </c>
      <c r="BB688" s="192">
        <v>506979</v>
      </c>
      <c r="BC688" s="192">
        <v>66997.95</v>
      </c>
      <c r="BD688" s="192">
        <v>62507</v>
      </c>
      <c r="BE688" s="192">
        <v>1142</v>
      </c>
      <c r="BF688" s="192">
        <v>290004</v>
      </c>
      <c r="BG688" s="192">
        <v>125441</v>
      </c>
      <c r="BH688" s="192">
        <v>65012</v>
      </c>
      <c r="BI688" s="192">
        <v>41553</v>
      </c>
      <c r="BJ688" s="192">
        <v>613286</v>
      </c>
      <c r="BK688" s="192">
        <v>172939.5</v>
      </c>
      <c r="BL688" s="192">
        <v>4380</v>
      </c>
      <c r="BM688" s="192">
        <v>20898</v>
      </c>
      <c r="BN688" s="192">
        <v>69295</v>
      </c>
      <c r="BO688" s="192">
        <v>51037</v>
      </c>
      <c r="BP688" s="192">
        <v>0</v>
      </c>
      <c r="BQ688" s="192">
        <v>137203.07</v>
      </c>
      <c r="BR688" s="192">
        <v>8408</v>
      </c>
      <c r="BS688" s="192">
        <v>0</v>
      </c>
      <c r="BT688" s="192">
        <v>118154.3</v>
      </c>
      <c r="BU688" s="192">
        <v>0</v>
      </c>
      <c r="BV688" s="192">
        <v>529728</v>
      </c>
      <c r="BW688" s="192">
        <v>20283</v>
      </c>
      <c r="BX688" s="192">
        <v>121313</v>
      </c>
      <c r="BY688" s="192">
        <v>2661191</v>
      </c>
      <c r="BZ688" s="192">
        <v>214110.24</v>
      </c>
      <c r="CA688" s="192">
        <v>42759</v>
      </c>
      <c r="CB688" s="192">
        <v>0</v>
      </c>
      <c r="CC688" s="201">
        <f t="shared" si="79"/>
        <v>46732106.669999994</v>
      </c>
    </row>
    <row r="689" spans="1:81" s="278" customFormat="1">
      <c r="A689" s="320"/>
      <c r="B689" s="319"/>
      <c r="C689" s="321"/>
      <c r="D689" s="321"/>
      <c r="E689" s="321"/>
      <c r="F689" s="322" t="s">
        <v>1384</v>
      </c>
      <c r="G689" s="323" t="s">
        <v>1385</v>
      </c>
      <c r="H689" s="192">
        <v>0</v>
      </c>
      <c r="I689" s="192">
        <v>0</v>
      </c>
      <c r="J689" s="192">
        <v>0</v>
      </c>
      <c r="K689" s="192">
        <v>0</v>
      </c>
      <c r="L689" s="192">
        <v>0</v>
      </c>
      <c r="M689" s="192">
        <v>0</v>
      </c>
      <c r="N689" s="192">
        <v>0</v>
      </c>
      <c r="O689" s="192">
        <v>0</v>
      </c>
      <c r="P689" s="192">
        <v>349241.7</v>
      </c>
      <c r="Q689" s="192">
        <v>0</v>
      </c>
      <c r="R689" s="192">
        <v>0</v>
      </c>
      <c r="S689" s="192">
        <v>0</v>
      </c>
      <c r="T689" s="192">
        <v>1028198.52</v>
      </c>
      <c r="U689" s="192">
        <v>1080714.71</v>
      </c>
      <c r="V689" s="192">
        <v>0</v>
      </c>
      <c r="W689" s="192">
        <v>0</v>
      </c>
      <c r="X689" s="192">
        <v>365642.08</v>
      </c>
      <c r="Y689" s="192">
        <v>0</v>
      </c>
      <c r="Z689" s="192">
        <v>0</v>
      </c>
      <c r="AA689" s="192">
        <v>0</v>
      </c>
      <c r="AB689" s="192">
        <v>0</v>
      </c>
      <c r="AC689" s="192">
        <v>0</v>
      </c>
      <c r="AD689" s="192">
        <v>0</v>
      </c>
      <c r="AE689" s="192">
        <v>154410.1</v>
      </c>
      <c r="AF689" s="192">
        <v>0</v>
      </c>
      <c r="AG689" s="192">
        <v>0</v>
      </c>
      <c r="AH689" s="192">
        <v>122494.7</v>
      </c>
      <c r="AI689" s="192">
        <v>0</v>
      </c>
      <c r="AJ689" s="192">
        <v>0</v>
      </c>
      <c r="AK689" s="192">
        <v>0</v>
      </c>
      <c r="AL689" s="192">
        <v>0</v>
      </c>
      <c r="AM689" s="192">
        <v>0</v>
      </c>
      <c r="AN689" s="192">
        <v>0</v>
      </c>
      <c r="AO689" s="192">
        <v>0</v>
      </c>
      <c r="AP689" s="192">
        <v>0</v>
      </c>
      <c r="AQ689" s="192">
        <v>0</v>
      </c>
      <c r="AR689" s="192">
        <v>0</v>
      </c>
      <c r="AS689" s="192">
        <v>0</v>
      </c>
      <c r="AT689" s="192">
        <v>0</v>
      </c>
      <c r="AU689" s="192">
        <v>0</v>
      </c>
      <c r="AV689" s="192">
        <v>0</v>
      </c>
      <c r="AW689" s="192">
        <v>0</v>
      </c>
      <c r="AX689" s="192">
        <v>0</v>
      </c>
      <c r="AY689" s="192">
        <v>0</v>
      </c>
      <c r="AZ689" s="192">
        <v>0</v>
      </c>
      <c r="BA689" s="192">
        <v>0</v>
      </c>
      <c r="BB689" s="192">
        <v>0</v>
      </c>
      <c r="BC689" s="192">
        <v>0</v>
      </c>
      <c r="BD689" s="192">
        <v>0</v>
      </c>
      <c r="BE689" s="192">
        <v>0</v>
      </c>
      <c r="BF689" s="192">
        <v>0</v>
      </c>
      <c r="BG689" s="192">
        <v>1978185</v>
      </c>
      <c r="BH689" s="192">
        <v>0</v>
      </c>
      <c r="BI689" s="192">
        <v>0</v>
      </c>
      <c r="BJ689" s="192">
        <v>0</v>
      </c>
      <c r="BK689" s="192">
        <v>0</v>
      </c>
      <c r="BL689" s="192">
        <v>0</v>
      </c>
      <c r="BM689" s="192">
        <v>18324422</v>
      </c>
      <c r="BN689" s="192">
        <v>0</v>
      </c>
      <c r="BO689" s="192">
        <v>0</v>
      </c>
      <c r="BP689" s="192">
        <v>0</v>
      </c>
      <c r="BQ689" s="192">
        <v>0</v>
      </c>
      <c r="BR689" s="192">
        <v>0</v>
      </c>
      <c r="BS689" s="192">
        <v>0</v>
      </c>
      <c r="BT689" s="192">
        <v>0</v>
      </c>
      <c r="BU689" s="192">
        <v>0</v>
      </c>
      <c r="BV689" s="192">
        <v>0</v>
      </c>
      <c r="BW689" s="192">
        <v>0</v>
      </c>
      <c r="BX689" s="192">
        <v>0</v>
      </c>
      <c r="BY689" s="192">
        <v>0</v>
      </c>
      <c r="BZ689" s="192">
        <v>0</v>
      </c>
      <c r="CA689" s="192">
        <v>0</v>
      </c>
      <c r="CB689" s="192">
        <v>0</v>
      </c>
      <c r="CC689" s="201">
        <f t="shared" si="79"/>
        <v>23403308.810000002</v>
      </c>
    </row>
    <row r="690" spans="1:81" s="278" customFormat="1">
      <c r="A690" s="320"/>
      <c r="B690" s="319"/>
      <c r="C690" s="321"/>
      <c r="D690" s="321"/>
      <c r="E690" s="321"/>
      <c r="F690" s="322" t="s">
        <v>1386</v>
      </c>
      <c r="G690" s="323" t="s">
        <v>1387</v>
      </c>
      <c r="H690" s="192">
        <v>0</v>
      </c>
      <c r="I690" s="192">
        <v>0</v>
      </c>
      <c r="J690" s="192">
        <v>0</v>
      </c>
      <c r="K690" s="192">
        <v>0</v>
      </c>
      <c r="L690" s="192">
        <v>0</v>
      </c>
      <c r="M690" s="192">
        <v>0</v>
      </c>
      <c r="N690" s="192">
        <v>0</v>
      </c>
      <c r="O690" s="192">
        <v>0</v>
      </c>
      <c r="P690" s="192">
        <v>0</v>
      </c>
      <c r="Q690" s="192">
        <v>0</v>
      </c>
      <c r="R690" s="192">
        <v>0</v>
      </c>
      <c r="S690" s="192">
        <v>0</v>
      </c>
      <c r="T690" s="192">
        <v>0</v>
      </c>
      <c r="U690" s="192">
        <v>0</v>
      </c>
      <c r="V690" s="192">
        <v>0</v>
      </c>
      <c r="W690" s="192">
        <v>0</v>
      </c>
      <c r="X690" s="192">
        <v>0</v>
      </c>
      <c r="Y690" s="192">
        <v>0</v>
      </c>
      <c r="Z690" s="192">
        <v>0</v>
      </c>
      <c r="AA690" s="192">
        <v>0</v>
      </c>
      <c r="AB690" s="192">
        <v>0</v>
      </c>
      <c r="AC690" s="192">
        <v>0</v>
      </c>
      <c r="AD690" s="192">
        <v>0</v>
      </c>
      <c r="AE690" s="192">
        <v>0</v>
      </c>
      <c r="AF690" s="192">
        <v>0</v>
      </c>
      <c r="AG690" s="192">
        <v>0</v>
      </c>
      <c r="AH690" s="192">
        <v>0</v>
      </c>
      <c r="AI690" s="192">
        <v>0</v>
      </c>
      <c r="AJ690" s="192">
        <v>0</v>
      </c>
      <c r="AK690" s="192">
        <v>0</v>
      </c>
      <c r="AL690" s="192">
        <v>0</v>
      </c>
      <c r="AM690" s="192">
        <v>0</v>
      </c>
      <c r="AN690" s="192">
        <v>0</v>
      </c>
      <c r="AO690" s="192">
        <v>0</v>
      </c>
      <c r="AP690" s="192">
        <v>0</v>
      </c>
      <c r="AQ690" s="192">
        <v>0</v>
      </c>
      <c r="AR690" s="192">
        <v>0</v>
      </c>
      <c r="AS690" s="192">
        <v>0</v>
      </c>
      <c r="AT690" s="192">
        <v>0</v>
      </c>
      <c r="AU690" s="192">
        <v>0</v>
      </c>
      <c r="AV690" s="192">
        <v>0</v>
      </c>
      <c r="AW690" s="192">
        <v>0</v>
      </c>
      <c r="AX690" s="192">
        <v>0</v>
      </c>
      <c r="AY690" s="192">
        <v>0</v>
      </c>
      <c r="AZ690" s="192">
        <v>0</v>
      </c>
      <c r="BA690" s="192">
        <v>0</v>
      </c>
      <c r="BB690" s="192">
        <v>0</v>
      </c>
      <c r="BC690" s="192">
        <v>0</v>
      </c>
      <c r="BD690" s="192">
        <v>0</v>
      </c>
      <c r="BE690" s="192">
        <v>0</v>
      </c>
      <c r="BF690" s="192">
        <v>0</v>
      </c>
      <c r="BG690" s="192">
        <v>0</v>
      </c>
      <c r="BH690" s="192">
        <v>0</v>
      </c>
      <c r="BI690" s="192">
        <v>0</v>
      </c>
      <c r="BJ690" s="192">
        <v>0</v>
      </c>
      <c r="BK690" s="192">
        <v>0</v>
      </c>
      <c r="BL690" s="192">
        <v>0</v>
      </c>
      <c r="BM690" s="192">
        <v>0</v>
      </c>
      <c r="BN690" s="192">
        <v>0</v>
      </c>
      <c r="BO690" s="192">
        <v>0</v>
      </c>
      <c r="BP690" s="192">
        <v>0</v>
      </c>
      <c r="BQ690" s="192">
        <v>0</v>
      </c>
      <c r="BR690" s="192">
        <v>0</v>
      </c>
      <c r="BS690" s="192">
        <v>0</v>
      </c>
      <c r="BT690" s="192">
        <v>0</v>
      </c>
      <c r="BU690" s="192">
        <v>0</v>
      </c>
      <c r="BV690" s="192">
        <v>0</v>
      </c>
      <c r="BW690" s="192">
        <v>0</v>
      </c>
      <c r="BX690" s="192">
        <v>0</v>
      </c>
      <c r="BY690" s="192">
        <v>0</v>
      </c>
      <c r="BZ690" s="192">
        <v>0</v>
      </c>
      <c r="CA690" s="192">
        <v>0</v>
      </c>
      <c r="CB690" s="192">
        <v>0</v>
      </c>
      <c r="CC690" s="201">
        <f t="shared" si="79"/>
        <v>0</v>
      </c>
    </row>
    <row r="691" spans="1:81" s="278" customFormat="1">
      <c r="A691" s="320"/>
      <c r="B691" s="319"/>
      <c r="C691" s="321"/>
      <c r="D691" s="321"/>
      <c r="E691" s="321"/>
      <c r="F691" s="322" t="s">
        <v>1388</v>
      </c>
      <c r="G691" s="323" t="s">
        <v>1389</v>
      </c>
      <c r="H691" s="192">
        <v>0</v>
      </c>
      <c r="I691" s="192">
        <v>0</v>
      </c>
      <c r="J691" s="192">
        <v>0</v>
      </c>
      <c r="K691" s="192">
        <v>0</v>
      </c>
      <c r="L691" s="192">
        <v>0</v>
      </c>
      <c r="M691" s="192">
        <v>0</v>
      </c>
      <c r="N691" s="192">
        <v>2945085.33</v>
      </c>
      <c r="O691" s="192">
        <v>0</v>
      </c>
      <c r="P691" s="192">
        <v>0</v>
      </c>
      <c r="Q691" s="192">
        <v>0</v>
      </c>
      <c r="R691" s="192">
        <v>0</v>
      </c>
      <c r="S691" s="192">
        <v>0</v>
      </c>
      <c r="T691" s="192">
        <v>0</v>
      </c>
      <c r="U691" s="192">
        <v>0</v>
      </c>
      <c r="V691" s="192">
        <v>0</v>
      </c>
      <c r="W691" s="192">
        <v>0</v>
      </c>
      <c r="X691" s="192">
        <v>0</v>
      </c>
      <c r="Y691" s="192">
        <v>0</v>
      </c>
      <c r="Z691" s="192">
        <v>677000</v>
      </c>
      <c r="AA691" s="192">
        <v>0</v>
      </c>
      <c r="AB691" s="192">
        <v>36000</v>
      </c>
      <c r="AC691" s="192">
        <v>0</v>
      </c>
      <c r="AD691" s="192">
        <v>0</v>
      </c>
      <c r="AE691" s="192">
        <v>0</v>
      </c>
      <c r="AF691" s="192">
        <v>0</v>
      </c>
      <c r="AG691" s="192">
        <v>0</v>
      </c>
      <c r="AH691" s="192">
        <v>0</v>
      </c>
      <c r="AI691" s="192">
        <v>0</v>
      </c>
      <c r="AJ691" s="192">
        <v>0</v>
      </c>
      <c r="AK691" s="192">
        <v>0</v>
      </c>
      <c r="AL691" s="192">
        <v>0</v>
      </c>
      <c r="AM691" s="192">
        <v>0</v>
      </c>
      <c r="AN691" s="192">
        <v>0</v>
      </c>
      <c r="AO691" s="192">
        <v>0</v>
      </c>
      <c r="AP691" s="192">
        <v>0</v>
      </c>
      <c r="AQ691" s="192">
        <v>0</v>
      </c>
      <c r="AR691" s="192">
        <v>502394</v>
      </c>
      <c r="AS691" s="192">
        <v>0</v>
      </c>
      <c r="AT691" s="192">
        <v>686328</v>
      </c>
      <c r="AU691" s="192">
        <v>0</v>
      </c>
      <c r="AV691" s="192">
        <v>0</v>
      </c>
      <c r="AW691" s="192">
        <v>0</v>
      </c>
      <c r="AX691" s="192">
        <v>0</v>
      </c>
      <c r="AY691" s="192">
        <v>0</v>
      </c>
      <c r="AZ691" s="192">
        <v>0</v>
      </c>
      <c r="BA691" s="192">
        <v>0</v>
      </c>
      <c r="BB691" s="192">
        <v>0</v>
      </c>
      <c r="BC691" s="192">
        <v>0</v>
      </c>
      <c r="BD691" s="192">
        <v>0</v>
      </c>
      <c r="BE691" s="192">
        <v>0</v>
      </c>
      <c r="BF691" s="192">
        <v>0</v>
      </c>
      <c r="BG691" s="192">
        <v>0</v>
      </c>
      <c r="BH691" s="192">
        <v>0</v>
      </c>
      <c r="BI691" s="192">
        <v>0</v>
      </c>
      <c r="BJ691" s="192">
        <v>0</v>
      </c>
      <c r="BK691" s="192">
        <v>0</v>
      </c>
      <c r="BL691" s="192">
        <v>0</v>
      </c>
      <c r="BM691" s="192">
        <v>0</v>
      </c>
      <c r="BN691" s="192">
        <v>0</v>
      </c>
      <c r="BO691" s="192">
        <v>0</v>
      </c>
      <c r="BP691" s="192">
        <v>0</v>
      </c>
      <c r="BQ691" s="192">
        <v>0</v>
      </c>
      <c r="BR691" s="192">
        <v>0</v>
      </c>
      <c r="BS691" s="192">
        <v>0</v>
      </c>
      <c r="BT691" s="192">
        <v>933564.5</v>
      </c>
      <c r="BU691" s="192">
        <v>0</v>
      </c>
      <c r="BV691" s="192">
        <v>0</v>
      </c>
      <c r="BW691" s="192">
        <v>0</v>
      </c>
      <c r="BX691" s="192">
        <v>0</v>
      </c>
      <c r="BY691" s="192">
        <v>0</v>
      </c>
      <c r="BZ691" s="192">
        <v>0</v>
      </c>
      <c r="CA691" s="192">
        <v>0</v>
      </c>
      <c r="CB691" s="192">
        <v>0</v>
      </c>
      <c r="CC691" s="201">
        <f t="shared" si="79"/>
        <v>5780371.8300000001</v>
      </c>
    </row>
    <row r="692" spans="1:81" s="278" customFormat="1">
      <c r="A692" s="320"/>
      <c r="B692" s="319"/>
      <c r="C692" s="321"/>
      <c r="D692" s="321"/>
      <c r="E692" s="321"/>
      <c r="F692" s="322" t="s">
        <v>1390</v>
      </c>
      <c r="G692" s="323" t="s">
        <v>1391</v>
      </c>
      <c r="H692" s="192">
        <v>6340996</v>
      </c>
      <c r="I692" s="192">
        <v>198907.84</v>
      </c>
      <c r="J692" s="192">
        <v>732012</v>
      </c>
      <c r="K692" s="192">
        <v>0</v>
      </c>
      <c r="L692" s="192">
        <v>0</v>
      </c>
      <c r="M692" s="192">
        <v>51793.73</v>
      </c>
      <c r="N692" s="192">
        <v>9819225.4800000004</v>
      </c>
      <c r="O692" s="192">
        <v>916989.13</v>
      </c>
      <c r="P692" s="192">
        <v>0</v>
      </c>
      <c r="Q692" s="192">
        <v>3019782</v>
      </c>
      <c r="R692" s="192">
        <v>51732.6</v>
      </c>
      <c r="S692" s="192">
        <v>503086.05</v>
      </c>
      <c r="T692" s="192">
        <v>136105.20000000001</v>
      </c>
      <c r="U692" s="192">
        <v>123667.29</v>
      </c>
      <c r="V692" s="192">
        <v>14610</v>
      </c>
      <c r="W692" s="192">
        <v>124000</v>
      </c>
      <c r="X692" s="192">
        <v>0</v>
      </c>
      <c r="Y692" s="192">
        <v>78871</v>
      </c>
      <c r="Z692" s="192">
        <v>8407079.7599999998</v>
      </c>
      <c r="AA692" s="192">
        <v>859628.4</v>
      </c>
      <c r="AB692" s="192">
        <v>828280.95</v>
      </c>
      <c r="AC692" s="192">
        <v>732769.4</v>
      </c>
      <c r="AD692" s="192">
        <v>445039.5</v>
      </c>
      <c r="AE692" s="192">
        <v>150617</v>
      </c>
      <c r="AF692" s="192">
        <v>0</v>
      </c>
      <c r="AG692" s="192">
        <v>720278.75</v>
      </c>
      <c r="AH692" s="192">
        <v>0</v>
      </c>
      <c r="AI692" s="192">
        <v>7348951.96</v>
      </c>
      <c r="AJ692" s="192">
        <v>28112</v>
      </c>
      <c r="AK692" s="192">
        <v>177130</v>
      </c>
      <c r="AL692" s="192">
        <v>0</v>
      </c>
      <c r="AM692" s="192">
        <v>146870</v>
      </c>
      <c r="AN692" s="192">
        <v>320430</v>
      </c>
      <c r="AO692" s="192">
        <v>0</v>
      </c>
      <c r="AP692" s="192">
        <v>169654.6</v>
      </c>
      <c r="AQ692" s="192">
        <v>424104</v>
      </c>
      <c r="AR692" s="192">
        <v>104750</v>
      </c>
      <c r="AS692" s="192">
        <v>0</v>
      </c>
      <c r="AT692" s="192">
        <v>296413.90000000002</v>
      </c>
      <c r="AU692" s="192">
        <v>852377</v>
      </c>
      <c r="AV692" s="192">
        <v>0</v>
      </c>
      <c r="AW692" s="192">
        <v>0</v>
      </c>
      <c r="AX692" s="192">
        <v>0</v>
      </c>
      <c r="AY692" s="192">
        <v>0</v>
      </c>
      <c r="AZ692" s="192">
        <v>0</v>
      </c>
      <c r="BA692" s="192">
        <v>40013</v>
      </c>
      <c r="BB692" s="192">
        <v>3709592.2</v>
      </c>
      <c r="BC692" s="192">
        <v>83432</v>
      </c>
      <c r="BD692" s="192">
        <v>151580</v>
      </c>
      <c r="BE692" s="192">
        <v>381269</v>
      </c>
      <c r="BF692" s="192">
        <v>0</v>
      </c>
      <c r="BG692" s="192">
        <v>0</v>
      </c>
      <c r="BH692" s="192">
        <v>0</v>
      </c>
      <c r="BI692" s="192">
        <v>810970</v>
      </c>
      <c r="BJ692" s="192">
        <v>279965.5</v>
      </c>
      <c r="BK692" s="192">
        <v>27120</v>
      </c>
      <c r="BL692" s="192">
        <v>22110</v>
      </c>
      <c r="BM692" s="192">
        <v>0</v>
      </c>
      <c r="BN692" s="192">
        <v>976418.75</v>
      </c>
      <c r="BO692" s="192">
        <v>0</v>
      </c>
      <c r="BP692" s="192">
        <v>246526</v>
      </c>
      <c r="BQ692" s="192">
        <v>0</v>
      </c>
      <c r="BR692" s="192">
        <v>44500</v>
      </c>
      <c r="BS692" s="192">
        <v>204875</v>
      </c>
      <c r="BT692" s="192">
        <v>551774</v>
      </c>
      <c r="BU692" s="192">
        <v>0</v>
      </c>
      <c r="BV692" s="192">
        <v>313390.42</v>
      </c>
      <c r="BW692" s="192">
        <v>0</v>
      </c>
      <c r="BX692" s="192">
        <v>27778</v>
      </c>
      <c r="BY692" s="192">
        <v>0</v>
      </c>
      <c r="BZ692" s="192">
        <v>190996.95</v>
      </c>
      <c r="CA692" s="192">
        <v>329341.65000000002</v>
      </c>
      <c r="CB692" s="192">
        <v>0</v>
      </c>
      <c r="CC692" s="201">
        <f t="shared" si="79"/>
        <v>52515918.010000005</v>
      </c>
    </row>
    <row r="693" spans="1:81" s="278" customFormat="1">
      <c r="A693" s="320"/>
      <c r="B693" s="319"/>
      <c r="C693" s="321"/>
      <c r="D693" s="321"/>
      <c r="E693" s="321"/>
      <c r="F693" s="322" t="s">
        <v>1392</v>
      </c>
      <c r="G693" s="323" t="s">
        <v>1393</v>
      </c>
      <c r="H693" s="192">
        <v>0</v>
      </c>
      <c r="I693" s="192">
        <v>0</v>
      </c>
      <c r="J693" s="192">
        <v>0</v>
      </c>
      <c r="K693" s="192">
        <v>0</v>
      </c>
      <c r="L693" s="192">
        <v>0</v>
      </c>
      <c r="M693" s="192">
        <v>0</v>
      </c>
      <c r="N693" s="192">
        <v>0</v>
      </c>
      <c r="O693" s="192">
        <v>0</v>
      </c>
      <c r="P693" s="192">
        <v>0</v>
      </c>
      <c r="Q693" s="192">
        <v>318149</v>
      </c>
      <c r="R693" s="192">
        <v>0</v>
      </c>
      <c r="S693" s="192">
        <v>0</v>
      </c>
      <c r="T693" s="192">
        <v>0</v>
      </c>
      <c r="U693" s="192">
        <v>0</v>
      </c>
      <c r="V693" s="192">
        <v>0</v>
      </c>
      <c r="W693" s="192">
        <v>0</v>
      </c>
      <c r="X693" s="192">
        <v>0</v>
      </c>
      <c r="Y693" s="192">
        <v>0</v>
      </c>
      <c r="Z693" s="192">
        <v>0</v>
      </c>
      <c r="AA693" s="192">
        <v>0</v>
      </c>
      <c r="AB693" s="192">
        <v>0</v>
      </c>
      <c r="AC693" s="192">
        <v>0</v>
      </c>
      <c r="AD693" s="192">
        <v>0</v>
      </c>
      <c r="AE693" s="192">
        <v>0</v>
      </c>
      <c r="AF693" s="192">
        <v>0</v>
      </c>
      <c r="AG693" s="192">
        <v>0</v>
      </c>
      <c r="AH693" s="192">
        <v>0</v>
      </c>
      <c r="AI693" s="192">
        <v>0</v>
      </c>
      <c r="AJ693" s="192">
        <v>0</v>
      </c>
      <c r="AK693" s="192">
        <v>0</v>
      </c>
      <c r="AL693" s="192">
        <v>0</v>
      </c>
      <c r="AM693" s="192">
        <v>0</v>
      </c>
      <c r="AN693" s="192">
        <v>0</v>
      </c>
      <c r="AO693" s="192">
        <v>0</v>
      </c>
      <c r="AP693" s="192">
        <v>0</v>
      </c>
      <c r="AQ693" s="192">
        <v>0</v>
      </c>
      <c r="AR693" s="192">
        <v>0</v>
      </c>
      <c r="AS693" s="192">
        <v>0</v>
      </c>
      <c r="AT693" s="192">
        <v>0</v>
      </c>
      <c r="AU693" s="192">
        <v>347278</v>
      </c>
      <c r="AV693" s="192">
        <v>0</v>
      </c>
      <c r="AW693" s="192">
        <v>0</v>
      </c>
      <c r="AX693" s="192">
        <v>0</v>
      </c>
      <c r="AY693" s="192">
        <v>0</v>
      </c>
      <c r="AZ693" s="192">
        <v>0</v>
      </c>
      <c r="BA693" s="192">
        <v>0</v>
      </c>
      <c r="BB693" s="192">
        <v>0</v>
      </c>
      <c r="BC693" s="192">
        <v>0</v>
      </c>
      <c r="BD693" s="192">
        <v>0</v>
      </c>
      <c r="BE693" s="192">
        <v>0</v>
      </c>
      <c r="BF693" s="192">
        <v>0</v>
      </c>
      <c r="BG693" s="192">
        <v>0</v>
      </c>
      <c r="BH693" s="192">
        <v>0</v>
      </c>
      <c r="BI693" s="192">
        <v>0</v>
      </c>
      <c r="BJ693" s="192">
        <v>0</v>
      </c>
      <c r="BK693" s="192">
        <v>0</v>
      </c>
      <c r="BL693" s="192">
        <v>0</v>
      </c>
      <c r="BM693" s="192">
        <v>0</v>
      </c>
      <c r="BN693" s="192">
        <v>0</v>
      </c>
      <c r="BO693" s="192">
        <v>0</v>
      </c>
      <c r="BP693" s="192">
        <v>0</v>
      </c>
      <c r="BQ693" s="192">
        <v>0</v>
      </c>
      <c r="BR693" s="192">
        <v>0</v>
      </c>
      <c r="BS693" s="192">
        <v>0</v>
      </c>
      <c r="BT693" s="192">
        <v>29750</v>
      </c>
      <c r="BU693" s="192">
        <v>0</v>
      </c>
      <c r="BV693" s="192">
        <v>0</v>
      </c>
      <c r="BW693" s="192">
        <v>0</v>
      </c>
      <c r="BX693" s="192">
        <v>0</v>
      </c>
      <c r="BY693" s="192">
        <v>0</v>
      </c>
      <c r="BZ693" s="192">
        <v>0</v>
      </c>
      <c r="CA693" s="192">
        <v>0</v>
      </c>
      <c r="CB693" s="192">
        <v>0</v>
      </c>
      <c r="CC693" s="201">
        <f t="shared" si="79"/>
        <v>695177</v>
      </c>
    </row>
    <row r="694" spans="1:81" s="278" customFormat="1">
      <c r="A694" s="320"/>
      <c r="B694" s="319"/>
      <c r="C694" s="321"/>
      <c r="D694" s="321"/>
      <c r="E694" s="321"/>
      <c r="F694" s="322" t="s">
        <v>1394</v>
      </c>
      <c r="G694" s="323" t="s">
        <v>1798</v>
      </c>
      <c r="H694" s="192">
        <v>0</v>
      </c>
      <c r="I694" s="192">
        <v>0</v>
      </c>
      <c r="J694" s="192">
        <v>0</v>
      </c>
      <c r="K694" s="192">
        <v>0</v>
      </c>
      <c r="L694" s="192">
        <v>0</v>
      </c>
      <c r="M694" s="192">
        <v>0</v>
      </c>
      <c r="N694" s="192">
        <v>9600</v>
      </c>
      <c r="O694" s="192">
        <v>0</v>
      </c>
      <c r="P694" s="192">
        <v>0</v>
      </c>
      <c r="Q694" s="192">
        <v>0</v>
      </c>
      <c r="R694" s="192">
        <v>0</v>
      </c>
      <c r="S694" s="192">
        <v>0</v>
      </c>
      <c r="T694" s="192">
        <v>0</v>
      </c>
      <c r="U694" s="192">
        <v>0</v>
      </c>
      <c r="V694" s="192">
        <v>0</v>
      </c>
      <c r="W694" s="192">
        <v>0</v>
      </c>
      <c r="X694" s="192">
        <v>0</v>
      </c>
      <c r="Y694" s="192">
        <v>0</v>
      </c>
      <c r="Z694" s="192">
        <v>118000</v>
      </c>
      <c r="AA694" s="192">
        <v>0</v>
      </c>
      <c r="AB694" s="192">
        <v>0</v>
      </c>
      <c r="AC694" s="192">
        <v>0</v>
      </c>
      <c r="AD694" s="192">
        <v>0</v>
      </c>
      <c r="AE694" s="192">
        <v>0</v>
      </c>
      <c r="AF694" s="192">
        <v>0</v>
      </c>
      <c r="AG694" s="192">
        <v>0</v>
      </c>
      <c r="AH694" s="192">
        <v>0</v>
      </c>
      <c r="AI694" s="192">
        <v>0</v>
      </c>
      <c r="AJ694" s="192">
        <v>0</v>
      </c>
      <c r="AK694" s="192">
        <v>0</v>
      </c>
      <c r="AL694" s="192">
        <v>0</v>
      </c>
      <c r="AM694" s="192">
        <v>0</v>
      </c>
      <c r="AN694" s="192">
        <v>0</v>
      </c>
      <c r="AO694" s="192">
        <v>0</v>
      </c>
      <c r="AP694" s="192">
        <v>0</v>
      </c>
      <c r="AQ694" s="192">
        <v>0</v>
      </c>
      <c r="AR694" s="192">
        <v>0</v>
      </c>
      <c r="AS694" s="192">
        <v>0</v>
      </c>
      <c r="AT694" s="192">
        <v>0</v>
      </c>
      <c r="AU694" s="192">
        <v>0</v>
      </c>
      <c r="AV694" s="192">
        <v>0</v>
      </c>
      <c r="AW694" s="192">
        <v>0</v>
      </c>
      <c r="AX694" s="192">
        <v>0</v>
      </c>
      <c r="AY694" s="192">
        <v>0</v>
      </c>
      <c r="AZ694" s="192">
        <v>0</v>
      </c>
      <c r="BA694" s="192">
        <v>0</v>
      </c>
      <c r="BB694" s="192">
        <v>0</v>
      </c>
      <c r="BC694" s="192">
        <v>0</v>
      </c>
      <c r="BD694" s="192">
        <v>0</v>
      </c>
      <c r="BE694" s="192">
        <v>0</v>
      </c>
      <c r="BF694" s="192">
        <v>0</v>
      </c>
      <c r="BG694" s="192">
        <v>0</v>
      </c>
      <c r="BH694" s="192">
        <v>0</v>
      </c>
      <c r="BI694" s="192">
        <v>0</v>
      </c>
      <c r="BJ694" s="192">
        <v>0</v>
      </c>
      <c r="BK694" s="192">
        <v>0</v>
      </c>
      <c r="BL694" s="192">
        <v>0</v>
      </c>
      <c r="BM694" s="192">
        <v>0</v>
      </c>
      <c r="BN694" s="192">
        <v>0</v>
      </c>
      <c r="BO694" s="192">
        <v>0</v>
      </c>
      <c r="BP694" s="192">
        <v>0</v>
      </c>
      <c r="BQ694" s="192">
        <v>0</v>
      </c>
      <c r="BR694" s="192">
        <v>0</v>
      </c>
      <c r="BS694" s="192">
        <v>0</v>
      </c>
      <c r="BT694" s="192">
        <v>0</v>
      </c>
      <c r="BU694" s="192">
        <v>0</v>
      </c>
      <c r="BV694" s="192">
        <v>0</v>
      </c>
      <c r="BW694" s="192">
        <v>0</v>
      </c>
      <c r="BX694" s="192">
        <v>0</v>
      </c>
      <c r="BY694" s="192">
        <v>0</v>
      </c>
      <c r="BZ694" s="192">
        <v>0</v>
      </c>
      <c r="CA694" s="192">
        <v>0</v>
      </c>
      <c r="CB694" s="192">
        <v>0</v>
      </c>
      <c r="CC694" s="201">
        <f t="shared" si="79"/>
        <v>127600</v>
      </c>
    </row>
    <row r="695" spans="1:81" s="278" customFormat="1">
      <c r="A695" s="320"/>
      <c r="B695" s="319"/>
      <c r="C695" s="321"/>
      <c r="D695" s="321"/>
      <c r="E695" s="321"/>
      <c r="F695" s="322" t="s">
        <v>1395</v>
      </c>
      <c r="G695" s="323" t="s">
        <v>1396</v>
      </c>
      <c r="H695" s="192">
        <v>1560</v>
      </c>
      <c r="I695" s="192">
        <v>0</v>
      </c>
      <c r="J695" s="192">
        <v>0</v>
      </c>
      <c r="K695" s="192">
        <v>0</v>
      </c>
      <c r="L695" s="192">
        <v>0</v>
      </c>
      <c r="M695" s="192">
        <v>0</v>
      </c>
      <c r="N695" s="192">
        <v>0</v>
      </c>
      <c r="O695" s="192">
        <v>0</v>
      </c>
      <c r="P695" s="192">
        <v>0</v>
      </c>
      <c r="Q695" s="192">
        <v>0</v>
      </c>
      <c r="R695" s="192">
        <v>0</v>
      </c>
      <c r="S695" s="192">
        <v>0</v>
      </c>
      <c r="T695" s="192">
        <v>0</v>
      </c>
      <c r="U695" s="192">
        <v>0</v>
      </c>
      <c r="V695" s="192">
        <v>0</v>
      </c>
      <c r="W695" s="192">
        <v>0</v>
      </c>
      <c r="X695" s="192">
        <v>0</v>
      </c>
      <c r="Y695" s="192">
        <v>0</v>
      </c>
      <c r="Z695" s="192">
        <v>385.96</v>
      </c>
      <c r="AA695" s="192">
        <v>0</v>
      </c>
      <c r="AB695" s="192">
        <v>0</v>
      </c>
      <c r="AC695" s="192">
        <v>0</v>
      </c>
      <c r="AD695" s="192">
        <v>0</v>
      </c>
      <c r="AE695" s="192">
        <v>0</v>
      </c>
      <c r="AF695" s="192">
        <v>0</v>
      </c>
      <c r="AG695" s="192">
        <v>0</v>
      </c>
      <c r="AH695" s="192">
        <v>0</v>
      </c>
      <c r="AI695" s="192">
        <v>0</v>
      </c>
      <c r="AJ695" s="192">
        <v>0</v>
      </c>
      <c r="AK695" s="192">
        <v>0</v>
      </c>
      <c r="AL695" s="192">
        <v>0</v>
      </c>
      <c r="AM695" s="192">
        <v>0</v>
      </c>
      <c r="AN695" s="192">
        <v>0</v>
      </c>
      <c r="AO695" s="192">
        <v>0</v>
      </c>
      <c r="AP695" s="192">
        <v>0</v>
      </c>
      <c r="AQ695" s="192">
        <v>0</v>
      </c>
      <c r="AR695" s="192">
        <v>0</v>
      </c>
      <c r="AS695" s="192">
        <v>0</v>
      </c>
      <c r="AT695" s="192">
        <v>0</v>
      </c>
      <c r="AU695" s="192">
        <v>0</v>
      </c>
      <c r="AV695" s="192">
        <v>0</v>
      </c>
      <c r="AW695" s="192">
        <v>0</v>
      </c>
      <c r="AX695" s="192">
        <v>0</v>
      </c>
      <c r="AY695" s="192">
        <v>0</v>
      </c>
      <c r="AZ695" s="192">
        <v>0</v>
      </c>
      <c r="BA695" s="192">
        <v>0</v>
      </c>
      <c r="BB695" s="192">
        <v>0</v>
      </c>
      <c r="BC695" s="192">
        <v>0</v>
      </c>
      <c r="BD695" s="192">
        <v>0</v>
      </c>
      <c r="BE695" s="192">
        <v>0</v>
      </c>
      <c r="BF695" s="192">
        <v>0</v>
      </c>
      <c r="BG695" s="192">
        <v>0</v>
      </c>
      <c r="BH695" s="192">
        <v>0</v>
      </c>
      <c r="BI695" s="192">
        <v>0</v>
      </c>
      <c r="BJ695" s="192">
        <v>0</v>
      </c>
      <c r="BK695" s="192">
        <v>0</v>
      </c>
      <c r="BL695" s="192">
        <v>0</v>
      </c>
      <c r="BM695" s="192">
        <v>0</v>
      </c>
      <c r="BN695" s="192">
        <v>0</v>
      </c>
      <c r="BO695" s="192">
        <v>0</v>
      </c>
      <c r="BP695" s="192">
        <v>0</v>
      </c>
      <c r="BQ695" s="192">
        <v>0</v>
      </c>
      <c r="BR695" s="192">
        <v>0</v>
      </c>
      <c r="BS695" s="192">
        <v>0</v>
      </c>
      <c r="BT695" s="192">
        <v>0</v>
      </c>
      <c r="BU695" s="192">
        <v>0</v>
      </c>
      <c r="BV695" s="192">
        <v>0</v>
      </c>
      <c r="BW695" s="192">
        <v>0</v>
      </c>
      <c r="BX695" s="192">
        <v>0</v>
      </c>
      <c r="BY695" s="192">
        <v>0</v>
      </c>
      <c r="BZ695" s="192">
        <v>0</v>
      </c>
      <c r="CA695" s="192">
        <v>0</v>
      </c>
      <c r="CB695" s="192">
        <v>0</v>
      </c>
      <c r="CC695" s="201">
        <f t="shared" si="79"/>
        <v>1945.96</v>
      </c>
    </row>
    <row r="696" spans="1:81" s="278" customFormat="1">
      <c r="A696" s="320"/>
      <c r="B696" s="319"/>
      <c r="C696" s="321"/>
      <c r="D696" s="321"/>
      <c r="E696" s="321"/>
      <c r="F696" s="322" t="s">
        <v>1397</v>
      </c>
      <c r="G696" s="323" t="s">
        <v>1398</v>
      </c>
      <c r="H696" s="192">
        <v>0</v>
      </c>
      <c r="I696" s="192">
        <v>0</v>
      </c>
      <c r="J696" s="192">
        <v>5392.8</v>
      </c>
      <c r="K696" s="192">
        <v>0</v>
      </c>
      <c r="L696" s="192">
        <v>0</v>
      </c>
      <c r="M696" s="192">
        <v>0</v>
      </c>
      <c r="N696" s="192">
        <v>0</v>
      </c>
      <c r="O696" s="192">
        <v>0</v>
      </c>
      <c r="P696" s="192">
        <v>0</v>
      </c>
      <c r="Q696" s="192">
        <v>0</v>
      </c>
      <c r="R696" s="192">
        <v>0</v>
      </c>
      <c r="S696" s="192">
        <v>0</v>
      </c>
      <c r="T696" s="192">
        <v>0</v>
      </c>
      <c r="U696" s="192">
        <v>0</v>
      </c>
      <c r="V696" s="192">
        <v>0</v>
      </c>
      <c r="W696" s="192">
        <v>0</v>
      </c>
      <c r="X696" s="192">
        <v>0</v>
      </c>
      <c r="Y696" s="192">
        <v>0</v>
      </c>
      <c r="Z696" s="192">
        <v>0</v>
      </c>
      <c r="AA696" s="192">
        <v>0</v>
      </c>
      <c r="AB696" s="192">
        <v>0</v>
      </c>
      <c r="AC696" s="192">
        <v>0</v>
      </c>
      <c r="AD696" s="192">
        <v>0</v>
      </c>
      <c r="AE696" s="192">
        <v>0</v>
      </c>
      <c r="AF696" s="192">
        <v>0</v>
      </c>
      <c r="AG696" s="192">
        <v>0</v>
      </c>
      <c r="AH696" s="192">
        <v>0</v>
      </c>
      <c r="AI696" s="192">
        <v>0</v>
      </c>
      <c r="AJ696" s="192">
        <v>0</v>
      </c>
      <c r="AK696" s="192">
        <v>0</v>
      </c>
      <c r="AL696" s="192">
        <v>0</v>
      </c>
      <c r="AM696" s="192">
        <v>0</v>
      </c>
      <c r="AN696" s="192">
        <v>0</v>
      </c>
      <c r="AO696" s="192">
        <v>0</v>
      </c>
      <c r="AP696" s="192">
        <v>0</v>
      </c>
      <c r="AQ696" s="192">
        <v>0</v>
      </c>
      <c r="AR696" s="192">
        <v>0</v>
      </c>
      <c r="AS696" s="192">
        <v>0</v>
      </c>
      <c r="AT696" s="192">
        <v>0</v>
      </c>
      <c r="AU696" s="192">
        <v>92862.98</v>
      </c>
      <c r="AV696" s="192">
        <v>0</v>
      </c>
      <c r="AW696" s="192">
        <v>0</v>
      </c>
      <c r="AX696" s="192">
        <v>0</v>
      </c>
      <c r="AY696" s="192">
        <v>0</v>
      </c>
      <c r="AZ696" s="192">
        <v>0</v>
      </c>
      <c r="BA696" s="192">
        <v>0</v>
      </c>
      <c r="BB696" s="192">
        <v>0</v>
      </c>
      <c r="BC696" s="192">
        <v>0</v>
      </c>
      <c r="BD696" s="192">
        <v>0</v>
      </c>
      <c r="BE696" s="192">
        <v>0</v>
      </c>
      <c r="BF696" s="192">
        <v>0</v>
      </c>
      <c r="BG696" s="192">
        <v>0</v>
      </c>
      <c r="BH696" s="192">
        <v>0</v>
      </c>
      <c r="BI696" s="192">
        <v>0</v>
      </c>
      <c r="BJ696" s="192">
        <v>0</v>
      </c>
      <c r="BK696" s="192">
        <v>0</v>
      </c>
      <c r="BL696" s="192">
        <v>0</v>
      </c>
      <c r="BM696" s="192">
        <v>0</v>
      </c>
      <c r="BN696" s="192">
        <v>0</v>
      </c>
      <c r="BO696" s="192">
        <v>0</v>
      </c>
      <c r="BP696" s="192">
        <v>0</v>
      </c>
      <c r="BQ696" s="192">
        <v>0</v>
      </c>
      <c r="BR696" s="192">
        <v>0</v>
      </c>
      <c r="BS696" s="192">
        <v>0</v>
      </c>
      <c r="BT696" s="192">
        <v>0</v>
      </c>
      <c r="BU696" s="192">
        <v>0</v>
      </c>
      <c r="BV696" s="192">
        <v>0</v>
      </c>
      <c r="BW696" s="192">
        <v>0</v>
      </c>
      <c r="BX696" s="192">
        <v>0</v>
      </c>
      <c r="BY696" s="192">
        <v>0</v>
      </c>
      <c r="BZ696" s="192">
        <v>0</v>
      </c>
      <c r="CA696" s="192">
        <v>0</v>
      </c>
      <c r="CB696" s="192">
        <v>0</v>
      </c>
      <c r="CC696" s="201">
        <f t="shared" si="79"/>
        <v>98255.78</v>
      </c>
    </row>
    <row r="697" spans="1:81" s="278" customFormat="1">
      <c r="A697" s="320"/>
      <c r="B697" s="319"/>
      <c r="C697" s="321"/>
      <c r="D697" s="321"/>
      <c r="E697" s="321"/>
      <c r="F697" s="322" t="s">
        <v>1399</v>
      </c>
      <c r="G697" s="323" t="s">
        <v>1400</v>
      </c>
      <c r="H697" s="192">
        <v>0</v>
      </c>
      <c r="I697" s="192">
        <v>0</v>
      </c>
      <c r="J697" s="192">
        <v>0</v>
      </c>
      <c r="K697" s="192">
        <v>0</v>
      </c>
      <c r="L697" s="192">
        <v>0</v>
      </c>
      <c r="M697" s="192">
        <v>0</v>
      </c>
      <c r="N697" s="192">
        <v>0</v>
      </c>
      <c r="O697" s="192">
        <v>0</v>
      </c>
      <c r="P697" s="192">
        <v>0</v>
      </c>
      <c r="Q697" s="192">
        <v>0</v>
      </c>
      <c r="R697" s="192">
        <v>0</v>
      </c>
      <c r="S697" s="192">
        <v>0</v>
      </c>
      <c r="T697" s="192">
        <v>0</v>
      </c>
      <c r="U697" s="192">
        <v>0</v>
      </c>
      <c r="V697" s="192">
        <v>0</v>
      </c>
      <c r="W697" s="192">
        <v>0</v>
      </c>
      <c r="X697" s="192">
        <v>0</v>
      </c>
      <c r="Y697" s="192">
        <v>0</v>
      </c>
      <c r="Z697" s="192">
        <v>0</v>
      </c>
      <c r="AA697" s="192">
        <v>0</v>
      </c>
      <c r="AB697" s="192">
        <v>0</v>
      </c>
      <c r="AC697" s="192">
        <v>0</v>
      </c>
      <c r="AD697" s="192">
        <v>0</v>
      </c>
      <c r="AE697" s="192">
        <v>0</v>
      </c>
      <c r="AF697" s="192">
        <v>0</v>
      </c>
      <c r="AG697" s="192">
        <v>0</v>
      </c>
      <c r="AH697" s="192">
        <v>0</v>
      </c>
      <c r="AI697" s="192">
        <v>0</v>
      </c>
      <c r="AJ697" s="192">
        <v>0</v>
      </c>
      <c r="AK697" s="192">
        <v>0</v>
      </c>
      <c r="AL697" s="192">
        <v>0</v>
      </c>
      <c r="AM697" s="192">
        <v>0</v>
      </c>
      <c r="AN697" s="192">
        <v>0</v>
      </c>
      <c r="AO697" s="192">
        <v>0</v>
      </c>
      <c r="AP697" s="192">
        <v>0</v>
      </c>
      <c r="AQ697" s="192">
        <v>0</v>
      </c>
      <c r="AR697" s="192">
        <v>0</v>
      </c>
      <c r="AS697" s="192">
        <v>0</v>
      </c>
      <c r="AT697" s="192">
        <v>0</v>
      </c>
      <c r="AU697" s="192">
        <v>0</v>
      </c>
      <c r="AV697" s="192">
        <v>0</v>
      </c>
      <c r="AW697" s="192">
        <v>0</v>
      </c>
      <c r="AX697" s="192">
        <v>0</v>
      </c>
      <c r="AY697" s="192">
        <v>0</v>
      </c>
      <c r="AZ697" s="192">
        <v>0</v>
      </c>
      <c r="BA697" s="192">
        <v>0</v>
      </c>
      <c r="BB697" s="192">
        <v>0</v>
      </c>
      <c r="BC697" s="192">
        <v>0</v>
      </c>
      <c r="BD697" s="192">
        <v>0</v>
      </c>
      <c r="BE697" s="192">
        <v>0</v>
      </c>
      <c r="BF697" s="192">
        <v>0</v>
      </c>
      <c r="BG697" s="192">
        <v>0</v>
      </c>
      <c r="BH697" s="192">
        <v>0</v>
      </c>
      <c r="BI697" s="192">
        <v>0</v>
      </c>
      <c r="BJ697" s="192">
        <v>0</v>
      </c>
      <c r="BK697" s="192">
        <v>0</v>
      </c>
      <c r="BL697" s="192">
        <v>0</v>
      </c>
      <c r="BM697" s="192">
        <v>0</v>
      </c>
      <c r="BN697" s="192">
        <v>0</v>
      </c>
      <c r="BO697" s="192">
        <v>0</v>
      </c>
      <c r="BP697" s="192">
        <v>0</v>
      </c>
      <c r="BQ697" s="192">
        <v>0</v>
      </c>
      <c r="BR697" s="192">
        <v>0</v>
      </c>
      <c r="BS697" s="192">
        <v>0</v>
      </c>
      <c r="BT697" s="192">
        <v>0</v>
      </c>
      <c r="BU697" s="192">
        <v>0</v>
      </c>
      <c r="BV697" s="192">
        <v>0</v>
      </c>
      <c r="BW697" s="192">
        <v>0</v>
      </c>
      <c r="BX697" s="192">
        <v>0</v>
      </c>
      <c r="BY697" s="192">
        <v>0</v>
      </c>
      <c r="BZ697" s="192">
        <v>0</v>
      </c>
      <c r="CA697" s="192">
        <v>0</v>
      </c>
      <c r="CB697" s="192">
        <v>0</v>
      </c>
      <c r="CC697" s="201">
        <f t="shared" si="79"/>
        <v>0</v>
      </c>
    </row>
    <row r="698" spans="1:81" s="109" customFormat="1" ht="23.25" customHeight="1">
      <c r="A698" s="141"/>
      <c r="B698" s="137"/>
      <c r="C698" s="500" t="s">
        <v>1401</v>
      </c>
      <c r="D698" s="501"/>
      <c r="E698" s="501"/>
      <c r="F698" s="501"/>
      <c r="G698" s="502"/>
      <c r="H698" s="198">
        <f>SUM(H602:H697)</f>
        <v>503234746.83000004</v>
      </c>
      <c r="I698" s="198">
        <f t="shared" ref="I698:BT698" si="80">SUM(I602:I697)</f>
        <v>95200030.980000004</v>
      </c>
      <c r="J698" s="198">
        <f t="shared" si="80"/>
        <v>221490534.27000001</v>
      </c>
      <c r="K698" s="198">
        <f t="shared" si="80"/>
        <v>34574545.24000001</v>
      </c>
      <c r="L698" s="198">
        <f t="shared" si="80"/>
        <v>52665828.829999998</v>
      </c>
      <c r="M698" s="198">
        <f t="shared" si="80"/>
        <v>75513685.620000005</v>
      </c>
      <c r="N698" s="198">
        <f t="shared" si="80"/>
        <v>775293690.25999999</v>
      </c>
      <c r="O698" s="198">
        <f t="shared" si="80"/>
        <v>43335006.820000015</v>
      </c>
      <c r="P698" s="198">
        <f t="shared" si="80"/>
        <v>17527797.09</v>
      </c>
      <c r="Q698" s="198">
        <f t="shared" si="80"/>
        <v>164082387.38</v>
      </c>
      <c r="R698" s="198">
        <f t="shared" si="80"/>
        <v>23130241.200000007</v>
      </c>
      <c r="S698" s="198">
        <f t="shared" si="80"/>
        <v>40899657.359999999</v>
      </c>
      <c r="T698" s="198">
        <f t="shared" si="80"/>
        <v>121446641.93999998</v>
      </c>
      <c r="U698" s="198">
        <f t="shared" si="80"/>
        <v>112034207.94</v>
      </c>
      <c r="V698" s="198">
        <f t="shared" si="80"/>
        <v>5452540.1499999994</v>
      </c>
      <c r="W698" s="198">
        <f t="shared" si="80"/>
        <v>46406031.799999997</v>
      </c>
      <c r="X698" s="198">
        <f t="shared" si="80"/>
        <v>20530164.259999998</v>
      </c>
      <c r="Y698" s="198">
        <f t="shared" si="80"/>
        <v>16941852.100000001</v>
      </c>
      <c r="Z698" s="198">
        <f t="shared" si="80"/>
        <v>379017226.88999999</v>
      </c>
      <c r="AA698" s="198">
        <f t="shared" si="80"/>
        <v>127890812.87999998</v>
      </c>
      <c r="AB698" s="198">
        <f t="shared" si="80"/>
        <v>29286379.939999994</v>
      </c>
      <c r="AC698" s="198">
        <f t="shared" si="80"/>
        <v>144148227.78000003</v>
      </c>
      <c r="AD698" s="198">
        <f t="shared" si="80"/>
        <v>28087381.460000005</v>
      </c>
      <c r="AE698" s="198">
        <f t="shared" si="80"/>
        <v>28531562.960000005</v>
      </c>
      <c r="AF698" s="198">
        <f t="shared" si="80"/>
        <v>103970634.13000001</v>
      </c>
      <c r="AG698" s="198">
        <f t="shared" si="80"/>
        <v>15387746.540000001</v>
      </c>
      <c r="AH698" s="198">
        <f t="shared" si="80"/>
        <v>20299556.030000001</v>
      </c>
      <c r="AI698" s="198">
        <f t="shared" si="80"/>
        <v>419934958.44999999</v>
      </c>
      <c r="AJ698" s="198">
        <f t="shared" si="80"/>
        <v>16448672.079999998</v>
      </c>
      <c r="AK698" s="198">
        <f t="shared" si="80"/>
        <v>10329221.749999998</v>
      </c>
      <c r="AL698" s="198">
        <f t="shared" si="80"/>
        <v>8039548.0600000005</v>
      </c>
      <c r="AM698" s="198">
        <f t="shared" si="80"/>
        <v>8341221.4499999993</v>
      </c>
      <c r="AN698" s="198">
        <f t="shared" si="80"/>
        <v>14923295.52</v>
      </c>
      <c r="AO698" s="198">
        <f t="shared" si="80"/>
        <v>21567337.91</v>
      </c>
      <c r="AP698" s="198">
        <f t="shared" si="80"/>
        <v>9704109.3800000008</v>
      </c>
      <c r="AQ698" s="198">
        <f t="shared" si="80"/>
        <v>37838602.07</v>
      </c>
      <c r="AR698" s="198">
        <f t="shared" si="80"/>
        <v>15510285.41</v>
      </c>
      <c r="AS698" s="198">
        <f t="shared" si="80"/>
        <v>15857865.109999999</v>
      </c>
      <c r="AT698" s="198">
        <f t="shared" si="80"/>
        <v>15640579.320000002</v>
      </c>
      <c r="AU698" s="198">
        <f t="shared" si="80"/>
        <v>120584583.41999997</v>
      </c>
      <c r="AV698" s="198">
        <f t="shared" si="80"/>
        <v>8247766.1400000006</v>
      </c>
      <c r="AW698" s="198">
        <f t="shared" si="80"/>
        <v>16896298.469999999</v>
      </c>
      <c r="AX698" s="198">
        <f t="shared" si="80"/>
        <v>9352445.5599999987</v>
      </c>
      <c r="AY698" s="198">
        <f t="shared" si="80"/>
        <v>6714283.830000001</v>
      </c>
      <c r="AZ698" s="198">
        <f t="shared" si="80"/>
        <v>2099049.79</v>
      </c>
      <c r="BA698" s="198">
        <f t="shared" si="80"/>
        <v>4183158.56</v>
      </c>
      <c r="BB698" s="198">
        <f t="shared" si="80"/>
        <v>335413946.69</v>
      </c>
      <c r="BC698" s="198">
        <f t="shared" si="80"/>
        <v>26472416.77</v>
      </c>
      <c r="BD698" s="198">
        <f t="shared" si="80"/>
        <v>25169118.440000001</v>
      </c>
      <c r="BE698" s="198">
        <f t="shared" si="80"/>
        <v>30757516.629999995</v>
      </c>
      <c r="BF698" s="198">
        <f t="shared" si="80"/>
        <v>44573783.370000005</v>
      </c>
      <c r="BG698" s="198">
        <f t="shared" si="80"/>
        <v>22848492.129999999</v>
      </c>
      <c r="BH698" s="198">
        <f t="shared" si="80"/>
        <v>62913800.749100007</v>
      </c>
      <c r="BI698" s="198">
        <f t="shared" si="80"/>
        <v>65575085.720000006</v>
      </c>
      <c r="BJ698" s="198">
        <f t="shared" si="80"/>
        <v>17630173.880000003</v>
      </c>
      <c r="BK698" s="198">
        <f t="shared" si="80"/>
        <v>10838845.739999998</v>
      </c>
      <c r="BL698" s="198">
        <f t="shared" si="80"/>
        <v>7748754.1699999999</v>
      </c>
      <c r="BM698" s="198">
        <f t="shared" si="80"/>
        <v>336342912.64999992</v>
      </c>
      <c r="BN698" s="198">
        <f t="shared" si="80"/>
        <v>162550742.63999996</v>
      </c>
      <c r="BO698" s="198">
        <f t="shared" si="80"/>
        <v>14324802.099999998</v>
      </c>
      <c r="BP698" s="198">
        <f t="shared" si="80"/>
        <v>17305606.900000002</v>
      </c>
      <c r="BQ698" s="198">
        <f t="shared" si="80"/>
        <v>14177081.170000002</v>
      </c>
      <c r="BR698" s="198">
        <f t="shared" si="80"/>
        <v>46281994.270000003</v>
      </c>
      <c r="BS698" s="198">
        <f t="shared" si="80"/>
        <v>14837838.640000001</v>
      </c>
      <c r="BT698" s="198">
        <f t="shared" si="80"/>
        <v>128390985.44000004</v>
      </c>
      <c r="BU698" s="198">
        <f t="shared" ref="BU698:CB698" si="81">SUM(BU602:BU697)</f>
        <v>20277878</v>
      </c>
      <c r="BV698" s="198">
        <f t="shared" si="81"/>
        <v>16401507.910000002</v>
      </c>
      <c r="BW698" s="198">
        <f t="shared" si="81"/>
        <v>25141123.41</v>
      </c>
      <c r="BX698" s="198">
        <f t="shared" si="81"/>
        <v>31172533.510000005</v>
      </c>
      <c r="BY698" s="198">
        <f t="shared" si="81"/>
        <v>81856776.019999996</v>
      </c>
      <c r="BZ698" s="198">
        <f t="shared" si="81"/>
        <v>18893705.079999998</v>
      </c>
      <c r="CA698" s="198">
        <f t="shared" si="81"/>
        <v>7293280.0000000009</v>
      </c>
      <c r="CB698" s="198">
        <f t="shared" si="81"/>
        <v>19645036.669999998</v>
      </c>
      <c r="CC698" s="198">
        <f>SUM(CC602:CC697)</f>
        <v>5613428139.6590986</v>
      </c>
    </row>
    <row r="699" spans="1:81" s="109" customFormat="1" ht="23.25" customHeight="1">
      <c r="A699" s="141"/>
      <c r="B699" s="113" t="s">
        <v>68</v>
      </c>
      <c r="C699" s="500" t="s">
        <v>1402</v>
      </c>
      <c r="D699" s="501"/>
      <c r="E699" s="501"/>
      <c r="F699" s="501"/>
      <c r="G699" s="502"/>
      <c r="H699" s="198">
        <f>SUM(H601-H698)</f>
        <v>189838157.25999951</v>
      </c>
      <c r="I699" s="198">
        <f t="shared" ref="I699:BT699" si="82">SUM(I601-I698)</f>
        <v>158691784.19999993</v>
      </c>
      <c r="J699" s="198">
        <f t="shared" si="82"/>
        <v>572421716.00999999</v>
      </c>
      <c r="K699" s="198">
        <f t="shared" si="82"/>
        <v>62941529.11999999</v>
      </c>
      <c r="L699" s="198">
        <f t="shared" si="82"/>
        <v>31530466.469999999</v>
      </c>
      <c r="M699" s="198">
        <f t="shared" si="82"/>
        <v>74581642.109999985</v>
      </c>
      <c r="N699" s="198">
        <f t="shared" si="82"/>
        <v>1339839470.7599995</v>
      </c>
      <c r="O699" s="198">
        <f t="shared" si="82"/>
        <v>219425740.90999994</v>
      </c>
      <c r="P699" s="198">
        <f t="shared" si="82"/>
        <v>27672773.190000009</v>
      </c>
      <c r="Q699" s="198">
        <f t="shared" si="82"/>
        <v>430330777.48000002</v>
      </c>
      <c r="R699" s="198">
        <f t="shared" si="82"/>
        <v>20311743.759999994</v>
      </c>
      <c r="S699" s="198">
        <f t="shared" si="82"/>
        <v>82237532.890000001</v>
      </c>
      <c r="T699" s="198">
        <f t="shared" si="82"/>
        <v>245171420.88</v>
      </c>
      <c r="U699" s="198">
        <f t="shared" si="82"/>
        <v>204276137.20999998</v>
      </c>
      <c r="V699" s="198">
        <f t="shared" si="82"/>
        <v>33004587.93</v>
      </c>
      <c r="W699" s="198">
        <f t="shared" si="82"/>
        <v>156061815.64999998</v>
      </c>
      <c r="X699" s="198">
        <f t="shared" si="82"/>
        <v>98703017.030000001</v>
      </c>
      <c r="Y699" s="198">
        <f t="shared" si="82"/>
        <v>56479312.719999991</v>
      </c>
      <c r="Z699" s="198">
        <f t="shared" si="82"/>
        <v>841547239.11000025</v>
      </c>
      <c r="AA699" s="198">
        <f t="shared" si="82"/>
        <v>-13266004.799999967</v>
      </c>
      <c r="AB699" s="198">
        <f t="shared" si="82"/>
        <v>44698701.829999983</v>
      </c>
      <c r="AC699" s="198">
        <f t="shared" si="82"/>
        <v>144486522.40999997</v>
      </c>
      <c r="AD699" s="198">
        <f t="shared" si="82"/>
        <v>14570217.279999983</v>
      </c>
      <c r="AE699" s="198">
        <f t="shared" si="82"/>
        <v>84199529.079999983</v>
      </c>
      <c r="AF699" s="198">
        <f t="shared" si="82"/>
        <v>17224868.959999979</v>
      </c>
      <c r="AG699" s="198">
        <f t="shared" si="82"/>
        <v>20860484.670000009</v>
      </c>
      <c r="AH699" s="198">
        <f t="shared" si="82"/>
        <v>86741675.030000016</v>
      </c>
      <c r="AI699" s="198">
        <f t="shared" si="82"/>
        <v>311334335.47999996</v>
      </c>
      <c r="AJ699" s="198">
        <f t="shared" si="82"/>
        <v>33223090.810000002</v>
      </c>
      <c r="AK699" s="198">
        <f t="shared" si="82"/>
        <v>36139925.770000003</v>
      </c>
      <c r="AL699" s="198">
        <f t="shared" si="82"/>
        <v>28678893.789999999</v>
      </c>
      <c r="AM699" s="198">
        <f t="shared" si="82"/>
        <v>34579985.939999998</v>
      </c>
      <c r="AN699" s="198">
        <f t="shared" si="82"/>
        <v>26861123.790000003</v>
      </c>
      <c r="AO699" s="198">
        <f t="shared" si="82"/>
        <v>8114361.9699999988</v>
      </c>
      <c r="AP699" s="198">
        <f t="shared" si="82"/>
        <v>24153015.669999987</v>
      </c>
      <c r="AQ699" s="198">
        <f t="shared" si="82"/>
        <v>27648107.75999999</v>
      </c>
      <c r="AR699" s="198">
        <f t="shared" si="82"/>
        <v>32935935.879999999</v>
      </c>
      <c r="AS699" s="198">
        <f t="shared" si="82"/>
        <v>20709705.689999998</v>
      </c>
      <c r="AT699" s="198">
        <f t="shared" si="82"/>
        <v>37675138.900000013</v>
      </c>
      <c r="AU699" s="198">
        <f t="shared" si="82"/>
        <v>219889597.00000018</v>
      </c>
      <c r="AV699" s="198">
        <f t="shared" si="82"/>
        <v>20659734.420000002</v>
      </c>
      <c r="AW699" s="198">
        <f t="shared" si="82"/>
        <v>15919066.260000002</v>
      </c>
      <c r="AX699" s="198">
        <f t="shared" si="82"/>
        <v>26873246.390000004</v>
      </c>
      <c r="AY699" s="198">
        <f t="shared" si="82"/>
        <v>22468181.629999999</v>
      </c>
      <c r="AZ699" s="198">
        <f t="shared" si="82"/>
        <v>9239002.6400000006</v>
      </c>
      <c r="BA699" s="198">
        <f t="shared" si="82"/>
        <v>27573214.649999999</v>
      </c>
      <c r="BB699" s="198">
        <f t="shared" si="82"/>
        <v>421778879.97000033</v>
      </c>
      <c r="BC699" s="198">
        <f t="shared" si="82"/>
        <v>30813959.910000015</v>
      </c>
      <c r="BD699" s="198">
        <f t="shared" si="82"/>
        <v>91125808.649999991</v>
      </c>
      <c r="BE699" s="198">
        <f t="shared" si="82"/>
        <v>38596035.629999995</v>
      </c>
      <c r="BF699" s="198">
        <f t="shared" si="82"/>
        <v>56916302.689999968</v>
      </c>
      <c r="BG699" s="198">
        <f t="shared" si="82"/>
        <v>65910624.719999999</v>
      </c>
      <c r="BH699" s="198">
        <f t="shared" si="82"/>
        <v>86295632.1514</v>
      </c>
      <c r="BI699" s="198">
        <f t="shared" si="82"/>
        <v>21714584.940000005</v>
      </c>
      <c r="BJ699" s="198">
        <f t="shared" si="82"/>
        <v>5722084.9800000004</v>
      </c>
      <c r="BK699" s="198">
        <f t="shared" si="82"/>
        <v>9786943.5500000045</v>
      </c>
      <c r="BL699" s="198">
        <f t="shared" si="82"/>
        <v>36842626.629999988</v>
      </c>
      <c r="BM699" s="198">
        <f t="shared" si="82"/>
        <v>331237740.13000029</v>
      </c>
      <c r="BN699" s="198">
        <f t="shared" si="82"/>
        <v>176358076.91000012</v>
      </c>
      <c r="BO699" s="198">
        <f t="shared" si="82"/>
        <v>32882904.370000001</v>
      </c>
      <c r="BP699" s="198">
        <f t="shared" si="82"/>
        <v>11948438.839999996</v>
      </c>
      <c r="BQ699" s="198">
        <f t="shared" si="82"/>
        <v>27150308.209999993</v>
      </c>
      <c r="BR699" s="198">
        <f t="shared" si="82"/>
        <v>1418518.1999999881</v>
      </c>
      <c r="BS699" s="198">
        <f t="shared" si="82"/>
        <v>12757788.149999999</v>
      </c>
      <c r="BT699" s="198">
        <f t="shared" si="82"/>
        <v>457841899.55000007</v>
      </c>
      <c r="BU699" s="198">
        <f t="shared" ref="BU699:CB699" si="83">SUM(BU601-BU698)</f>
        <v>21297854.300000004</v>
      </c>
      <c r="BV699" s="198">
        <f t="shared" si="83"/>
        <v>73592560.150000036</v>
      </c>
      <c r="BW699" s="198">
        <f t="shared" si="83"/>
        <v>34695377.340000018</v>
      </c>
      <c r="BX699" s="198">
        <f t="shared" si="83"/>
        <v>49150748.810000002</v>
      </c>
      <c r="BY699" s="198">
        <f t="shared" si="83"/>
        <v>104447397.41999991</v>
      </c>
      <c r="BZ699" s="198">
        <f t="shared" si="83"/>
        <v>43123993.830000013</v>
      </c>
      <c r="CA699" s="198">
        <f t="shared" si="83"/>
        <v>38851786.090000004</v>
      </c>
      <c r="CB699" s="198">
        <f t="shared" si="83"/>
        <v>22307068.800000008</v>
      </c>
      <c r="CC699" s="198">
        <f>SUM(CC601-CC698)</f>
        <v>8513824468.5114031</v>
      </c>
    </row>
    <row r="700" spans="1:81" s="109" customFormat="1" ht="24" customHeight="1">
      <c r="A700" s="141"/>
      <c r="B700" s="319" t="s">
        <v>69</v>
      </c>
      <c r="C700" s="503" t="s">
        <v>1445</v>
      </c>
      <c r="D700" s="331"/>
      <c r="E700" s="331"/>
      <c r="F700" s="332" t="s">
        <v>1143</v>
      </c>
      <c r="G700" s="333" t="s">
        <v>1144</v>
      </c>
      <c r="H700" s="199">
        <f t="shared" ref="H700:BS700" si="84">H478</f>
        <v>0</v>
      </c>
      <c r="I700" s="199">
        <f t="shared" si="84"/>
        <v>0</v>
      </c>
      <c r="J700" s="199">
        <f t="shared" si="84"/>
        <v>0</v>
      </c>
      <c r="K700" s="199">
        <f t="shared" si="84"/>
        <v>0</v>
      </c>
      <c r="L700" s="199">
        <f t="shared" si="84"/>
        <v>1969</v>
      </c>
      <c r="M700" s="199">
        <f t="shared" si="84"/>
        <v>40951</v>
      </c>
      <c r="N700" s="199">
        <f t="shared" si="84"/>
        <v>0</v>
      </c>
      <c r="O700" s="199">
        <f t="shared" si="84"/>
        <v>10790</v>
      </c>
      <c r="P700" s="199">
        <f t="shared" si="84"/>
        <v>0</v>
      </c>
      <c r="Q700" s="199">
        <f t="shared" si="84"/>
        <v>0</v>
      </c>
      <c r="R700" s="199">
        <f t="shared" si="84"/>
        <v>0</v>
      </c>
      <c r="S700" s="199">
        <f t="shared" si="84"/>
        <v>0</v>
      </c>
      <c r="T700" s="199">
        <f t="shared" si="84"/>
        <v>0</v>
      </c>
      <c r="U700" s="199">
        <f t="shared" si="84"/>
        <v>0</v>
      </c>
      <c r="V700" s="199">
        <f t="shared" si="84"/>
        <v>0</v>
      </c>
      <c r="W700" s="199">
        <f t="shared" si="84"/>
        <v>0.25</v>
      </c>
      <c r="X700" s="199">
        <f t="shared" si="84"/>
        <v>0</v>
      </c>
      <c r="Y700" s="199">
        <f t="shared" si="84"/>
        <v>0</v>
      </c>
      <c r="Z700" s="199">
        <f t="shared" si="84"/>
        <v>0</v>
      </c>
      <c r="AA700" s="199">
        <f t="shared" si="84"/>
        <v>0</v>
      </c>
      <c r="AB700" s="199">
        <f t="shared" si="84"/>
        <v>2518.25</v>
      </c>
      <c r="AC700" s="199">
        <f t="shared" si="84"/>
        <v>14204</v>
      </c>
      <c r="AD700" s="199">
        <f t="shared" si="84"/>
        <v>57329</v>
      </c>
      <c r="AE700" s="199">
        <f t="shared" si="84"/>
        <v>68152</v>
      </c>
      <c r="AF700" s="199">
        <f t="shared" si="84"/>
        <v>22198.25</v>
      </c>
      <c r="AG700" s="199">
        <f t="shared" si="84"/>
        <v>1958</v>
      </c>
      <c r="AH700" s="199">
        <f t="shared" si="84"/>
        <v>30423</v>
      </c>
      <c r="AI700" s="199">
        <f t="shared" si="84"/>
        <v>315422.75</v>
      </c>
      <c r="AJ700" s="199">
        <f t="shared" si="84"/>
        <v>0</v>
      </c>
      <c r="AK700" s="199">
        <f t="shared" si="84"/>
        <v>5736.24</v>
      </c>
      <c r="AL700" s="199">
        <f t="shared" si="84"/>
        <v>0</v>
      </c>
      <c r="AM700" s="199">
        <f t="shared" si="84"/>
        <v>0</v>
      </c>
      <c r="AN700" s="199">
        <f t="shared" si="84"/>
        <v>0</v>
      </c>
      <c r="AO700" s="199">
        <f t="shared" si="84"/>
        <v>0</v>
      </c>
      <c r="AP700" s="199">
        <f t="shared" si="84"/>
        <v>0</v>
      </c>
      <c r="AQ700" s="199">
        <f t="shared" si="84"/>
        <v>22163</v>
      </c>
      <c r="AR700" s="199">
        <f t="shared" si="84"/>
        <v>0</v>
      </c>
      <c r="AS700" s="199">
        <f t="shared" si="84"/>
        <v>0</v>
      </c>
      <c r="AT700" s="199">
        <f t="shared" si="84"/>
        <v>0</v>
      </c>
      <c r="AU700" s="199">
        <f t="shared" si="84"/>
        <v>0</v>
      </c>
      <c r="AV700" s="199">
        <f t="shared" si="84"/>
        <v>0</v>
      </c>
      <c r="AW700" s="199">
        <f t="shared" si="84"/>
        <v>0</v>
      </c>
      <c r="AX700" s="199">
        <f t="shared" si="84"/>
        <v>0</v>
      </c>
      <c r="AY700" s="199">
        <f t="shared" si="84"/>
        <v>24000</v>
      </c>
      <c r="AZ700" s="199">
        <f t="shared" si="84"/>
        <v>13249.85</v>
      </c>
      <c r="BA700" s="199">
        <f t="shared" si="84"/>
        <v>0</v>
      </c>
      <c r="BB700" s="199">
        <f t="shared" si="84"/>
        <v>0</v>
      </c>
      <c r="BC700" s="199">
        <f t="shared" si="84"/>
        <v>0</v>
      </c>
      <c r="BD700" s="199">
        <f t="shared" si="84"/>
        <v>0</v>
      </c>
      <c r="BE700" s="199">
        <f t="shared" si="84"/>
        <v>0</v>
      </c>
      <c r="BF700" s="199">
        <f t="shared" si="84"/>
        <v>0</v>
      </c>
      <c r="BG700" s="199">
        <f t="shared" si="84"/>
        <v>0</v>
      </c>
      <c r="BH700" s="199">
        <f t="shared" si="84"/>
        <v>0</v>
      </c>
      <c r="BI700" s="199">
        <f t="shared" si="84"/>
        <v>0</v>
      </c>
      <c r="BJ700" s="199">
        <f t="shared" si="84"/>
        <v>0</v>
      </c>
      <c r="BK700" s="199">
        <f t="shared" si="84"/>
        <v>0</v>
      </c>
      <c r="BL700" s="199">
        <f t="shared" si="84"/>
        <v>0</v>
      </c>
      <c r="BM700" s="199">
        <f t="shared" si="84"/>
        <v>203224.76</v>
      </c>
      <c r="BN700" s="199">
        <f t="shared" si="84"/>
        <v>0</v>
      </c>
      <c r="BO700" s="199">
        <f t="shared" si="84"/>
        <v>2800</v>
      </c>
      <c r="BP700" s="199">
        <f t="shared" si="84"/>
        <v>0</v>
      </c>
      <c r="BQ700" s="199">
        <f t="shared" si="84"/>
        <v>0</v>
      </c>
      <c r="BR700" s="199">
        <f t="shared" si="84"/>
        <v>74518</v>
      </c>
      <c r="BS700" s="199">
        <f t="shared" si="84"/>
        <v>0</v>
      </c>
      <c r="BT700" s="199">
        <f t="shared" ref="BT700:CB700" si="85">BT478</f>
        <v>36756</v>
      </c>
      <c r="BU700" s="199">
        <f t="shared" si="85"/>
        <v>72343.600000000006</v>
      </c>
      <c r="BV700" s="199">
        <f t="shared" si="85"/>
        <v>0</v>
      </c>
      <c r="BW700" s="199">
        <f t="shared" si="85"/>
        <v>8822.25</v>
      </c>
      <c r="BX700" s="199">
        <f t="shared" si="85"/>
        <v>745</v>
      </c>
      <c r="BY700" s="199">
        <f t="shared" si="85"/>
        <v>0</v>
      </c>
      <c r="BZ700" s="199">
        <f t="shared" si="85"/>
        <v>0</v>
      </c>
      <c r="CA700" s="199">
        <f t="shared" si="85"/>
        <v>0</v>
      </c>
      <c r="CB700" s="199">
        <f t="shared" si="85"/>
        <v>0</v>
      </c>
      <c r="CC700" s="201">
        <f t="shared" ref="CC700:CC764" si="86">SUM(H700:CB700)</f>
        <v>1030274.2</v>
      </c>
    </row>
    <row r="701" spans="1:81" s="109" customFormat="1">
      <c r="A701" s="141"/>
      <c r="B701" s="319"/>
      <c r="C701" s="504"/>
      <c r="D701" s="331"/>
      <c r="E701" s="331"/>
      <c r="F701" s="332" t="s">
        <v>1151</v>
      </c>
      <c r="G701" s="333" t="s">
        <v>1645</v>
      </c>
      <c r="H701" s="199">
        <f t="shared" ref="H701:BS702" si="87">H482</f>
        <v>37862424.100000001</v>
      </c>
      <c r="I701" s="199">
        <f t="shared" si="87"/>
        <v>0</v>
      </c>
      <c r="J701" s="199">
        <f t="shared" si="87"/>
        <v>0</v>
      </c>
      <c r="K701" s="199">
        <f t="shared" si="87"/>
        <v>0</v>
      </c>
      <c r="L701" s="199">
        <f t="shared" si="87"/>
        <v>0</v>
      </c>
      <c r="M701" s="199">
        <f t="shared" si="87"/>
        <v>0</v>
      </c>
      <c r="N701" s="199">
        <f t="shared" si="87"/>
        <v>155132273.94999999</v>
      </c>
      <c r="O701" s="199">
        <f t="shared" si="87"/>
        <v>0</v>
      </c>
      <c r="P701" s="199">
        <f t="shared" si="87"/>
        <v>0</v>
      </c>
      <c r="Q701" s="199">
        <f t="shared" si="87"/>
        <v>34745725.159999996</v>
      </c>
      <c r="R701" s="199">
        <f t="shared" si="87"/>
        <v>0</v>
      </c>
      <c r="S701" s="199">
        <f t="shared" si="87"/>
        <v>0</v>
      </c>
      <c r="T701" s="199">
        <f t="shared" si="87"/>
        <v>0</v>
      </c>
      <c r="U701" s="199">
        <f t="shared" si="87"/>
        <v>0</v>
      </c>
      <c r="V701" s="199">
        <f t="shared" si="87"/>
        <v>0</v>
      </c>
      <c r="W701" s="199">
        <f t="shared" si="87"/>
        <v>0</v>
      </c>
      <c r="X701" s="199">
        <f t="shared" si="87"/>
        <v>0</v>
      </c>
      <c r="Y701" s="199">
        <f t="shared" si="87"/>
        <v>0</v>
      </c>
      <c r="Z701" s="199">
        <f t="shared" si="87"/>
        <v>52815503.759999998</v>
      </c>
      <c r="AA701" s="199">
        <f t="shared" si="87"/>
        <v>859628.4</v>
      </c>
      <c r="AB701" s="199">
        <f t="shared" si="87"/>
        <v>0</v>
      </c>
      <c r="AC701" s="199">
        <f t="shared" si="87"/>
        <v>732769.4</v>
      </c>
      <c r="AD701" s="199">
        <f t="shared" si="87"/>
        <v>0</v>
      </c>
      <c r="AE701" s="199">
        <f t="shared" si="87"/>
        <v>0</v>
      </c>
      <c r="AF701" s="199">
        <f t="shared" si="87"/>
        <v>0</v>
      </c>
      <c r="AG701" s="199">
        <f t="shared" si="87"/>
        <v>0</v>
      </c>
      <c r="AH701" s="199">
        <f t="shared" si="87"/>
        <v>0</v>
      </c>
      <c r="AI701" s="199">
        <f t="shared" si="87"/>
        <v>40352676.710000001</v>
      </c>
      <c r="AJ701" s="199">
        <f t="shared" si="87"/>
        <v>0</v>
      </c>
      <c r="AK701" s="199">
        <f t="shared" si="87"/>
        <v>0</v>
      </c>
      <c r="AL701" s="199">
        <f t="shared" si="87"/>
        <v>0</v>
      </c>
      <c r="AM701" s="199">
        <f t="shared" si="87"/>
        <v>0</v>
      </c>
      <c r="AN701" s="199">
        <f t="shared" si="87"/>
        <v>0</v>
      </c>
      <c r="AO701" s="199">
        <f t="shared" si="87"/>
        <v>0</v>
      </c>
      <c r="AP701" s="199">
        <f t="shared" si="87"/>
        <v>0</v>
      </c>
      <c r="AQ701" s="199">
        <f t="shared" si="87"/>
        <v>0</v>
      </c>
      <c r="AR701" s="199">
        <f t="shared" si="87"/>
        <v>0</v>
      </c>
      <c r="AS701" s="199">
        <f t="shared" si="87"/>
        <v>0</v>
      </c>
      <c r="AT701" s="199">
        <f t="shared" si="87"/>
        <v>0</v>
      </c>
      <c r="AU701" s="199">
        <f t="shared" si="87"/>
        <v>21633002.539999999</v>
      </c>
      <c r="AV701" s="199">
        <f t="shared" si="87"/>
        <v>0</v>
      </c>
      <c r="AW701" s="199">
        <f t="shared" si="87"/>
        <v>0</v>
      </c>
      <c r="AX701" s="199">
        <f t="shared" si="87"/>
        <v>0</v>
      </c>
      <c r="AY701" s="199">
        <f t="shared" si="87"/>
        <v>0</v>
      </c>
      <c r="AZ701" s="199">
        <f t="shared" si="87"/>
        <v>0</v>
      </c>
      <c r="BA701" s="199">
        <f t="shared" si="87"/>
        <v>0</v>
      </c>
      <c r="BB701" s="199">
        <f t="shared" si="87"/>
        <v>4579150.0999999996</v>
      </c>
      <c r="BC701" s="199">
        <f t="shared" si="87"/>
        <v>0</v>
      </c>
      <c r="BD701" s="199">
        <f t="shared" si="87"/>
        <v>0</v>
      </c>
      <c r="BE701" s="199">
        <f t="shared" si="87"/>
        <v>0</v>
      </c>
      <c r="BF701" s="199">
        <f t="shared" si="87"/>
        <v>0</v>
      </c>
      <c r="BG701" s="199">
        <f t="shared" si="87"/>
        <v>0</v>
      </c>
      <c r="BH701" s="199">
        <f t="shared" si="87"/>
        <v>0</v>
      </c>
      <c r="BI701" s="199">
        <f t="shared" si="87"/>
        <v>0</v>
      </c>
      <c r="BJ701" s="199">
        <f t="shared" si="87"/>
        <v>0</v>
      </c>
      <c r="BK701" s="199">
        <f t="shared" si="87"/>
        <v>0</v>
      </c>
      <c r="BL701" s="199">
        <f t="shared" si="87"/>
        <v>0</v>
      </c>
      <c r="BM701" s="199">
        <f t="shared" si="87"/>
        <v>28723236.800000001</v>
      </c>
      <c r="BN701" s="199">
        <f t="shared" si="87"/>
        <v>0</v>
      </c>
      <c r="BO701" s="199">
        <f t="shared" si="87"/>
        <v>0</v>
      </c>
      <c r="BP701" s="199">
        <f t="shared" si="87"/>
        <v>0</v>
      </c>
      <c r="BQ701" s="199">
        <f t="shared" si="87"/>
        <v>0</v>
      </c>
      <c r="BR701" s="199">
        <f t="shared" si="87"/>
        <v>0</v>
      </c>
      <c r="BS701" s="199">
        <f t="shared" si="87"/>
        <v>0</v>
      </c>
      <c r="BT701" s="199">
        <f t="shared" ref="BT701:CB702" si="88">BT482</f>
        <v>36156435.640000001</v>
      </c>
      <c r="BU701" s="199">
        <f t="shared" si="88"/>
        <v>0</v>
      </c>
      <c r="BV701" s="199">
        <f t="shared" si="88"/>
        <v>0</v>
      </c>
      <c r="BW701" s="199">
        <f t="shared" si="88"/>
        <v>0</v>
      </c>
      <c r="BX701" s="199">
        <f t="shared" si="88"/>
        <v>0</v>
      </c>
      <c r="BY701" s="199">
        <f t="shared" si="88"/>
        <v>0</v>
      </c>
      <c r="BZ701" s="199">
        <f t="shared" si="88"/>
        <v>0</v>
      </c>
      <c r="CA701" s="199">
        <f t="shared" si="88"/>
        <v>0</v>
      </c>
      <c r="CB701" s="199">
        <f t="shared" si="88"/>
        <v>0</v>
      </c>
      <c r="CC701" s="201">
        <f t="shared" si="86"/>
        <v>413592826.55999994</v>
      </c>
    </row>
    <row r="702" spans="1:81" s="109" customFormat="1">
      <c r="A702" s="141"/>
      <c r="B702" s="319"/>
      <c r="C702" s="505"/>
      <c r="D702" s="331"/>
      <c r="E702" s="331"/>
      <c r="F702" s="332" t="s">
        <v>1152</v>
      </c>
      <c r="G702" s="333" t="s">
        <v>1646</v>
      </c>
      <c r="H702" s="199">
        <f t="shared" si="87"/>
        <v>0</v>
      </c>
      <c r="I702" s="199">
        <f t="shared" si="87"/>
        <v>2000000</v>
      </c>
      <c r="J702" s="199">
        <f t="shared" si="87"/>
        <v>11714012.789999999</v>
      </c>
      <c r="K702" s="199">
        <f t="shared" si="87"/>
        <v>2000000</v>
      </c>
      <c r="L702" s="199">
        <f t="shared" si="87"/>
        <v>1269803.3500000001</v>
      </c>
      <c r="M702" s="199">
        <f t="shared" si="87"/>
        <v>51793.73</v>
      </c>
      <c r="N702" s="199">
        <f t="shared" si="87"/>
        <v>0</v>
      </c>
      <c r="O702" s="199">
        <f t="shared" si="87"/>
        <v>9796989.1300000008</v>
      </c>
      <c r="P702" s="199">
        <f t="shared" si="87"/>
        <v>2558601.7999999998</v>
      </c>
      <c r="Q702" s="199">
        <f t="shared" si="87"/>
        <v>0</v>
      </c>
      <c r="R702" s="199">
        <f t="shared" si="87"/>
        <v>55725.29</v>
      </c>
      <c r="S702" s="199">
        <f t="shared" si="87"/>
        <v>8473193.3100000005</v>
      </c>
      <c r="T702" s="199">
        <f t="shared" si="87"/>
        <v>31743061.219999999</v>
      </c>
      <c r="U702" s="199">
        <f t="shared" si="87"/>
        <v>6013920.5899999999</v>
      </c>
      <c r="V702" s="199">
        <f t="shared" si="87"/>
        <v>579721.74</v>
      </c>
      <c r="W702" s="199">
        <f t="shared" si="87"/>
        <v>1707253</v>
      </c>
      <c r="X702" s="199">
        <f t="shared" si="87"/>
        <v>3282642.08</v>
      </c>
      <c r="Y702" s="199">
        <f t="shared" si="87"/>
        <v>3332371</v>
      </c>
      <c r="Z702" s="199">
        <f t="shared" si="87"/>
        <v>0</v>
      </c>
      <c r="AA702" s="199">
        <f t="shared" si="87"/>
        <v>0</v>
      </c>
      <c r="AB702" s="199">
        <f t="shared" si="87"/>
        <v>3844280.95</v>
      </c>
      <c r="AC702" s="199">
        <f t="shared" si="87"/>
        <v>0</v>
      </c>
      <c r="AD702" s="199">
        <f t="shared" si="87"/>
        <v>333131</v>
      </c>
      <c r="AE702" s="199">
        <f t="shared" si="87"/>
        <v>97757</v>
      </c>
      <c r="AF702" s="199">
        <f t="shared" si="87"/>
        <v>0</v>
      </c>
      <c r="AG702" s="199">
        <f t="shared" si="87"/>
        <v>721978.75</v>
      </c>
      <c r="AH702" s="199">
        <f t="shared" si="87"/>
        <v>131494.70000000001</v>
      </c>
      <c r="AI702" s="199">
        <f t="shared" si="87"/>
        <v>0</v>
      </c>
      <c r="AJ702" s="199">
        <f t="shared" si="87"/>
        <v>0</v>
      </c>
      <c r="AK702" s="199">
        <f t="shared" si="87"/>
        <v>177130</v>
      </c>
      <c r="AL702" s="199">
        <f t="shared" si="87"/>
        <v>0</v>
      </c>
      <c r="AM702" s="199">
        <f t="shared" si="87"/>
        <v>0</v>
      </c>
      <c r="AN702" s="199">
        <f t="shared" si="87"/>
        <v>320430</v>
      </c>
      <c r="AO702" s="199">
        <f t="shared" si="87"/>
        <v>0</v>
      </c>
      <c r="AP702" s="199">
        <f t="shared" si="87"/>
        <v>169654.6</v>
      </c>
      <c r="AQ702" s="199">
        <f t="shared" si="87"/>
        <v>424104</v>
      </c>
      <c r="AR702" s="199">
        <f t="shared" si="87"/>
        <v>104750</v>
      </c>
      <c r="AS702" s="199">
        <f t="shared" si="87"/>
        <v>800000</v>
      </c>
      <c r="AT702" s="199">
        <f t="shared" si="87"/>
        <v>961418</v>
      </c>
      <c r="AU702" s="199">
        <f t="shared" si="87"/>
        <v>0</v>
      </c>
      <c r="AV702" s="199">
        <f t="shared" si="87"/>
        <v>0</v>
      </c>
      <c r="AW702" s="199">
        <f t="shared" si="87"/>
        <v>0</v>
      </c>
      <c r="AX702" s="199">
        <f t="shared" si="87"/>
        <v>0</v>
      </c>
      <c r="AY702" s="199">
        <f t="shared" si="87"/>
        <v>0</v>
      </c>
      <c r="AZ702" s="199">
        <f t="shared" si="87"/>
        <v>0</v>
      </c>
      <c r="BA702" s="199">
        <f t="shared" si="87"/>
        <v>0</v>
      </c>
      <c r="BB702" s="199">
        <f t="shared" si="87"/>
        <v>0</v>
      </c>
      <c r="BC702" s="199">
        <f t="shared" si="87"/>
        <v>4083432</v>
      </c>
      <c r="BD702" s="199">
        <f t="shared" si="87"/>
        <v>18740595.670000002</v>
      </c>
      <c r="BE702" s="199">
        <f t="shared" si="87"/>
        <v>681269</v>
      </c>
      <c r="BF702" s="199">
        <f t="shared" si="87"/>
        <v>36834584.649999999</v>
      </c>
      <c r="BG702" s="199">
        <f t="shared" si="87"/>
        <v>2818260</v>
      </c>
      <c r="BH702" s="199">
        <f t="shared" si="87"/>
        <v>24510460</v>
      </c>
      <c r="BI702" s="199">
        <f t="shared" si="87"/>
        <v>2798947.87</v>
      </c>
      <c r="BJ702" s="199">
        <f t="shared" si="87"/>
        <v>3302662</v>
      </c>
      <c r="BK702" s="199">
        <f t="shared" si="87"/>
        <v>5077120</v>
      </c>
      <c r="BL702" s="199">
        <f t="shared" si="87"/>
        <v>1102110</v>
      </c>
      <c r="BM702" s="199">
        <f t="shared" si="87"/>
        <v>0</v>
      </c>
      <c r="BN702" s="199">
        <f t="shared" si="87"/>
        <v>976418.75</v>
      </c>
      <c r="BO702" s="199">
        <f t="shared" si="87"/>
        <v>0</v>
      </c>
      <c r="BP702" s="199">
        <f t="shared" si="87"/>
        <v>0</v>
      </c>
      <c r="BQ702" s="199">
        <f t="shared" si="87"/>
        <v>0</v>
      </c>
      <c r="BR702" s="199">
        <f t="shared" si="87"/>
        <v>0</v>
      </c>
      <c r="BS702" s="199">
        <f t="shared" si="87"/>
        <v>0</v>
      </c>
      <c r="BT702" s="199">
        <f t="shared" si="88"/>
        <v>0</v>
      </c>
      <c r="BU702" s="199">
        <f t="shared" si="88"/>
        <v>0</v>
      </c>
      <c r="BV702" s="199">
        <f t="shared" si="88"/>
        <v>612493.42000000004</v>
      </c>
      <c r="BW702" s="199">
        <f t="shared" si="88"/>
        <v>0</v>
      </c>
      <c r="BX702" s="199">
        <f t="shared" si="88"/>
        <v>27778</v>
      </c>
      <c r="BY702" s="199">
        <f t="shared" si="88"/>
        <v>215248</v>
      </c>
      <c r="BZ702" s="199">
        <f t="shared" si="88"/>
        <v>190996.95</v>
      </c>
      <c r="CA702" s="199">
        <f t="shared" si="88"/>
        <v>359646.65</v>
      </c>
      <c r="CB702" s="199">
        <f t="shared" si="88"/>
        <v>0</v>
      </c>
      <c r="CC702" s="201">
        <f t="shared" si="86"/>
        <v>194997240.98999998</v>
      </c>
    </row>
    <row r="703" spans="1:81" s="109" customFormat="1">
      <c r="A703" s="141"/>
      <c r="B703" s="319"/>
      <c r="C703" s="321"/>
      <c r="D703" s="331"/>
      <c r="E703" s="331"/>
      <c r="F703" s="332" t="s">
        <v>1156</v>
      </c>
      <c r="G703" s="333" t="s">
        <v>1648</v>
      </c>
      <c r="H703" s="199">
        <f t="shared" ref="H703:BS703" si="89">H487</f>
        <v>0</v>
      </c>
      <c r="I703" s="199">
        <f t="shared" si="89"/>
        <v>0</v>
      </c>
      <c r="J703" s="199">
        <f t="shared" si="89"/>
        <v>0</v>
      </c>
      <c r="K703" s="199">
        <f t="shared" si="89"/>
        <v>0</v>
      </c>
      <c r="L703" s="199">
        <f t="shared" si="89"/>
        <v>0</v>
      </c>
      <c r="M703" s="199">
        <f t="shared" si="89"/>
        <v>0</v>
      </c>
      <c r="N703" s="199">
        <f t="shared" si="89"/>
        <v>0</v>
      </c>
      <c r="O703" s="199">
        <f t="shared" si="89"/>
        <v>0</v>
      </c>
      <c r="P703" s="199">
        <f t="shared" si="89"/>
        <v>0</v>
      </c>
      <c r="Q703" s="199">
        <f t="shared" si="89"/>
        <v>0</v>
      </c>
      <c r="R703" s="199">
        <f t="shared" si="89"/>
        <v>0</v>
      </c>
      <c r="S703" s="199">
        <f t="shared" si="89"/>
        <v>0</v>
      </c>
      <c r="T703" s="199">
        <f t="shared" si="89"/>
        <v>0</v>
      </c>
      <c r="U703" s="199">
        <f t="shared" si="89"/>
        <v>0</v>
      </c>
      <c r="V703" s="199">
        <f t="shared" si="89"/>
        <v>0</v>
      </c>
      <c r="W703" s="199">
        <f t="shared" si="89"/>
        <v>0</v>
      </c>
      <c r="X703" s="199">
        <f t="shared" si="89"/>
        <v>0</v>
      </c>
      <c r="Y703" s="199">
        <f t="shared" si="89"/>
        <v>0</v>
      </c>
      <c r="Z703" s="199">
        <f t="shared" si="89"/>
        <v>0</v>
      </c>
      <c r="AA703" s="199">
        <f t="shared" si="89"/>
        <v>0</v>
      </c>
      <c r="AB703" s="199">
        <f t="shared" si="89"/>
        <v>0</v>
      </c>
      <c r="AC703" s="199">
        <f t="shared" si="89"/>
        <v>0</v>
      </c>
      <c r="AD703" s="199">
        <f t="shared" si="89"/>
        <v>0</v>
      </c>
      <c r="AE703" s="199">
        <f t="shared" si="89"/>
        <v>0</v>
      </c>
      <c r="AF703" s="199">
        <f t="shared" si="89"/>
        <v>0</v>
      </c>
      <c r="AG703" s="199">
        <f t="shared" si="89"/>
        <v>0</v>
      </c>
      <c r="AH703" s="199">
        <f t="shared" si="89"/>
        <v>0</v>
      </c>
      <c r="AI703" s="199">
        <f t="shared" si="89"/>
        <v>0</v>
      </c>
      <c r="AJ703" s="199">
        <f t="shared" si="89"/>
        <v>0</v>
      </c>
      <c r="AK703" s="199">
        <f t="shared" si="89"/>
        <v>0</v>
      </c>
      <c r="AL703" s="199">
        <f t="shared" si="89"/>
        <v>0</v>
      </c>
      <c r="AM703" s="199">
        <f t="shared" si="89"/>
        <v>0</v>
      </c>
      <c r="AN703" s="199">
        <f t="shared" si="89"/>
        <v>0</v>
      </c>
      <c r="AO703" s="199">
        <f t="shared" si="89"/>
        <v>0</v>
      </c>
      <c r="AP703" s="199">
        <f t="shared" si="89"/>
        <v>0</v>
      </c>
      <c r="AQ703" s="199">
        <f t="shared" si="89"/>
        <v>0</v>
      </c>
      <c r="AR703" s="199">
        <f t="shared" si="89"/>
        <v>0</v>
      </c>
      <c r="AS703" s="199">
        <f t="shared" si="89"/>
        <v>0</v>
      </c>
      <c r="AT703" s="199">
        <f t="shared" si="89"/>
        <v>0</v>
      </c>
      <c r="AU703" s="199">
        <f t="shared" si="89"/>
        <v>0</v>
      </c>
      <c r="AV703" s="199">
        <f t="shared" si="89"/>
        <v>0</v>
      </c>
      <c r="AW703" s="199">
        <f t="shared" si="89"/>
        <v>0</v>
      </c>
      <c r="AX703" s="199">
        <f t="shared" si="89"/>
        <v>0</v>
      </c>
      <c r="AY703" s="199">
        <f t="shared" si="89"/>
        <v>0</v>
      </c>
      <c r="AZ703" s="199">
        <f t="shared" si="89"/>
        <v>0</v>
      </c>
      <c r="BA703" s="199">
        <f t="shared" si="89"/>
        <v>0</v>
      </c>
      <c r="BB703" s="199">
        <f t="shared" si="89"/>
        <v>0</v>
      </c>
      <c r="BC703" s="199">
        <f t="shared" si="89"/>
        <v>0</v>
      </c>
      <c r="BD703" s="199">
        <f t="shared" si="89"/>
        <v>0</v>
      </c>
      <c r="BE703" s="199">
        <f t="shared" si="89"/>
        <v>0</v>
      </c>
      <c r="BF703" s="199">
        <f t="shared" si="89"/>
        <v>0</v>
      </c>
      <c r="BG703" s="199">
        <f t="shared" si="89"/>
        <v>0</v>
      </c>
      <c r="BH703" s="199">
        <f t="shared" si="89"/>
        <v>0</v>
      </c>
      <c r="BI703" s="199">
        <f t="shared" si="89"/>
        <v>0</v>
      </c>
      <c r="BJ703" s="199">
        <f t="shared" si="89"/>
        <v>0</v>
      </c>
      <c r="BK703" s="199">
        <f t="shared" si="89"/>
        <v>0</v>
      </c>
      <c r="BL703" s="199">
        <f t="shared" si="89"/>
        <v>0</v>
      </c>
      <c r="BM703" s="199">
        <f t="shared" si="89"/>
        <v>0</v>
      </c>
      <c r="BN703" s="199">
        <f t="shared" si="89"/>
        <v>0</v>
      </c>
      <c r="BO703" s="199">
        <f t="shared" si="89"/>
        <v>0</v>
      </c>
      <c r="BP703" s="199">
        <f t="shared" si="89"/>
        <v>0</v>
      </c>
      <c r="BQ703" s="199">
        <f t="shared" si="89"/>
        <v>0</v>
      </c>
      <c r="BR703" s="199">
        <f t="shared" si="89"/>
        <v>0</v>
      </c>
      <c r="BS703" s="199">
        <f t="shared" si="89"/>
        <v>0</v>
      </c>
      <c r="BT703" s="199">
        <f t="shared" ref="BT703:CB703" si="90">BT487</f>
        <v>0</v>
      </c>
      <c r="BU703" s="199">
        <f t="shared" si="90"/>
        <v>0</v>
      </c>
      <c r="BV703" s="199">
        <f t="shared" si="90"/>
        <v>0</v>
      </c>
      <c r="BW703" s="199">
        <f t="shared" si="90"/>
        <v>0</v>
      </c>
      <c r="BX703" s="199">
        <f t="shared" si="90"/>
        <v>0</v>
      </c>
      <c r="BY703" s="199">
        <f t="shared" si="90"/>
        <v>0</v>
      </c>
      <c r="BZ703" s="199">
        <f t="shared" si="90"/>
        <v>0</v>
      </c>
      <c r="CA703" s="199">
        <f t="shared" si="90"/>
        <v>0</v>
      </c>
      <c r="CB703" s="199">
        <f t="shared" si="90"/>
        <v>0</v>
      </c>
      <c r="CC703" s="201">
        <f t="shared" si="86"/>
        <v>0</v>
      </c>
    </row>
    <row r="704" spans="1:81" s="345" customFormat="1">
      <c r="A704" s="315"/>
      <c r="B704" s="343"/>
      <c r="C704" s="344"/>
      <c r="D704" s="344"/>
      <c r="E704" s="344"/>
      <c r="F704" s="450" t="s">
        <v>1869</v>
      </c>
      <c r="G704" s="451" t="s">
        <v>1870</v>
      </c>
      <c r="H704" s="200">
        <f>H484</f>
        <v>0</v>
      </c>
      <c r="I704" s="200">
        <f t="shared" ref="I704:BT704" si="91">I484</f>
        <v>0</v>
      </c>
      <c r="J704" s="200">
        <f t="shared" si="91"/>
        <v>0</v>
      </c>
      <c r="K704" s="200">
        <f t="shared" si="91"/>
        <v>0</v>
      </c>
      <c r="L704" s="200">
        <f t="shared" si="91"/>
        <v>0</v>
      </c>
      <c r="M704" s="200">
        <f t="shared" si="91"/>
        <v>0</v>
      </c>
      <c r="N704" s="200">
        <f t="shared" si="91"/>
        <v>0</v>
      </c>
      <c r="O704" s="200">
        <f t="shared" si="91"/>
        <v>0</v>
      </c>
      <c r="P704" s="200">
        <f t="shared" si="91"/>
        <v>0</v>
      </c>
      <c r="Q704" s="200">
        <f t="shared" si="91"/>
        <v>0</v>
      </c>
      <c r="R704" s="200">
        <f t="shared" si="91"/>
        <v>0</v>
      </c>
      <c r="S704" s="200">
        <f t="shared" si="91"/>
        <v>0</v>
      </c>
      <c r="T704" s="200">
        <f t="shared" si="91"/>
        <v>0</v>
      </c>
      <c r="U704" s="200">
        <f t="shared" si="91"/>
        <v>0</v>
      </c>
      <c r="V704" s="200">
        <f t="shared" si="91"/>
        <v>0</v>
      </c>
      <c r="W704" s="200">
        <f t="shared" si="91"/>
        <v>0</v>
      </c>
      <c r="X704" s="200">
        <f t="shared" si="91"/>
        <v>0</v>
      </c>
      <c r="Y704" s="200">
        <f t="shared" si="91"/>
        <v>0</v>
      </c>
      <c r="Z704" s="200">
        <f t="shared" si="91"/>
        <v>0</v>
      </c>
      <c r="AA704" s="200">
        <f t="shared" si="91"/>
        <v>0</v>
      </c>
      <c r="AB704" s="200">
        <f t="shared" si="91"/>
        <v>0</v>
      </c>
      <c r="AC704" s="200">
        <f t="shared" si="91"/>
        <v>0</v>
      </c>
      <c r="AD704" s="200">
        <f t="shared" si="91"/>
        <v>0</v>
      </c>
      <c r="AE704" s="200">
        <f t="shared" si="91"/>
        <v>0</v>
      </c>
      <c r="AF704" s="200">
        <f t="shared" si="91"/>
        <v>0</v>
      </c>
      <c r="AG704" s="200">
        <f t="shared" si="91"/>
        <v>0</v>
      </c>
      <c r="AH704" s="200">
        <f t="shared" si="91"/>
        <v>0</v>
      </c>
      <c r="AI704" s="200">
        <f t="shared" si="91"/>
        <v>0</v>
      </c>
      <c r="AJ704" s="200">
        <f t="shared" si="91"/>
        <v>0</v>
      </c>
      <c r="AK704" s="200">
        <f t="shared" si="91"/>
        <v>0</v>
      </c>
      <c r="AL704" s="200">
        <f t="shared" si="91"/>
        <v>0</v>
      </c>
      <c r="AM704" s="200">
        <f t="shared" si="91"/>
        <v>0</v>
      </c>
      <c r="AN704" s="200">
        <f t="shared" si="91"/>
        <v>0</v>
      </c>
      <c r="AO704" s="200">
        <f t="shared" si="91"/>
        <v>0</v>
      </c>
      <c r="AP704" s="200">
        <f t="shared" si="91"/>
        <v>0</v>
      </c>
      <c r="AQ704" s="200">
        <f t="shared" si="91"/>
        <v>0</v>
      </c>
      <c r="AR704" s="200">
        <f t="shared" si="91"/>
        <v>0</v>
      </c>
      <c r="AS704" s="200">
        <f t="shared" si="91"/>
        <v>0</v>
      </c>
      <c r="AT704" s="200">
        <f t="shared" si="91"/>
        <v>0</v>
      </c>
      <c r="AU704" s="200">
        <f t="shared" si="91"/>
        <v>0</v>
      </c>
      <c r="AV704" s="200">
        <f t="shared" si="91"/>
        <v>0</v>
      </c>
      <c r="AW704" s="200">
        <f t="shared" si="91"/>
        <v>0</v>
      </c>
      <c r="AX704" s="200">
        <f t="shared" si="91"/>
        <v>0</v>
      </c>
      <c r="AY704" s="200">
        <f t="shared" si="91"/>
        <v>0</v>
      </c>
      <c r="AZ704" s="200">
        <f t="shared" si="91"/>
        <v>0</v>
      </c>
      <c r="BA704" s="200">
        <f t="shared" si="91"/>
        <v>0</v>
      </c>
      <c r="BB704" s="200">
        <f t="shared" si="91"/>
        <v>0</v>
      </c>
      <c r="BC704" s="200">
        <f t="shared" si="91"/>
        <v>0</v>
      </c>
      <c r="BD704" s="200">
        <f t="shared" si="91"/>
        <v>0</v>
      </c>
      <c r="BE704" s="200">
        <f t="shared" si="91"/>
        <v>0</v>
      </c>
      <c r="BF704" s="200">
        <f t="shared" si="91"/>
        <v>0</v>
      </c>
      <c r="BG704" s="200">
        <f t="shared" si="91"/>
        <v>0</v>
      </c>
      <c r="BH704" s="200">
        <f t="shared" si="91"/>
        <v>0</v>
      </c>
      <c r="BI704" s="200">
        <f t="shared" si="91"/>
        <v>0</v>
      </c>
      <c r="BJ704" s="200">
        <f t="shared" si="91"/>
        <v>0</v>
      </c>
      <c r="BK704" s="200">
        <f t="shared" si="91"/>
        <v>0</v>
      </c>
      <c r="BL704" s="200">
        <f t="shared" si="91"/>
        <v>0</v>
      </c>
      <c r="BM704" s="200">
        <f t="shared" si="91"/>
        <v>0</v>
      </c>
      <c r="BN704" s="200">
        <f t="shared" si="91"/>
        <v>0</v>
      </c>
      <c r="BO704" s="200">
        <f t="shared" si="91"/>
        <v>0</v>
      </c>
      <c r="BP704" s="200">
        <f t="shared" si="91"/>
        <v>0</v>
      </c>
      <c r="BQ704" s="200">
        <f t="shared" si="91"/>
        <v>0</v>
      </c>
      <c r="BR704" s="200">
        <f t="shared" si="91"/>
        <v>0</v>
      </c>
      <c r="BS704" s="200">
        <f t="shared" si="91"/>
        <v>0</v>
      </c>
      <c r="BT704" s="200">
        <f t="shared" si="91"/>
        <v>2140830.4900000002</v>
      </c>
      <c r="BU704" s="200">
        <f t="shared" ref="BU704:CB704" si="92">BU484</f>
        <v>0</v>
      </c>
      <c r="BV704" s="200">
        <f t="shared" si="92"/>
        <v>0</v>
      </c>
      <c r="BW704" s="200">
        <f t="shared" si="92"/>
        <v>0</v>
      </c>
      <c r="BX704" s="200">
        <f t="shared" si="92"/>
        <v>0</v>
      </c>
      <c r="BY704" s="200">
        <f t="shared" si="92"/>
        <v>0</v>
      </c>
      <c r="BZ704" s="200">
        <f t="shared" si="92"/>
        <v>0</v>
      </c>
      <c r="CA704" s="200">
        <f t="shared" si="92"/>
        <v>0</v>
      </c>
      <c r="CB704" s="200">
        <f t="shared" si="92"/>
        <v>0</v>
      </c>
      <c r="CC704" s="201">
        <f t="shared" ref="CC704" si="93">SUM(H704:CB704)</f>
        <v>2140830.4900000002</v>
      </c>
    </row>
    <row r="705" spans="1:81" s="109" customFormat="1">
      <c r="A705" s="141"/>
      <c r="B705" s="319"/>
      <c r="C705" s="321"/>
      <c r="D705" s="331"/>
      <c r="E705" s="331"/>
      <c r="F705" s="332" t="s">
        <v>1437</v>
      </c>
      <c r="G705" s="333" t="s">
        <v>1438</v>
      </c>
      <c r="H705" s="199">
        <f t="shared" ref="H705:BS708" si="94">H489</f>
        <v>1503708.38</v>
      </c>
      <c r="I705" s="199">
        <f t="shared" si="94"/>
        <v>0</v>
      </c>
      <c r="J705" s="199">
        <f t="shared" si="94"/>
        <v>0</v>
      </c>
      <c r="K705" s="199">
        <f t="shared" si="94"/>
        <v>0</v>
      </c>
      <c r="L705" s="199">
        <f t="shared" si="94"/>
        <v>0</v>
      </c>
      <c r="M705" s="199">
        <f t="shared" si="94"/>
        <v>0</v>
      </c>
      <c r="N705" s="199">
        <f t="shared" si="94"/>
        <v>10456305.99</v>
      </c>
      <c r="O705" s="199">
        <f t="shared" si="94"/>
        <v>0</v>
      </c>
      <c r="P705" s="199">
        <f t="shared" si="94"/>
        <v>0</v>
      </c>
      <c r="Q705" s="199">
        <f t="shared" si="94"/>
        <v>0</v>
      </c>
      <c r="R705" s="199">
        <f t="shared" si="94"/>
        <v>0</v>
      </c>
      <c r="S705" s="199">
        <f t="shared" si="94"/>
        <v>0</v>
      </c>
      <c r="T705" s="199">
        <f t="shared" si="94"/>
        <v>0</v>
      </c>
      <c r="U705" s="199">
        <f t="shared" si="94"/>
        <v>0</v>
      </c>
      <c r="V705" s="199">
        <f t="shared" si="94"/>
        <v>3247</v>
      </c>
      <c r="W705" s="199">
        <f t="shared" si="94"/>
        <v>0</v>
      </c>
      <c r="X705" s="199">
        <f t="shared" si="94"/>
        <v>0</v>
      </c>
      <c r="Y705" s="199">
        <f t="shared" si="94"/>
        <v>0</v>
      </c>
      <c r="Z705" s="199">
        <f t="shared" si="94"/>
        <v>0</v>
      </c>
      <c r="AA705" s="199">
        <f t="shared" si="94"/>
        <v>0</v>
      </c>
      <c r="AB705" s="199">
        <f t="shared" si="94"/>
        <v>0</v>
      </c>
      <c r="AC705" s="199">
        <f t="shared" si="94"/>
        <v>0</v>
      </c>
      <c r="AD705" s="199">
        <f t="shared" si="94"/>
        <v>0</v>
      </c>
      <c r="AE705" s="199">
        <f t="shared" si="94"/>
        <v>10793161.27</v>
      </c>
      <c r="AF705" s="199">
        <f t="shared" si="94"/>
        <v>0</v>
      </c>
      <c r="AG705" s="199">
        <f t="shared" si="94"/>
        <v>0</v>
      </c>
      <c r="AH705" s="199">
        <f t="shared" si="94"/>
        <v>0</v>
      </c>
      <c r="AI705" s="199">
        <f t="shared" si="94"/>
        <v>1509292.34</v>
      </c>
      <c r="AJ705" s="199">
        <f t="shared" si="94"/>
        <v>0</v>
      </c>
      <c r="AK705" s="199">
        <f t="shared" si="94"/>
        <v>0</v>
      </c>
      <c r="AL705" s="199">
        <f t="shared" si="94"/>
        <v>0</v>
      </c>
      <c r="AM705" s="199">
        <f t="shared" si="94"/>
        <v>0</v>
      </c>
      <c r="AN705" s="199">
        <f t="shared" si="94"/>
        <v>0</v>
      </c>
      <c r="AO705" s="199">
        <f t="shared" si="94"/>
        <v>0</v>
      </c>
      <c r="AP705" s="199">
        <f t="shared" si="94"/>
        <v>0</v>
      </c>
      <c r="AQ705" s="199">
        <f t="shared" si="94"/>
        <v>0</v>
      </c>
      <c r="AR705" s="199">
        <f t="shared" si="94"/>
        <v>0</v>
      </c>
      <c r="AS705" s="199">
        <f t="shared" si="94"/>
        <v>0</v>
      </c>
      <c r="AT705" s="199">
        <f t="shared" si="94"/>
        <v>0</v>
      </c>
      <c r="AU705" s="199">
        <f t="shared" si="94"/>
        <v>75104.149999999994</v>
      </c>
      <c r="AV705" s="199">
        <f t="shared" si="94"/>
        <v>140000</v>
      </c>
      <c r="AW705" s="199">
        <f t="shared" si="94"/>
        <v>0</v>
      </c>
      <c r="AX705" s="199">
        <f t="shared" si="94"/>
        <v>0</v>
      </c>
      <c r="AY705" s="199">
        <f t="shared" si="94"/>
        <v>0</v>
      </c>
      <c r="AZ705" s="199">
        <f t="shared" si="94"/>
        <v>0</v>
      </c>
      <c r="BA705" s="199">
        <f t="shared" si="94"/>
        <v>0</v>
      </c>
      <c r="BB705" s="199">
        <f t="shared" si="94"/>
        <v>0</v>
      </c>
      <c r="BC705" s="199">
        <f t="shared" si="94"/>
        <v>0</v>
      </c>
      <c r="BD705" s="199">
        <f t="shared" si="94"/>
        <v>0</v>
      </c>
      <c r="BE705" s="199">
        <f t="shared" si="94"/>
        <v>0</v>
      </c>
      <c r="BF705" s="199">
        <f t="shared" si="94"/>
        <v>0</v>
      </c>
      <c r="BG705" s="199">
        <f t="shared" si="94"/>
        <v>0</v>
      </c>
      <c r="BH705" s="199">
        <f t="shared" si="94"/>
        <v>0</v>
      </c>
      <c r="BI705" s="199">
        <f t="shared" si="94"/>
        <v>0</v>
      </c>
      <c r="BJ705" s="199">
        <f t="shared" si="94"/>
        <v>0</v>
      </c>
      <c r="BK705" s="199">
        <f t="shared" si="94"/>
        <v>0</v>
      </c>
      <c r="BL705" s="199">
        <f t="shared" si="94"/>
        <v>0</v>
      </c>
      <c r="BM705" s="199">
        <f t="shared" si="94"/>
        <v>0</v>
      </c>
      <c r="BN705" s="199">
        <f t="shared" si="94"/>
        <v>0</v>
      </c>
      <c r="BO705" s="199">
        <f t="shared" si="94"/>
        <v>0</v>
      </c>
      <c r="BP705" s="199">
        <f t="shared" si="94"/>
        <v>0</v>
      </c>
      <c r="BQ705" s="199">
        <f t="shared" si="94"/>
        <v>0</v>
      </c>
      <c r="BR705" s="199">
        <f t="shared" si="94"/>
        <v>0</v>
      </c>
      <c r="BS705" s="199">
        <f t="shared" si="94"/>
        <v>657016.93999999994</v>
      </c>
      <c r="BT705" s="199">
        <f t="shared" ref="BT705:CB711" si="95">BT489</f>
        <v>2715885.86</v>
      </c>
      <c r="BU705" s="199">
        <f t="shared" si="95"/>
        <v>0</v>
      </c>
      <c r="BV705" s="199">
        <f t="shared" si="95"/>
        <v>0</v>
      </c>
      <c r="BW705" s="199">
        <f t="shared" si="95"/>
        <v>0</v>
      </c>
      <c r="BX705" s="199">
        <f t="shared" si="95"/>
        <v>0</v>
      </c>
      <c r="BY705" s="199">
        <f t="shared" si="95"/>
        <v>0</v>
      </c>
      <c r="BZ705" s="199">
        <f t="shared" si="95"/>
        <v>0</v>
      </c>
      <c r="CA705" s="199">
        <f t="shared" si="95"/>
        <v>0</v>
      </c>
      <c r="CB705" s="199">
        <f t="shared" si="95"/>
        <v>0</v>
      </c>
      <c r="CC705" s="201">
        <f t="shared" si="86"/>
        <v>27853721.93</v>
      </c>
    </row>
    <row r="706" spans="1:81" s="109" customFormat="1">
      <c r="A706" s="141"/>
      <c r="B706" s="319"/>
      <c r="C706" s="321"/>
      <c r="D706" s="331"/>
      <c r="E706" s="331"/>
      <c r="F706" s="332" t="s">
        <v>1158</v>
      </c>
      <c r="G706" s="333" t="s">
        <v>1649</v>
      </c>
      <c r="H706" s="199">
        <f t="shared" si="94"/>
        <v>0</v>
      </c>
      <c r="I706" s="199">
        <f t="shared" si="94"/>
        <v>0</v>
      </c>
      <c r="J706" s="199">
        <f t="shared" si="94"/>
        <v>0</v>
      </c>
      <c r="K706" s="199">
        <f t="shared" si="94"/>
        <v>0</v>
      </c>
      <c r="L706" s="199">
        <f t="shared" si="94"/>
        <v>0</v>
      </c>
      <c r="M706" s="199">
        <f t="shared" si="94"/>
        <v>0</v>
      </c>
      <c r="N706" s="199">
        <f t="shared" si="94"/>
        <v>0</v>
      </c>
      <c r="O706" s="199">
        <f t="shared" si="94"/>
        <v>0</v>
      </c>
      <c r="P706" s="199">
        <f t="shared" si="94"/>
        <v>0</v>
      </c>
      <c r="Q706" s="199">
        <f t="shared" si="94"/>
        <v>0</v>
      </c>
      <c r="R706" s="199">
        <f t="shared" si="94"/>
        <v>0</v>
      </c>
      <c r="S706" s="199">
        <f t="shared" si="94"/>
        <v>0</v>
      </c>
      <c r="T706" s="199">
        <f t="shared" si="94"/>
        <v>0</v>
      </c>
      <c r="U706" s="199">
        <f t="shared" si="94"/>
        <v>0</v>
      </c>
      <c r="V706" s="199">
        <f t="shared" si="94"/>
        <v>0</v>
      </c>
      <c r="W706" s="199">
        <f t="shared" si="94"/>
        <v>0</v>
      </c>
      <c r="X706" s="199">
        <f t="shared" si="94"/>
        <v>0</v>
      </c>
      <c r="Y706" s="199">
        <f t="shared" si="94"/>
        <v>0</v>
      </c>
      <c r="Z706" s="199">
        <f t="shared" si="94"/>
        <v>0</v>
      </c>
      <c r="AA706" s="199">
        <f t="shared" si="94"/>
        <v>0</v>
      </c>
      <c r="AB706" s="199">
        <f t="shared" si="94"/>
        <v>0</v>
      </c>
      <c r="AC706" s="199">
        <f t="shared" si="94"/>
        <v>0</v>
      </c>
      <c r="AD706" s="199">
        <f t="shared" si="94"/>
        <v>0</v>
      </c>
      <c r="AE706" s="199">
        <f t="shared" si="94"/>
        <v>0</v>
      </c>
      <c r="AF706" s="199">
        <f t="shared" si="94"/>
        <v>0</v>
      </c>
      <c r="AG706" s="199">
        <f t="shared" si="94"/>
        <v>0</v>
      </c>
      <c r="AH706" s="199">
        <f t="shared" si="94"/>
        <v>0</v>
      </c>
      <c r="AI706" s="199">
        <f t="shared" si="94"/>
        <v>0</v>
      </c>
      <c r="AJ706" s="199">
        <f t="shared" si="94"/>
        <v>0</v>
      </c>
      <c r="AK706" s="199">
        <f t="shared" si="94"/>
        <v>0</v>
      </c>
      <c r="AL706" s="199">
        <f t="shared" si="94"/>
        <v>0</v>
      </c>
      <c r="AM706" s="199">
        <f t="shared" si="94"/>
        <v>0</v>
      </c>
      <c r="AN706" s="199">
        <f t="shared" si="94"/>
        <v>0</v>
      </c>
      <c r="AO706" s="199">
        <f t="shared" si="94"/>
        <v>0</v>
      </c>
      <c r="AP706" s="199">
        <f t="shared" si="94"/>
        <v>0</v>
      </c>
      <c r="AQ706" s="199">
        <f t="shared" si="94"/>
        <v>0</v>
      </c>
      <c r="AR706" s="199">
        <f t="shared" si="94"/>
        <v>0</v>
      </c>
      <c r="AS706" s="199">
        <f t="shared" si="94"/>
        <v>0</v>
      </c>
      <c r="AT706" s="199">
        <f t="shared" si="94"/>
        <v>0</v>
      </c>
      <c r="AU706" s="199">
        <f t="shared" si="94"/>
        <v>0</v>
      </c>
      <c r="AV706" s="199">
        <f t="shared" si="94"/>
        <v>0</v>
      </c>
      <c r="AW706" s="199">
        <f t="shared" si="94"/>
        <v>0</v>
      </c>
      <c r="AX706" s="199">
        <f t="shared" si="94"/>
        <v>0</v>
      </c>
      <c r="AY706" s="199">
        <f t="shared" si="94"/>
        <v>0</v>
      </c>
      <c r="AZ706" s="199">
        <f t="shared" si="94"/>
        <v>0</v>
      </c>
      <c r="BA706" s="199">
        <f t="shared" si="94"/>
        <v>0</v>
      </c>
      <c r="BB706" s="199">
        <f t="shared" si="94"/>
        <v>0</v>
      </c>
      <c r="BC706" s="199">
        <f t="shared" si="94"/>
        <v>0</v>
      </c>
      <c r="BD706" s="199">
        <f t="shared" si="94"/>
        <v>0</v>
      </c>
      <c r="BE706" s="199">
        <f t="shared" si="94"/>
        <v>0</v>
      </c>
      <c r="BF706" s="199">
        <f t="shared" si="94"/>
        <v>0</v>
      </c>
      <c r="BG706" s="199">
        <f t="shared" si="94"/>
        <v>0</v>
      </c>
      <c r="BH706" s="199">
        <f t="shared" si="94"/>
        <v>0</v>
      </c>
      <c r="BI706" s="199">
        <f t="shared" si="94"/>
        <v>0</v>
      </c>
      <c r="BJ706" s="199">
        <f t="shared" si="94"/>
        <v>0</v>
      </c>
      <c r="BK706" s="199">
        <f t="shared" si="94"/>
        <v>0</v>
      </c>
      <c r="BL706" s="199">
        <f t="shared" si="94"/>
        <v>0</v>
      </c>
      <c r="BM706" s="199">
        <f t="shared" si="94"/>
        <v>0</v>
      </c>
      <c r="BN706" s="199">
        <f t="shared" si="94"/>
        <v>0</v>
      </c>
      <c r="BO706" s="199">
        <f t="shared" si="94"/>
        <v>0</v>
      </c>
      <c r="BP706" s="199">
        <f t="shared" si="94"/>
        <v>0</v>
      </c>
      <c r="BQ706" s="199">
        <f t="shared" si="94"/>
        <v>0</v>
      </c>
      <c r="BR706" s="199">
        <f t="shared" si="94"/>
        <v>0</v>
      </c>
      <c r="BS706" s="199">
        <f t="shared" si="94"/>
        <v>0</v>
      </c>
      <c r="BT706" s="199">
        <f t="shared" si="95"/>
        <v>0</v>
      </c>
      <c r="BU706" s="199">
        <f t="shared" si="95"/>
        <v>0</v>
      </c>
      <c r="BV706" s="199">
        <f t="shared" si="95"/>
        <v>0</v>
      </c>
      <c r="BW706" s="199">
        <f t="shared" si="95"/>
        <v>0</v>
      </c>
      <c r="BX706" s="199">
        <f t="shared" si="95"/>
        <v>0</v>
      </c>
      <c r="BY706" s="199">
        <f t="shared" si="95"/>
        <v>0</v>
      </c>
      <c r="BZ706" s="199">
        <f t="shared" si="95"/>
        <v>0</v>
      </c>
      <c r="CA706" s="199">
        <f t="shared" si="95"/>
        <v>0</v>
      </c>
      <c r="CB706" s="199">
        <f t="shared" si="95"/>
        <v>0</v>
      </c>
      <c r="CC706" s="201">
        <f t="shared" si="86"/>
        <v>0</v>
      </c>
    </row>
    <row r="707" spans="1:81" s="109" customFormat="1">
      <c r="A707" s="141"/>
      <c r="B707" s="319"/>
      <c r="C707" s="321"/>
      <c r="D707" s="331"/>
      <c r="E707" s="331"/>
      <c r="F707" s="332" t="s">
        <v>1159</v>
      </c>
      <c r="G707" s="333" t="s">
        <v>1650</v>
      </c>
      <c r="H707" s="199">
        <f t="shared" si="94"/>
        <v>0</v>
      </c>
      <c r="I707" s="199">
        <f t="shared" si="94"/>
        <v>0</v>
      </c>
      <c r="J707" s="199">
        <f t="shared" si="94"/>
        <v>0</v>
      </c>
      <c r="K707" s="199">
        <f t="shared" si="94"/>
        <v>536499.93000000005</v>
      </c>
      <c r="L707" s="199">
        <f t="shared" si="94"/>
        <v>0</v>
      </c>
      <c r="M707" s="199">
        <f t="shared" si="94"/>
        <v>0</v>
      </c>
      <c r="N707" s="199">
        <f t="shared" si="94"/>
        <v>0</v>
      </c>
      <c r="O707" s="199">
        <f t="shared" si="94"/>
        <v>0</v>
      </c>
      <c r="P707" s="199">
        <f t="shared" si="94"/>
        <v>0</v>
      </c>
      <c r="Q707" s="199">
        <f t="shared" si="94"/>
        <v>0</v>
      </c>
      <c r="R707" s="199">
        <f t="shared" si="94"/>
        <v>0</v>
      </c>
      <c r="S707" s="199">
        <f t="shared" si="94"/>
        <v>0</v>
      </c>
      <c r="T707" s="199">
        <f t="shared" si="94"/>
        <v>0</v>
      </c>
      <c r="U707" s="199">
        <f t="shared" si="94"/>
        <v>0</v>
      </c>
      <c r="V707" s="199">
        <f t="shared" si="94"/>
        <v>0</v>
      </c>
      <c r="W707" s="199">
        <f t="shared" si="94"/>
        <v>0</v>
      </c>
      <c r="X707" s="199">
        <f t="shared" si="94"/>
        <v>0</v>
      </c>
      <c r="Y707" s="199">
        <f t="shared" si="94"/>
        <v>0</v>
      </c>
      <c r="Z707" s="199">
        <f t="shared" si="94"/>
        <v>0</v>
      </c>
      <c r="AA707" s="199">
        <f t="shared" si="94"/>
        <v>0</v>
      </c>
      <c r="AB707" s="199">
        <f t="shared" si="94"/>
        <v>0</v>
      </c>
      <c r="AC707" s="199">
        <f t="shared" si="94"/>
        <v>0</v>
      </c>
      <c r="AD707" s="199">
        <f t="shared" si="94"/>
        <v>0</v>
      </c>
      <c r="AE707" s="199">
        <f t="shared" si="94"/>
        <v>0</v>
      </c>
      <c r="AF707" s="199">
        <f t="shared" si="94"/>
        <v>0</v>
      </c>
      <c r="AG707" s="199">
        <f t="shared" si="94"/>
        <v>0</v>
      </c>
      <c r="AH707" s="199">
        <f t="shared" si="94"/>
        <v>0</v>
      </c>
      <c r="AI707" s="199">
        <f t="shared" si="94"/>
        <v>0</v>
      </c>
      <c r="AJ707" s="199">
        <f t="shared" si="94"/>
        <v>0</v>
      </c>
      <c r="AK707" s="199">
        <f t="shared" si="94"/>
        <v>0</v>
      </c>
      <c r="AL707" s="199">
        <f t="shared" si="94"/>
        <v>0</v>
      </c>
      <c r="AM707" s="199">
        <f t="shared" si="94"/>
        <v>0</v>
      </c>
      <c r="AN707" s="199">
        <f t="shared" si="94"/>
        <v>0</v>
      </c>
      <c r="AO707" s="199">
        <f t="shared" si="94"/>
        <v>0</v>
      </c>
      <c r="AP707" s="199">
        <f t="shared" si="94"/>
        <v>0</v>
      </c>
      <c r="AQ707" s="199">
        <f t="shared" si="94"/>
        <v>0</v>
      </c>
      <c r="AR707" s="199">
        <f t="shared" si="94"/>
        <v>0</v>
      </c>
      <c r="AS707" s="199">
        <f t="shared" si="94"/>
        <v>0</v>
      </c>
      <c r="AT707" s="199">
        <f t="shared" si="94"/>
        <v>0</v>
      </c>
      <c r="AU707" s="199">
        <f t="shared" si="94"/>
        <v>20</v>
      </c>
      <c r="AV707" s="199">
        <f t="shared" si="94"/>
        <v>0</v>
      </c>
      <c r="AW707" s="199">
        <f t="shared" si="94"/>
        <v>0</v>
      </c>
      <c r="AX707" s="199">
        <f t="shared" si="94"/>
        <v>0</v>
      </c>
      <c r="AY707" s="199">
        <f t="shared" si="94"/>
        <v>0</v>
      </c>
      <c r="AZ707" s="199">
        <f t="shared" si="94"/>
        <v>0</v>
      </c>
      <c r="BA707" s="199">
        <f t="shared" si="94"/>
        <v>0</v>
      </c>
      <c r="BB707" s="199">
        <f t="shared" si="94"/>
        <v>0</v>
      </c>
      <c r="BC707" s="199">
        <f t="shared" si="94"/>
        <v>0</v>
      </c>
      <c r="BD707" s="199">
        <f t="shared" si="94"/>
        <v>0</v>
      </c>
      <c r="BE707" s="199">
        <f t="shared" si="94"/>
        <v>0</v>
      </c>
      <c r="BF707" s="199">
        <f t="shared" si="94"/>
        <v>0</v>
      </c>
      <c r="BG707" s="199">
        <f t="shared" si="94"/>
        <v>0</v>
      </c>
      <c r="BH707" s="199">
        <f t="shared" si="94"/>
        <v>0</v>
      </c>
      <c r="BI707" s="199">
        <f t="shared" si="94"/>
        <v>0</v>
      </c>
      <c r="BJ707" s="199">
        <f t="shared" si="94"/>
        <v>0</v>
      </c>
      <c r="BK707" s="199">
        <f t="shared" si="94"/>
        <v>0</v>
      </c>
      <c r="BL707" s="199">
        <f t="shared" si="94"/>
        <v>0</v>
      </c>
      <c r="BM707" s="199">
        <f t="shared" si="94"/>
        <v>0</v>
      </c>
      <c r="BN707" s="199">
        <f t="shared" si="94"/>
        <v>0</v>
      </c>
      <c r="BO707" s="199">
        <f t="shared" si="94"/>
        <v>0</v>
      </c>
      <c r="BP707" s="199">
        <f t="shared" si="94"/>
        <v>0</v>
      </c>
      <c r="BQ707" s="199">
        <f t="shared" si="94"/>
        <v>0</v>
      </c>
      <c r="BR707" s="199">
        <f t="shared" si="94"/>
        <v>0</v>
      </c>
      <c r="BS707" s="199">
        <f t="shared" si="94"/>
        <v>0</v>
      </c>
      <c r="BT707" s="199">
        <f t="shared" si="95"/>
        <v>0</v>
      </c>
      <c r="BU707" s="199">
        <f t="shared" si="95"/>
        <v>0</v>
      </c>
      <c r="BV707" s="199">
        <f t="shared" si="95"/>
        <v>0</v>
      </c>
      <c r="BW707" s="199">
        <f t="shared" si="95"/>
        <v>0</v>
      </c>
      <c r="BX707" s="199">
        <f t="shared" si="95"/>
        <v>0</v>
      </c>
      <c r="BY707" s="199">
        <f t="shared" si="95"/>
        <v>0</v>
      </c>
      <c r="BZ707" s="199">
        <f t="shared" si="95"/>
        <v>0</v>
      </c>
      <c r="CA707" s="199">
        <f t="shared" si="95"/>
        <v>0</v>
      </c>
      <c r="CB707" s="199">
        <f t="shared" si="95"/>
        <v>0</v>
      </c>
      <c r="CC707" s="201">
        <f t="shared" si="86"/>
        <v>536519.93000000005</v>
      </c>
    </row>
    <row r="708" spans="1:81" s="109" customFormat="1" ht="20.25" customHeight="1">
      <c r="A708" s="141"/>
      <c r="B708" s="319"/>
      <c r="C708" s="321"/>
      <c r="D708" s="331"/>
      <c r="E708" s="331"/>
      <c r="F708" s="332" t="s">
        <v>1160</v>
      </c>
      <c r="G708" s="333" t="s">
        <v>1651</v>
      </c>
      <c r="H708" s="199">
        <f t="shared" si="94"/>
        <v>199205225.65000001</v>
      </c>
      <c r="I708" s="199">
        <f t="shared" si="94"/>
        <v>81873676.900000006</v>
      </c>
      <c r="J708" s="199">
        <f t="shared" si="94"/>
        <v>640419802.65999997</v>
      </c>
      <c r="K708" s="199">
        <f t="shared" si="94"/>
        <v>64812400.369999997</v>
      </c>
      <c r="L708" s="199">
        <f t="shared" si="94"/>
        <v>45103696.579999998</v>
      </c>
      <c r="M708" s="199">
        <f t="shared" si="94"/>
        <v>75103436.489999995</v>
      </c>
      <c r="N708" s="199">
        <f t="shared" si="94"/>
        <v>593792448.26999998</v>
      </c>
      <c r="O708" s="199">
        <f t="shared" si="94"/>
        <v>175024187.19</v>
      </c>
      <c r="P708" s="199">
        <f t="shared" si="94"/>
        <v>27167172.920000002</v>
      </c>
      <c r="Q708" s="199">
        <f t="shared" si="94"/>
        <v>360800879.39999998</v>
      </c>
      <c r="R708" s="199">
        <f t="shared" si="94"/>
        <v>26938117.039999999</v>
      </c>
      <c r="S708" s="199">
        <f t="shared" si="94"/>
        <v>77387422.579999998</v>
      </c>
      <c r="T708" s="199">
        <f t="shared" si="94"/>
        <v>175794334.56999999</v>
      </c>
      <c r="U708" s="199">
        <f t="shared" si="94"/>
        <v>205485961.93000001</v>
      </c>
      <c r="V708" s="199">
        <f t="shared" si="94"/>
        <v>32729440.649999999</v>
      </c>
      <c r="W708" s="199">
        <f t="shared" si="94"/>
        <v>160620578.06</v>
      </c>
      <c r="X708" s="199">
        <f t="shared" si="94"/>
        <v>91077557.180000007</v>
      </c>
      <c r="Y708" s="199">
        <f t="shared" si="94"/>
        <v>52981745.25</v>
      </c>
      <c r="Z708" s="199">
        <f t="shared" si="94"/>
        <v>430812098.41000003</v>
      </c>
      <c r="AA708" s="199">
        <f t="shared" si="94"/>
        <v>38160666.729999997</v>
      </c>
      <c r="AB708" s="199">
        <f t="shared" si="94"/>
        <v>35893556.780000001</v>
      </c>
      <c r="AC708" s="199">
        <f t="shared" si="94"/>
        <v>99629749.590000004</v>
      </c>
      <c r="AD708" s="199">
        <f t="shared" si="94"/>
        <v>10265982.75</v>
      </c>
      <c r="AE708" s="199">
        <f t="shared" si="94"/>
        <v>61966504.030000001</v>
      </c>
      <c r="AF708" s="199">
        <f t="shared" si="94"/>
        <v>65495544.259999998</v>
      </c>
      <c r="AG708" s="199">
        <f t="shared" si="94"/>
        <v>18793242.989999998</v>
      </c>
      <c r="AH708" s="199">
        <f t="shared" si="94"/>
        <v>62737449.200000003</v>
      </c>
      <c r="AI708" s="199">
        <f t="shared" si="94"/>
        <v>171003290.72</v>
      </c>
      <c r="AJ708" s="199">
        <f t="shared" si="94"/>
        <v>29484855.09</v>
      </c>
      <c r="AK708" s="199">
        <f t="shared" si="94"/>
        <v>38603087.530000001</v>
      </c>
      <c r="AL708" s="199">
        <f t="shared" si="94"/>
        <v>28683028.41</v>
      </c>
      <c r="AM708" s="199">
        <f t="shared" si="94"/>
        <v>36271407.549999997</v>
      </c>
      <c r="AN708" s="199">
        <f t="shared" si="94"/>
        <v>29703188.899999999</v>
      </c>
      <c r="AO708" s="199">
        <f t="shared" si="94"/>
        <v>15659684.890000001</v>
      </c>
      <c r="AP708" s="199">
        <f t="shared" si="94"/>
        <v>26328649.82</v>
      </c>
      <c r="AQ708" s="199">
        <f t="shared" si="94"/>
        <v>38051162.039999999</v>
      </c>
      <c r="AR708" s="199">
        <f t="shared" si="94"/>
        <v>33926991.770000003</v>
      </c>
      <c r="AS708" s="199">
        <f t="shared" si="94"/>
        <v>24659869.359999999</v>
      </c>
      <c r="AT708" s="199">
        <f t="shared" si="94"/>
        <v>35802108.130000003</v>
      </c>
      <c r="AU708" s="199">
        <f t="shared" si="94"/>
        <v>145743561.69</v>
      </c>
      <c r="AV708" s="199">
        <f t="shared" si="94"/>
        <v>13333369.300000001</v>
      </c>
      <c r="AW708" s="199">
        <f t="shared" si="94"/>
        <v>19657138.41</v>
      </c>
      <c r="AX708" s="199">
        <f t="shared" si="94"/>
        <v>24712719.399999999</v>
      </c>
      <c r="AY708" s="199">
        <f t="shared" si="94"/>
        <v>17608414.280000001</v>
      </c>
      <c r="AZ708" s="199">
        <f t="shared" si="94"/>
        <v>9396703.0999999996</v>
      </c>
      <c r="BA708" s="199">
        <f t="shared" si="94"/>
        <v>26034302.09</v>
      </c>
      <c r="BB708" s="199">
        <f t="shared" si="94"/>
        <v>233670171.84999999</v>
      </c>
      <c r="BC708" s="199">
        <f t="shared" si="94"/>
        <v>38653738.18</v>
      </c>
      <c r="BD708" s="199">
        <f t="shared" si="94"/>
        <v>59054384.799999997</v>
      </c>
      <c r="BE708" s="199">
        <f t="shared" si="94"/>
        <v>47191144.479999997</v>
      </c>
      <c r="BF708" s="199">
        <f t="shared" si="94"/>
        <v>35108610.170000002</v>
      </c>
      <c r="BG708" s="199">
        <f t="shared" si="94"/>
        <v>33449539.059999999</v>
      </c>
      <c r="BH708" s="199">
        <f t="shared" si="94"/>
        <v>55960416.979800001</v>
      </c>
      <c r="BI708" s="199">
        <f t="shared" si="94"/>
        <v>37163967.460000001</v>
      </c>
      <c r="BJ708" s="199">
        <f t="shared" si="94"/>
        <v>1421617.4</v>
      </c>
      <c r="BK708" s="199">
        <f t="shared" si="94"/>
        <v>9018707.9600000009</v>
      </c>
      <c r="BL708" s="199">
        <f t="shared" si="94"/>
        <v>36863229.890000001</v>
      </c>
      <c r="BM708" s="199">
        <f t="shared" si="94"/>
        <v>239475250.53999999</v>
      </c>
      <c r="BN708" s="199">
        <f t="shared" si="94"/>
        <v>130239471.84999999</v>
      </c>
      <c r="BO708" s="199">
        <f t="shared" si="94"/>
        <v>30559753.77</v>
      </c>
      <c r="BP708" s="199">
        <f t="shared" si="94"/>
        <v>17647564.640000001</v>
      </c>
      <c r="BQ708" s="199">
        <f t="shared" si="94"/>
        <v>34326394.689999998</v>
      </c>
      <c r="BR708" s="199">
        <f t="shared" si="94"/>
        <v>9178751.3800000008</v>
      </c>
      <c r="BS708" s="199">
        <f t="shared" ref="BS708" si="96">BS492</f>
        <v>21007565.989999998</v>
      </c>
      <c r="BT708" s="199">
        <f t="shared" si="95"/>
        <v>306149839.39999998</v>
      </c>
      <c r="BU708" s="199">
        <f t="shared" si="95"/>
        <v>23194633.82</v>
      </c>
      <c r="BV708" s="199">
        <f t="shared" si="95"/>
        <v>60537028.840000004</v>
      </c>
      <c r="BW708" s="199">
        <f t="shared" si="95"/>
        <v>35534012.079999998</v>
      </c>
      <c r="BX708" s="199">
        <f t="shared" si="95"/>
        <v>51297365.32</v>
      </c>
      <c r="BY708" s="199">
        <f t="shared" si="95"/>
        <v>37315744.880000003</v>
      </c>
      <c r="BZ708" s="199">
        <f t="shared" si="95"/>
        <v>41656743.649999999</v>
      </c>
      <c r="CA708" s="199">
        <f t="shared" si="95"/>
        <v>36837495.159999996</v>
      </c>
      <c r="CB708" s="199">
        <f t="shared" si="95"/>
        <v>18591076.079999998</v>
      </c>
      <c r="CC708" s="201">
        <f t="shared" si="86"/>
        <v>6355840631.2298012</v>
      </c>
    </row>
    <row r="709" spans="1:81" s="109" customFormat="1">
      <c r="A709" s="141"/>
      <c r="B709" s="319"/>
      <c r="C709" s="321"/>
      <c r="D709" s="331"/>
      <c r="E709" s="331"/>
      <c r="F709" s="332" t="s">
        <v>1161</v>
      </c>
      <c r="G709" s="333" t="s">
        <v>1652</v>
      </c>
      <c r="H709" s="199">
        <f t="shared" ref="H709:BS711" si="97">H493</f>
        <v>79217601.640000001</v>
      </c>
      <c r="I709" s="199">
        <f t="shared" si="97"/>
        <v>43649455.009999998</v>
      </c>
      <c r="J709" s="199">
        <f t="shared" si="97"/>
        <v>71187536.549999997</v>
      </c>
      <c r="K709" s="199">
        <f t="shared" si="97"/>
        <v>9224324.2699999996</v>
      </c>
      <c r="L709" s="199">
        <f t="shared" si="97"/>
        <v>24459215.359999999</v>
      </c>
      <c r="M709" s="199">
        <f t="shared" si="97"/>
        <v>37212552.299999997</v>
      </c>
      <c r="N709" s="199">
        <f t="shared" si="97"/>
        <v>349662812.17000002</v>
      </c>
      <c r="O709" s="199">
        <f t="shared" si="97"/>
        <v>39315848.659999996</v>
      </c>
      <c r="P709" s="199">
        <f t="shared" si="97"/>
        <v>5876277.9900000002</v>
      </c>
      <c r="Q709" s="199">
        <f t="shared" si="97"/>
        <v>75031954.370000005</v>
      </c>
      <c r="R709" s="199">
        <f t="shared" si="97"/>
        <v>7967602.3700000001</v>
      </c>
      <c r="S709" s="199">
        <f t="shared" si="97"/>
        <v>14284300.710000001</v>
      </c>
      <c r="T709" s="199">
        <f t="shared" si="97"/>
        <v>63969748.700000003</v>
      </c>
      <c r="U709" s="199">
        <f t="shared" si="97"/>
        <v>47732873.649999999</v>
      </c>
      <c r="V709" s="199">
        <f t="shared" si="97"/>
        <v>1040495.11</v>
      </c>
      <c r="W709" s="199">
        <f t="shared" si="97"/>
        <v>29051977.960000001</v>
      </c>
      <c r="X709" s="199">
        <f t="shared" si="97"/>
        <v>13747967.550000001</v>
      </c>
      <c r="Y709" s="199">
        <f t="shared" si="97"/>
        <v>8351368.6600000001</v>
      </c>
      <c r="Z709" s="199">
        <f t="shared" si="97"/>
        <v>460175022.58999997</v>
      </c>
      <c r="AA709" s="199">
        <f t="shared" si="97"/>
        <v>6681112.8600000003</v>
      </c>
      <c r="AB709" s="199">
        <f t="shared" si="97"/>
        <v>18626697.210000001</v>
      </c>
      <c r="AC709" s="199">
        <f t="shared" si="97"/>
        <v>16125140.48</v>
      </c>
      <c r="AD709" s="199">
        <f t="shared" si="97"/>
        <v>10422727.93</v>
      </c>
      <c r="AE709" s="199">
        <f t="shared" si="97"/>
        <v>16253827.050000001</v>
      </c>
      <c r="AF709" s="199">
        <f t="shared" si="97"/>
        <v>0</v>
      </c>
      <c r="AG709" s="199">
        <f t="shared" si="97"/>
        <v>3018896.93</v>
      </c>
      <c r="AH709" s="199">
        <f t="shared" si="97"/>
        <v>29398249.129999999</v>
      </c>
      <c r="AI709" s="199">
        <f t="shared" si="97"/>
        <v>42057472.649999999</v>
      </c>
      <c r="AJ709" s="199">
        <f t="shared" si="97"/>
        <v>6350953.6799999997</v>
      </c>
      <c r="AK709" s="199">
        <f t="shared" si="97"/>
        <v>1280587.1200000001</v>
      </c>
      <c r="AL709" s="199">
        <f t="shared" si="97"/>
        <v>1579984.8</v>
      </c>
      <c r="AM709" s="199">
        <f t="shared" si="97"/>
        <v>1033527.31</v>
      </c>
      <c r="AN709" s="199">
        <f t="shared" si="97"/>
        <v>2198399.9</v>
      </c>
      <c r="AO709" s="199">
        <f t="shared" si="97"/>
        <v>3352511.91</v>
      </c>
      <c r="AP709" s="199">
        <f t="shared" si="97"/>
        <v>643295.99</v>
      </c>
      <c r="AQ709" s="199">
        <f t="shared" si="97"/>
        <v>7117473.04</v>
      </c>
      <c r="AR709" s="199">
        <f t="shared" si="97"/>
        <v>5496173.9400000004</v>
      </c>
      <c r="AS709" s="199">
        <f t="shared" si="97"/>
        <v>2506551.7599999998</v>
      </c>
      <c r="AT709" s="199">
        <f t="shared" si="97"/>
        <v>4451156.34</v>
      </c>
      <c r="AU709" s="199">
        <f t="shared" si="97"/>
        <v>45394742.130000003</v>
      </c>
      <c r="AV709" s="199">
        <f t="shared" si="97"/>
        <v>2208505.5099999998</v>
      </c>
      <c r="AW709" s="199">
        <f t="shared" si="97"/>
        <v>7164631.7999999998</v>
      </c>
      <c r="AX709" s="199">
        <f t="shared" si="97"/>
        <v>4546048.63</v>
      </c>
      <c r="AY709" s="199">
        <f t="shared" si="97"/>
        <v>2726433.61</v>
      </c>
      <c r="AZ709" s="199">
        <f t="shared" si="97"/>
        <v>250611.93</v>
      </c>
      <c r="BA709" s="199">
        <f t="shared" si="97"/>
        <v>1443583.4</v>
      </c>
      <c r="BB709" s="199">
        <f t="shared" si="97"/>
        <v>124107459.22</v>
      </c>
      <c r="BC709" s="199">
        <f t="shared" si="97"/>
        <v>6696501.2800000003</v>
      </c>
      <c r="BD709" s="199">
        <f t="shared" si="97"/>
        <v>3737573.47</v>
      </c>
      <c r="BE709" s="199">
        <f t="shared" si="97"/>
        <v>1463522.75</v>
      </c>
      <c r="BF709" s="199">
        <f t="shared" si="97"/>
        <v>17761944.879999999</v>
      </c>
      <c r="BG709" s="199">
        <f t="shared" si="97"/>
        <v>5190939.47</v>
      </c>
      <c r="BH709" s="199">
        <f t="shared" si="97"/>
        <v>15634006.949999999</v>
      </c>
      <c r="BI709" s="199">
        <f t="shared" si="97"/>
        <v>7844782.2199999997</v>
      </c>
      <c r="BJ709" s="199">
        <f t="shared" si="97"/>
        <v>972757.27</v>
      </c>
      <c r="BK709" s="199">
        <f t="shared" si="97"/>
        <v>1546524.89</v>
      </c>
      <c r="BL709" s="199">
        <f t="shared" si="97"/>
        <v>2294836.13</v>
      </c>
      <c r="BM709" s="199">
        <f t="shared" si="97"/>
        <v>81962054.439999998</v>
      </c>
      <c r="BN709" s="199">
        <f t="shared" si="97"/>
        <v>74478238.400000006</v>
      </c>
      <c r="BO709" s="199">
        <f t="shared" si="97"/>
        <v>2842157.65</v>
      </c>
      <c r="BP709" s="199">
        <f t="shared" si="97"/>
        <v>2323399.7200000002</v>
      </c>
      <c r="BQ709" s="199">
        <f t="shared" si="97"/>
        <v>2104057.67</v>
      </c>
      <c r="BR709" s="199">
        <f t="shared" si="97"/>
        <v>22282652.739999998</v>
      </c>
      <c r="BS709" s="199">
        <f t="shared" si="97"/>
        <v>523573</v>
      </c>
      <c r="BT709" s="199">
        <f t="shared" si="95"/>
        <v>32578662.949999999</v>
      </c>
      <c r="BU709" s="199">
        <f t="shared" si="95"/>
        <v>8727755.2100000009</v>
      </c>
      <c r="BV709" s="199">
        <f t="shared" si="95"/>
        <v>10549193.43</v>
      </c>
      <c r="BW709" s="199">
        <f t="shared" si="95"/>
        <v>3915315.3</v>
      </c>
      <c r="BX709" s="199">
        <f t="shared" si="95"/>
        <v>13585651.699999999</v>
      </c>
      <c r="BY709" s="199">
        <f t="shared" si="95"/>
        <v>72115616.810000002</v>
      </c>
      <c r="BZ709" s="199">
        <f t="shared" si="95"/>
        <v>7435636.0199999996</v>
      </c>
      <c r="CA709" s="199">
        <f t="shared" si="95"/>
        <v>1547641.29</v>
      </c>
      <c r="CB709" s="199">
        <f t="shared" si="95"/>
        <v>5613352.6500000004</v>
      </c>
      <c r="CC709" s="201">
        <f t="shared" si="86"/>
        <v>2153324040.1700015</v>
      </c>
    </row>
    <row r="710" spans="1:81" s="109" customFormat="1">
      <c r="A710" s="141"/>
      <c r="B710" s="319"/>
      <c r="C710" s="321"/>
      <c r="D710" s="331"/>
      <c r="E710" s="331"/>
      <c r="F710" s="332" t="s">
        <v>1162</v>
      </c>
      <c r="G710" s="333" t="s">
        <v>1653</v>
      </c>
      <c r="H710" s="199">
        <f t="shared" si="97"/>
        <v>255381.24</v>
      </c>
      <c r="I710" s="199">
        <f t="shared" si="97"/>
        <v>0</v>
      </c>
      <c r="J710" s="199">
        <f t="shared" si="97"/>
        <v>1221754</v>
      </c>
      <c r="K710" s="199">
        <f t="shared" si="97"/>
        <v>1195561</v>
      </c>
      <c r="L710" s="199">
        <f t="shared" si="97"/>
        <v>872572.89</v>
      </c>
      <c r="M710" s="199">
        <f t="shared" si="97"/>
        <v>30959320.02</v>
      </c>
      <c r="N710" s="199">
        <f t="shared" si="97"/>
        <v>113915743.3</v>
      </c>
      <c r="O710" s="199">
        <f t="shared" si="97"/>
        <v>1112834.6000000001</v>
      </c>
      <c r="P710" s="199">
        <f t="shared" si="97"/>
        <v>201750</v>
      </c>
      <c r="Q710" s="199">
        <f t="shared" si="97"/>
        <v>294669.5</v>
      </c>
      <c r="R710" s="199">
        <f t="shared" si="97"/>
        <v>0</v>
      </c>
      <c r="S710" s="199">
        <f t="shared" si="97"/>
        <v>1757900</v>
      </c>
      <c r="T710" s="199">
        <f t="shared" si="97"/>
        <v>1490176.84</v>
      </c>
      <c r="U710" s="199">
        <f t="shared" si="97"/>
        <v>177827</v>
      </c>
      <c r="V710" s="199">
        <f t="shared" si="97"/>
        <v>2250000</v>
      </c>
      <c r="W710" s="199">
        <f t="shared" si="97"/>
        <v>975919.6</v>
      </c>
      <c r="X710" s="199">
        <f t="shared" si="97"/>
        <v>0</v>
      </c>
      <c r="Y710" s="199">
        <f t="shared" si="97"/>
        <v>1257281.3</v>
      </c>
      <c r="Z710" s="199">
        <f t="shared" si="97"/>
        <v>27340653.91</v>
      </c>
      <c r="AA710" s="199">
        <f t="shared" si="97"/>
        <v>1728891.75</v>
      </c>
      <c r="AB710" s="199">
        <f t="shared" si="97"/>
        <v>871496.08</v>
      </c>
      <c r="AC710" s="199">
        <f t="shared" si="97"/>
        <v>420196.84</v>
      </c>
      <c r="AD710" s="199">
        <f t="shared" si="97"/>
        <v>2617102.7599999998</v>
      </c>
      <c r="AE710" s="199">
        <f t="shared" si="97"/>
        <v>230477.63</v>
      </c>
      <c r="AF710" s="199">
        <f t="shared" si="97"/>
        <v>0</v>
      </c>
      <c r="AG710" s="199">
        <f t="shared" si="97"/>
        <v>100000</v>
      </c>
      <c r="AH710" s="199">
        <f t="shared" si="97"/>
        <v>0</v>
      </c>
      <c r="AI710" s="199">
        <f t="shared" si="97"/>
        <v>83676597.060000002</v>
      </c>
      <c r="AJ710" s="199">
        <f t="shared" si="97"/>
        <v>0</v>
      </c>
      <c r="AK710" s="199">
        <f t="shared" si="97"/>
        <v>386630</v>
      </c>
      <c r="AL710" s="199">
        <f t="shared" si="97"/>
        <v>51450</v>
      </c>
      <c r="AM710" s="199">
        <f t="shared" si="97"/>
        <v>131530</v>
      </c>
      <c r="AN710" s="199">
        <f t="shared" si="97"/>
        <v>0</v>
      </c>
      <c r="AO710" s="199">
        <f t="shared" si="97"/>
        <v>934936</v>
      </c>
      <c r="AP710" s="199">
        <f t="shared" si="97"/>
        <v>145486.89000000001</v>
      </c>
      <c r="AQ710" s="199">
        <f t="shared" si="97"/>
        <v>2929087.89</v>
      </c>
      <c r="AR710" s="199">
        <f t="shared" si="97"/>
        <v>36943.65</v>
      </c>
      <c r="AS710" s="199">
        <f t="shared" si="97"/>
        <v>79417</v>
      </c>
      <c r="AT710" s="199">
        <f t="shared" si="97"/>
        <v>606249.02</v>
      </c>
      <c r="AU710" s="199">
        <f t="shared" si="97"/>
        <v>4267122.71</v>
      </c>
      <c r="AV710" s="199">
        <f t="shared" si="97"/>
        <v>7329868.2599999998</v>
      </c>
      <c r="AW710" s="199">
        <f t="shared" si="97"/>
        <v>0</v>
      </c>
      <c r="AX710" s="199">
        <f t="shared" si="97"/>
        <v>14750.28</v>
      </c>
      <c r="AY710" s="199">
        <f t="shared" si="97"/>
        <v>3042534.93</v>
      </c>
      <c r="AZ710" s="199">
        <f t="shared" si="97"/>
        <v>11646.76</v>
      </c>
      <c r="BA710" s="199">
        <f t="shared" si="97"/>
        <v>76570</v>
      </c>
      <c r="BB710" s="199">
        <f t="shared" si="97"/>
        <v>67295987.230000004</v>
      </c>
      <c r="BC710" s="199">
        <f t="shared" si="97"/>
        <v>179233.38</v>
      </c>
      <c r="BD710" s="199">
        <f t="shared" si="97"/>
        <v>0</v>
      </c>
      <c r="BE710" s="199">
        <f t="shared" si="97"/>
        <v>0</v>
      </c>
      <c r="BF710" s="199">
        <f t="shared" si="97"/>
        <v>529689.14</v>
      </c>
      <c r="BG710" s="199">
        <f t="shared" si="97"/>
        <v>124818.71</v>
      </c>
      <c r="BH710" s="199">
        <f t="shared" si="97"/>
        <v>1782547.26</v>
      </c>
      <c r="BI710" s="199">
        <f t="shared" si="97"/>
        <v>164609.99</v>
      </c>
      <c r="BJ710" s="199">
        <f t="shared" si="97"/>
        <v>539337.49</v>
      </c>
      <c r="BK710" s="199">
        <f t="shared" si="97"/>
        <v>20677.849999999999</v>
      </c>
      <c r="BL710" s="199">
        <f t="shared" si="97"/>
        <v>528504.02</v>
      </c>
      <c r="BM710" s="199">
        <f t="shared" si="97"/>
        <v>16384187.359999999</v>
      </c>
      <c r="BN710" s="199">
        <f t="shared" si="97"/>
        <v>4946050.68</v>
      </c>
      <c r="BO710" s="199">
        <f t="shared" si="97"/>
        <v>997152.51</v>
      </c>
      <c r="BP710" s="199">
        <f t="shared" si="97"/>
        <v>176396</v>
      </c>
      <c r="BQ710" s="199">
        <f t="shared" si="97"/>
        <v>165000</v>
      </c>
      <c r="BR710" s="199">
        <f t="shared" si="97"/>
        <v>2957776.33</v>
      </c>
      <c r="BS710" s="199">
        <f t="shared" si="97"/>
        <v>0</v>
      </c>
      <c r="BT710" s="199">
        <f t="shared" si="95"/>
        <v>3847441.44</v>
      </c>
      <c r="BU710" s="199">
        <f t="shared" si="95"/>
        <v>4056771.7</v>
      </c>
      <c r="BV710" s="199">
        <f t="shared" si="95"/>
        <v>988247.58</v>
      </c>
      <c r="BW710" s="199">
        <f t="shared" si="95"/>
        <v>1181742.01</v>
      </c>
      <c r="BX710" s="199">
        <f t="shared" si="95"/>
        <v>597156.81999999995</v>
      </c>
      <c r="BY710" s="199">
        <f t="shared" si="95"/>
        <v>11096087.859999999</v>
      </c>
      <c r="BZ710" s="199">
        <f t="shared" si="95"/>
        <v>2356305.39</v>
      </c>
      <c r="CA710" s="199">
        <f t="shared" si="95"/>
        <v>323723</v>
      </c>
      <c r="CB710" s="199">
        <f t="shared" si="95"/>
        <v>9633833.2400000002</v>
      </c>
      <c r="CC710" s="201">
        <f t="shared" si="86"/>
        <v>425841607.69999981</v>
      </c>
    </row>
    <row r="711" spans="1:81" s="109" customFormat="1">
      <c r="A711" s="141"/>
      <c r="B711" s="319"/>
      <c r="C711" s="321"/>
      <c r="D711" s="331"/>
      <c r="E711" s="331"/>
      <c r="F711" s="332" t="s">
        <v>1163</v>
      </c>
      <c r="G711" s="333" t="s">
        <v>1654</v>
      </c>
      <c r="H711" s="199">
        <f t="shared" si="97"/>
        <v>0</v>
      </c>
      <c r="I711" s="199">
        <f t="shared" si="97"/>
        <v>0</v>
      </c>
      <c r="J711" s="199">
        <f t="shared" si="97"/>
        <v>0</v>
      </c>
      <c r="K711" s="199">
        <f t="shared" si="97"/>
        <v>0</v>
      </c>
      <c r="L711" s="199">
        <f t="shared" si="97"/>
        <v>0</v>
      </c>
      <c r="M711" s="199">
        <f t="shared" si="97"/>
        <v>0</v>
      </c>
      <c r="N711" s="199">
        <f t="shared" si="97"/>
        <v>0</v>
      </c>
      <c r="O711" s="199">
        <f t="shared" si="97"/>
        <v>0</v>
      </c>
      <c r="P711" s="199">
        <f t="shared" si="97"/>
        <v>0</v>
      </c>
      <c r="Q711" s="199">
        <f t="shared" si="97"/>
        <v>0</v>
      </c>
      <c r="R711" s="199">
        <f t="shared" si="97"/>
        <v>0</v>
      </c>
      <c r="S711" s="199">
        <f t="shared" si="97"/>
        <v>0</v>
      </c>
      <c r="T711" s="199">
        <f t="shared" si="97"/>
        <v>0</v>
      </c>
      <c r="U711" s="199">
        <f t="shared" si="97"/>
        <v>0</v>
      </c>
      <c r="V711" s="199">
        <f t="shared" si="97"/>
        <v>0</v>
      </c>
      <c r="W711" s="199">
        <f t="shared" si="97"/>
        <v>0</v>
      </c>
      <c r="X711" s="199">
        <f t="shared" si="97"/>
        <v>0</v>
      </c>
      <c r="Y711" s="199">
        <f t="shared" si="97"/>
        <v>0</v>
      </c>
      <c r="Z711" s="199">
        <f t="shared" si="97"/>
        <v>0</v>
      </c>
      <c r="AA711" s="199">
        <f t="shared" si="97"/>
        <v>0</v>
      </c>
      <c r="AB711" s="199">
        <f t="shared" si="97"/>
        <v>0</v>
      </c>
      <c r="AC711" s="199">
        <f t="shared" si="97"/>
        <v>0</v>
      </c>
      <c r="AD711" s="199">
        <f t="shared" si="97"/>
        <v>0</v>
      </c>
      <c r="AE711" s="199">
        <f t="shared" si="97"/>
        <v>0</v>
      </c>
      <c r="AF711" s="199">
        <f t="shared" si="97"/>
        <v>0</v>
      </c>
      <c r="AG711" s="199">
        <f t="shared" si="97"/>
        <v>0</v>
      </c>
      <c r="AH711" s="199">
        <f t="shared" si="97"/>
        <v>0</v>
      </c>
      <c r="AI711" s="199">
        <f t="shared" si="97"/>
        <v>0</v>
      </c>
      <c r="AJ711" s="199">
        <f t="shared" si="97"/>
        <v>0</v>
      </c>
      <c r="AK711" s="199">
        <f t="shared" si="97"/>
        <v>0</v>
      </c>
      <c r="AL711" s="199">
        <f t="shared" si="97"/>
        <v>0</v>
      </c>
      <c r="AM711" s="199">
        <f t="shared" si="97"/>
        <v>0</v>
      </c>
      <c r="AN711" s="199">
        <f t="shared" si="97"/>
        <v>0</v>
      </c>
      <c r="AO711" s="199">
        <f t="shared" si="97"/>
        <v>0</v>
      </c>
      <c r="AP711" s="199">
        <f t="shared" si="97"/>
        <v>0</v>
      </c>
      <c r="AQ711" s="199">
        <f t="shared" si="97"/>
        <v>0</v>
      </c>
      <c r="AR711" s="199">
        <f t="shared" si="97"/>
        <v>0</v>
      </c>
      <c r="AS711" s="199">
        <f t="shared" si="97"/>
        <v>0</v>
      </c>
      <c r="AT711" s="199">
        <f t="shared" si="97"/>
        <v>0</v>
      </c>
      <c r="AU711" s="199">
        <f t="shared" si="97"/>
        <v>0</v>
      </c>
      <c r="AV711" s="199">
        <f t="shared" si="97"/>
        <v>0</v>
      </c>
      <c r="AW711" s="199">
        <f t="shared" si="97"/>
        <v>0</v>
      </c>
      <c r="AX711" s="199">
        <f t="shared" si="97"/>
        <v>0</v>
      </c>
      <c r="AY711" s="199">
        <f t="shared" si="97"/>
        <v>0</v>
      </c>
      <c r="AZ711" s="199">
        <f t="shared" si="97"/>
        <v>0</v>
      </c>
      <c r="BA711" s="199">
        <f t="shared" si="97"/>
        <v>0</v>
      </c>
      <c r="BB711" s="199">
        <f t="shared" si="97"/>
        <v>0</v>
      </c>
      <c r="BC711" s="199">
        <f t="shared" si="97"/>
        <v>0</v>
      </c>
      <c r="BD711" s="199">
        <f t="shared" si="97"/>
        <v>0</v>
      </c>
      <c r="BE711" s="199">
        <f t="shared" si="97"/>
        <v>0</v>
      </c>
      <c r="BF711" s="199">
        <f t="shared" si="97"/>
        <v>0</v>
      </c>
      <c r="BG711" s="199">
        <f t="shared" si="97"/>
        <v>0</v>
      </c>
      <c r="BH711" s="199">
        <f t="shared" si="97"/>
        <v>0</v>
      </c>
      <c r="BI711" s="199">
        <f t="shared" si="97"/>
        <v>0</v>
      </c>
      <c r="BJ711" s="199">
        <f t="shared" si="97"/>
        <v>0</v>
      </c>
      <c r="BK711" s="199">
        <f t="shared" si="97"/>
        <v>0</v>
      </c>
      <c r="BL711" s="199">
        <f t="shared" si="97"/>
        <v>0</v>
      </c>
      <c r="BM711" s="199">
        <f t="shared" si="97"/>
        <v>0</v>
      </c>
      <c r="BN711" s="199">
        <f t="shared" si="97"/>
        <v>17400</v>
      </c>
      <c r="BO711" s="199">
        <f t="shared" si="97"/>
        <v>0</v>
      </c>
      <c r="BP711" s="199">
        <f t="shared" si="97"/>
        <v>0</v>
      </c>
      <c r="BQ711" s="199">
        <f t="shared" si="97"/>
        <v>0</v>
      </c>
      <c r="BR711" s="199">
        <f t="shared" si="97"/>
        <v>0</v>
      </c>
      <c r="BS711" s="199">
        <f t="shared" si="97"/>
        <v>0</v>
      </c>
      <c r="BT711" s="199">
        <f t="shared" si="95"/>
        <v>0</v>
      </c>
      <c r="BU711" s="199">
        <f t="shared" si="95"/>
        <v>0</v>
      </c>
      <c r="BV711" s="199">
        <f t="shared" si="95"/>
        <v>0</v>
      </c>
      <c r="BW711" s="199">
        <f t="shared" si="95"/>
        <v>0</v>
      </c>
      <c r="BX711" s="199">
        <f t="shared" si="95"/>
        <v>0</v>
      </c>
      <c r="BY711" s="199">
        <f t="shared" si="95"/>
        <v>0</v>
      </c>
      <c r="BZ711" s="199">
        <f t="shared" si="95"/>
        <v>0</v>
      </c>
      <c r="CA711" s="199">
        <f t="shared" si="95"/>
        <v>0</v>
      </c>
      <c r="CB711" s="199">
        <f t="shared" si="95"/>
        <v>0</v>
      </c>
      <c r="CC711" s="201">
        <f t="shared" si="86"/>
        <v>17400</v>
      </c>
    </row>
    <row r="712" spans="1:81" s="109" customFormat="1">
      <c r="A712" s="141"/>
      <c r="B712" s="319"/>
      <c r="C712" s="321"/>
      <c r="D712" s="331"/>
      <c r="E712" s="331"/>
      <c r="F712" s="332" t="s">
        <v>1201</v>
      </c>
      <c r="G712" s="333" t="s">
        <v>1202</v>
      </c>
      <c r="H712" s="199">
        <f>H576</f>
        <v>0</v>
      </c>
      <c r="I712" s="199">
        <f t="shared" ref="I712:BT712" si="98">I576</f>
        <v>0</v>
      </c>
      <c r="J712" s="199">
        <f t="shared" si="98"/>
        <v>0</v>
      </c>
      <c r="K712" s="199">
        <f t="shared" si="98"/>
        <v>0</v>
      </c>
      <c r="L712" s="199">
        <f t="shared" si="98"/>
        <v>0</v>
      </c>
      <c r="M712" s="199">
        <f t="shared" si="98"/>
        <v>0</v>
      </c>
      <c r="N712" s="199">
        <f t="shared" si="98"/>
        <v>0</v>
      </c>
      <c r="O712" s="199">
        <f t="shared" si="98"/>
        <v>0</v>
      </c>
      <c r="P712" s="199">
        <f t="shared" si="98"/>
        <v>0</v>
      </c>
      <c r="Q712" s="199">
        <f t="shared" si="98"/>
        <v>0</v>
      </c>
      <c r="R712" s="199">
        <f t="shared" si="98"/>
        <v>0</v>
      </c>
      <c r="S712" s="199">
        <f t="shared" si="98"/>
        <v>0</v>
      </c>
      <c r="T712" s="199">
        <f t="shared" si="98"/>
        <v>0</v>
      </c>
      <c r="U712" s="199">
        <f t="shared" si="98"/>
        <v>0</v>
      </c>
      <c r="V712" s="199">
        <f t="shared" si="98"/>
        <v>0</v>
      </c>
      <c r="W712" s="199">
        <f t="shared" si="98"/>
        <v>0</v>
      </c>
      <c r="X712" s="199">
        <f t="shared" si="98"/>
        <v>0</v>
      </c>
      <c r="Y712" s="199">
        <f t="shared" si="98"/>
        <v>0</v>
      </c>
      <c r="Z712" s="199">
        <f t="shared" si="98"/>
        <v>0</v>
      </c>
      <c r="AA712" s="199">
        <f t="shared" si="98"/>
        <v>0</v>
      </c>
      <c r="AB712" s="199">
        <f t="shared" si="98"/>
        <v>0</v>
      </c>
      <c r="AC712" s="199">
        <f t="shared" si="98"/>
        <v>0</v>
      </c>
      <c r="AD712" s="199">
        <f t="shared" si="98"/>
        <v>0</v>
      </c>
      <c r="AE712" s="199">
        <f t="shared" si="98"/>
        <v>0</v>
      </c>
      <c r="AF712" s="199">
        <f t="shared" si="98"/>
        <v>0</v>
      </c>
      <c r="AG712" s="199">
        <f t="shared" si="98"/>
        <v>0</v>
      </c>
      <c r="AH712" s="199">
        <f t="shared" si="98"/>
        <v>0</v>
      </c>
      <c r="AI712" s="199">
        <f t="shared" si="98"/>
        <v>0</v>
      </c>
      <c r="AJ712" s="199">
        <f t="shared" si="98"/>
        <v>0</v>
      </c>
      <c r="AK712" s="199">
        <f t="shared" si="98"/>
        <v>0</v>
      </c>
      <c r="AL712" s="199">
        <f t="shared" si="98"/>
        <v>0</v>
      </c>
      <c r="AM712" s="199">
        <f t="shared" si="98"/>
        <v>0</v>
      </c>
      <c r="AN712" s="199">
        <f t="shared" si="98"/>
        <v>0</v>
      </c>
      <c r="AO712" s="199">
        <f t="shared" si="98"/>
        <v>0</v>
      </c>
      <c r="AP712" s="199">
        <f t="shared" si="98"/>
        <v>0</v>
      </c>
      <c r="AQ712" s="199">
        <f t="shared" si="98"/>
        <v>0</v>
      </c>
      <c r="AR712" s="199">
        <f t="shared" si="98"/>
        <v>0</v>
      </c>
      <c r="AS712" s="199">
        <f t="shared" si="98"/>
        <v>0</v>
      </c>
      <c r="AT712" s="199">
        <f t="shared" si="98"/>
        <v>0</v>
      </c>
      <c r="AU712" s="199">
        <f t="shared" si="98"/>
        <v>0</v>
      </c>
      <c r="AV712" s="199">
        <f t="shared" si="98"/>
        <v>0</v>
      </c>
      <c r="AW712" s="199">
        <f t="shared" si="98"/>
        <v>0</v>
      </c>
      <c r="AX712" s="199">
        <f t="shared" si="98"/>
        <v>0</v>
      </c>
      <c r="AY712" s="199">
        <f t="shared" si="98"/>
        <v>0</v>
      </c>
      <c r="AZ712" s="199">
        <f t="shared" si="98"/>
        <v>0</v>
      </c>
      <c r="BA712" s="199">
        <f t="shared" si="98"/>
        <v>0</v>
      </c>
      <c r="BB712" s="199">
        <f t="shared" si="98"/>
        <v>0</v>
      </c>
      <c r="BC712" s="199">
        <f t="shared" si="98"/>
        <v>0</v>
      </c>
      <c r="BD712" s="199">
        <f t="shared" si="98"/>
        <v>0</v>
      </c>
      <c r="BE712" s="199">
        <f t="shared" si="98"/>
        <v>0</v>
      </c>
      <c r="BF712" s="199">
        <f t="shared" si="98"/>
        <v>0</v>
      </c>
      <c r="BG712" s="199">
        <f t="shared" si="98"/>
        <v>0</v>
      </c>
      <c r="BH712" s="199">
        <f t="shared" si="98"/>
        <v>0</v>
      </c>
      <c r="BI712" s="199">
        <f t="shared" si="98"/>
        <v>0</v>
      </c>
      <c r="BJ712" s="199">
        <f t="shared" si="98"/>
        <v>0</v>
      </c>
      <c r="BK712" s="199">
        <f t="shared" si="98"/>
        <v>0</v>
      </c>
      <c r="BL712" s="199">
        <f t="shared" si="98"/>
        <v>0</v>
      </c>
      <c r="BM712" s="199">
        <f t="shared" si="98"/>
        <v>0</v>
      </c>
      <c r="BN712" s="199">
        <f t="shared" si="98"/>
        <v>0</v>
      </c>
      <c r="BO712" s="199">
        <f t="shared" si="98"/>
        <v>0</v>
      </c>
      <c r="BP712" s="199">
        <f t="shared" si="98"/>
        <v>0</v>
      </c>
      <c r="BQ712" s="199">
        <f t="shared" si="98"/>
        <v>0</v>
      </c>
      <c r="BR712" s="199">
        <f t="shared" si="98"/>
        <v>0</v>
      </c>
      <c r="BS712" s="199">
        <f t="shared" si="98"/>
        <v>0</v>
      </c>
      <c r="BT712" s="199">
        <f t="shared" si="98"/>
        <v>0</v>
      </c>
      <c r="BU712" s="199">
        <f t="shared" ref="BU712:CB712" si="99">BU576</f>
        <v>0</v>
      </c>
      <c r="BV712" s="199">
        <f t="shared" si="99"/>
        <v>0</v>
      </c>
      <c r="BW712" s="199">
        <f t="shared" si="99"/>
        <v>0</v>
      </c>
      <c r="BX712" s="199">
        <f t="shared" si="99"/>
        <v>0</v>
      </c>
      <c r="BY712" s="199">
        <f t="shared" si="99"/>
        <v>0</v>
      </c>
      <c r="BZ712" s="199">
        <f t="shared" si="99"/>
        <v>0</v>
      </c>
      <c r="CA712" s="199">
        <f t="shared" si="99"/>
        <v>0</v>
      </c>
      <c r="CB712" s="199">
        <f t="shared" si="99"/>
        <v>0</v>
      </c>
      <c r="CC712" s="201">
        <f t="shared" si="86"/>
        <v>0</v>
      </c>
    </row>
    <row r="713" spans="1:81" s="131" customFormat="1">
      <c r="A713" s="142"/>
      <c r="B713" s="334"/>
      <c r="C713" s="335"/>
      <c r="D713" s="336"/>
      <c r="E713" s="336"/>
      <c r="F713" s="337" t="s">
        <v>1446</v>
      </c>
      <c r="G713" s="338" t="s">
        <v>1447</v>
      </c>
      <c r="H713" s="382"/>
      <c r="I713" s="382"/>
      <c r="J713" s="382"/>
      <c r="K713" s="382"/>
      <c r="L713" s="382"/>
      <c r="M713" s="382"/>
      <c r="N713" s="382"/>
      <c r="O713" s="382"/>
      <c r="P713" s="382"/>
      <c r="Q713" s="382"/>
      <c r="R713" s="382"/>
      <c r="S713" s="382"/>
      <c r="T713" s="382"/>
      <c r="U713" s="382"/>
      <c r="V713" s="382"/>
      <c r="W713" s="382"/>
      <c r="X713" s="382"/>
      <c r="Y713" s="382"/>
      <c r="Z713" s="382"/>
      <c r="AA713" s="382"/>
      <c r="AB713" s="382"/>
      <c r="AC713" s="382"/>
      <c r="AD713" s="382"/>
      <c r="AE713" s="382"/>
      <c r="AF713" s="382"/>
      <c r="AG713" s="382"/>
      <c r="AH713" s="382"/>
      <c r="AI713" s="382"/>
      <c r="AJ713" s="382"/>
      <c r="AK713" s="382"/>
      <c r="AL713" s="382"/>
      <c r="AM713" s="382"/>
      <c r="AN713" s="382"/>
      <c r="AO713" s="382"/>
      <c r="AP713" s="382"/>
      <c r="AQ713" s="382"/>
      <c r="AR713" s="382"/>
      <c r="AS713" s="382"/>
      <c r="AT713" s="382"/>
      <c r="AU713" s="382"/>
      <c r="AV713" s="382"/>
      <c r="AW713" s="382"/>
      <c r="AX713" s="382"/>
      <c r="AY713" s="382"/>
      <c r="AZ713" s="382"/>
      <c r="BA713" s="382"/>
      <c r="BB713" s="382"/>
      <c r="BC713" s="382"/>
      <c r="BD713" s="382"/>
      <c r="BE713" s="382"/>
      <c r="BF713" s="382"/>
      <c r="BG713" s="382"/>
      <c r="BH713" s="382"/>
      <c r="BI713" s="382"/>
      <c r="BJ713" s="382"/>
      <c r="BK713" s="382"/>
      <c r="BL713" s="382"/>
      <c r="BM713" s="382"/>
      <c r="BN713" s="382"/>
      <c r="BO713" s="382"/>
      <c r="BP713" s="382"/>
      <c r="BQ713" s="382"/>
      <c r="BR713" s="382"/>
      <c r="BS713" s="382"/>
      <c r="BT713" s="382"/>
      <c r="BU713" s="382"/>
      <c r="BV713" s="382"/>
      <c r="BW713" s="382"/>
      <c r="BX713" s="382"/>
      <c r="BY713" s="382"/>
      <c r="BZ713" s="382"/>
      <c r="CA713" s="382"/>
      <c r="CB713" s="382"/>
      <c r="CC713" s="201">
        <f t="shared" si="86"/>
        <v>0</v>
      </c>
    </row>
    <row r="714" spans="1:81" s="132" customFormat="1" ht="23.25" customHeight="1">
      <c r="A714" s="133"/>
      <c r="B714" s="140" t="s">
        <v>69</v>
      </c>
      <c r="C714" s="339" t="s">
        <v>1403</v>
      </c>
      <c r="D714" s="340"/>
      <c r="E714" s="340"/>
      <c r="F714" s="341"/>
      <c r="G714" s="342"/>
      <c r="H714" s="194">
        <f>SUM(H700:H713)</f>
        <v>318044341.00999999</v>
      </c>
      <c r="I714" s="194">
        <f t="shared" ref="I714:BT714" si="100">SUM(I700:I713)</f>
        <v>127523131.91</v>
      </c>
      <c r="J714" s="194">
        <f t="shared" si="100"/>
        <v>724543105.99999988</v>
      </c>
      <c r="K714" s="194">
        <f t="shared" si="100"/>
        <v>77768785.569999993</v>
      </c>
      <c r="L714" s="194">
        <f t="shared" si="100"/>
        <v>71707257.179999992</v>
      </c>
      <c r="M714" s="194">
        <f t="shared" si="100"/>
        <v>143368053.53999999</v>
      </c>
      <c r="N714" s="194">
        <f t="shared" si="100"/>
        <v>1222959583.6800001</v>
      </c>
      <c r="O714" s="194">
        <f t="shared" si="100"/>
        <v>225260649.57999998</v>
      </c>
      <c r="P714" s="194">
        <f t="shared" si="100"/>
        <v>35803802.710000001</v>
      </c>
      <c r="Q714" s="194">
        <f t="shared" si="100"/>
        <v>470873228.42999995</v>
      </c>
      <c r="R714" s="194">
        <f t="shared" si="100"/>
        <v>34961444.699999996</v>
      </c>
      <c r="S714" s="194">
        <f t="shared" si="100"/>
        <v>101902816.59999999</v>
      </c>
      <c r="T714" s="194">
        <f t="shared" si="100"/>
        <v>272997321.32999998</v>
      </c>
      <c r="U714" s="194">
        <f t="shared" si="100"/>
        <v>259410583.17000002</v>
      </c>
      <c r="V714" s="194">
        <f t="shared" si="100"/>
        <v>36602904.5</v>
      </c>
      <c r="W714" s="194">
        <f t="shared" si="100"/>
        <v>192355728.87</v>
      </c>
      <c r="X714" s="194">
        <f t="shared" si="100"/>
        <v>108108166.81</v>
      </c>
      <c r="Y714" s="194">
        <f t="shared" si="100"/>
        <v>65922766.209999993</v>
      </c>
      <c r="Z714" s="194">
        <f t="shared" si="100"/>
        <v>971143278.66999996</v>
      </c>
      <c r="AA714" s="194">
        <f t="shared" si="100"/>
        <v>47430299.739999995</v>
      </c>
      <c r="AB714" s="194">
        <f t="shared" si="100"/>
        <v>59238549.270000003</v>
      </c>
      <c r="AC714" s="194">
        <f t="shared" si="100"/>
        <v>116922060.31000002</v>
      </c>
      <c r="AD714" s="194">
        <f t="shared" si="100"/>
        <v>23696273.439999998</v>
      </c>
      <c r="AE714" s="194">
        <f t="shared" si="100"/>
        <v>89409878.979999989</v>
      </c>
      <c r="AF714" s="194">
        <f t="shared" si="100"/>
        <v>65517742.509999998</v>
      </c>
      <c r="AG714" s="194">
        <f t="shared" si="100"/>
        <v>22636076.669999998</v>
      </c>
      <c r="AH714" s="194">
        <f t="shared" si="100"/>
        <v>92297616.030000001</v>
      </c>
      <c r="AI714" s="194">
        <f t="shared" si="100"/>
        <v>338914752.23000002</v>
      </c>
      <c r="AJ714" s="194">
        <f t="shared" si="100"/>
        <v>35835808.769999996</v>
      </c>
      <c r="AK714" s="194">
        <f t="shared" si="100"/>
        <v>40453170.890000001</v>
      </c>
      <c r="AL714" s="194">
        <f t="shared" si="100"/>
        <v>30314463.210000001</v>
      </c>
      <c r="AM714" s="194">
        <f t="shared" si="100"/>
        <v>37436464.859999999</v>
      </c>
      <c r="AN714" s="194">
        <f t="shared" si="100"/>
        <v>32222018.799999997</v>
      </c>
      <c r="AO714" s="194">
        <f t="shared" si="100"/>
        <v>19947132.800000001</v>
      </c>
      <c r="AP714" s="194">
        <f t="shared" si="100"/>
        <v>27287087.300000001</v>
      </c>
      <c r="AQ714" s="194">
        <f t="shared" si="100"/>
        <v>48543989.969999999</v>
      </c>
      <c r="AR714" s="194">
        <f t="shared" si="100"/>
        <v>39564859.359999999</v>
      </c>
      <c r="AS714" s="194">
        <f t="shared" si="100"/>
        <v>28045838.119999997</v>
      </c>
      <c r="AT714" s="194">
        <f t="shared" si="100"/>
        <v>41820931.490000002</v>
      </c>
      <c r="AU714" s="194">
        <f t="shared" si="100"/>
        <v>217113553.22</v>
      </c>
      <c r="AV714" s="194">
        <f t="shared" si="100"/>
        <v>23011743.07</v>
      </c>
      <c r="AW714" s="194">
        <f t="shared" si="100"/>
        <v>26821770.210000001</v>
      </c>
      <c r="AX714" s="194">
        <f t="shared" si="100"/>
        <v>29273518.309999999</v>
      </c>
      <c r="AY714" s="194">
        <f t="shared" si="100"/>
        <v>23401382.82</v>
      </c>
      <c r="AZ714" s="194">
        <f t="shared" si="100"/>
        <v>9672211.6399999987</v>
      </c>
      <c r="BA714" s="194">
        <f t="shared" si="100"/>
        <v>27554455.489999998</v>
      </c>
      <c r="BB714" s="194">
        <f t="shared" si="100"/>
        <v>429652768.39999998</v>
      </c>
      <c r="BC714" s="194">
        <f t="shared" si="100"/>
        <v>49612904.840000004</v>
      </c>
      <c r="BD714" s="194">
        <f t="shared" si="100"/>
        <v>81532553.939999998</v>
      </c>
      <c r="BE714" s="194">
        <f t="shared" si="100"/>
        <v>49335936.229999997</v>
      </c>
      <c r="BF714" s="194">
        <f t="shared" si="100"/>
        <v>90234828.839999989</v>
      </c>
      <c r="BG714" s="194">
        <f t="shared" si="100"/>
        <v>41583557.240000002</v>
      </c>
      <c r="BH714" s="194">
        <f t="shared" si="100"/>
        <v>97887431.189800009</v>
      </c>
      <c r="BI714" s="194">
        <f t="shared" si="100"/>
        <v>47972307.539999999</v>
      </c>
      <c r="BJ714" s="194">
        <f t="shared" si="100"/>
        <v>6236374.1600000001</v>
      </c>
      <c r="BK714" s="194">
        <f t="shared" si="100"/>
        <v>15663030.700000001</v>
      </c>
      <c r="BL714" s="194">
        <f t="shared" si="100"/>
        <v>40788680.040000007</v>
      </c>
      <c r="BM714" s="194">
        <f t="shared" si="100"/>
        <v>366747953.89999998</v>
      </c>
      <c r="BN714" s="194">
        <f t="shared" si="100"/>
        <v>210657579.68000001</v>
      </c>
      <c r="BO714" s="194">
        <f t="shared" si="100"/>
        <v>34401863.93</v>
      </c>
      <c r="BP714" s="194">
        <f t="shared" si="100"/>
        <v>20147360.359999999</v>
      </c>
      <c r="BQ714" s="194">
        <f t="shared" si="100"/>
        <v>36595452.359999999</v>
      </c>
      <c r="BR714" s="194">
        <f t="shared" si="100"/>
        <v>34493698.449999996</v>
      </c>
      <c r="BS714" s="194">
        <f t="shared" si="100"/>
        <v>22188155.93</v>
      </c>
      <c r="BT714" s="194">
        <f t="shared" si="100"/>
        <v>383625851.77999997</v>
      </c>
      <c r="BU714" s="194">
        <f t="shared" ref="BU714:CB714" si="101">SUM(BU700:BU713)</f>
        <v>36051504.330000006</v>
      </c>
      <c r="BV714" s="194">
        <f t="shared" si="101"/>
        <v>72686963.269999996</v>
      </c>
      <c r="BW714" s="194">
        <f t="shared" si="101"/>
        <v>40639891.639999993</v>
      </c>
      <c r="BX714" s="194">
        <f t="shared" si="101"/>
        <v>65508696.839999996</v>
      </c>
      <c r="BY714" s="194">
        <f t="shared" si="101"/>
        <v>120742697.55</v>
      </c>
      <c r="BZ714" s="194">
        <f t="shared" si="101"/>
        <v>51639682.010000005</v>
      </c>
      <c r="CA714" s="194">
        <f t="shared" si="101"/>
        <v>39068506.099999994</v>
      </c>
      <c r="CB714" s="194">
        <f t="shared" si="101"/>
        <v>33838261.969999999</v>
      </c>
      <c r="CC714" s="194">
        <f>SUM(CC700:CC713)</f>
        <v>9575175093.1998024</v>
      </c>
    </row>
    <row r="715" spans="1:81" s="345" customFormat="1">
      <c r="A715" s="315"/>
      <c r="B715" s="343"/>
      <c r="C715" s="344"/>
      <c r="D715" s="344"/>
      <c r="E715" s="344"/>
      <c r="F715" s="332" t="s">
        <v>1239</v>
      </c>
      <c r="G715" s="333" t="s">
        <v>1240</v>
      </c>
      <c r="H715" s="200">
        <f t="shared" ref="H715:BS718" si="102">H602</f>
        <v>0</v>
      </c>
      <c r="I715" s="200">
        <f t="shared" si="102"/>
        <v>0</v>
      </c>
      <c r="J715" s="200">
        <f t="shared" si="102"/>
        <v>0</v>
      </c>
      <c r="K715" s="200">
        <f t="shared" si="102"/>
        <v>0</v>
      </c>
      <c r="L715" s="200">
        <f t="shared" si="102"/>
        <v>0</v>
      </c>
      <c r="M715" s="200">
        <f t="shared" si="102"/>
        <v>0</v>
      </c>
      <c r="N715" s="200">
        <f t="shared" si="102"/>
        <v>0</v>
      </c>
      <c r="O715" s="200">
        <f t="shared" si="102"/>
        <v>0</v>
      </c>
      <c r="P715" s="200">
        <f t="shared" si="102"/>
        <v>0</v>
      </c>
      <c r="Q715" s="200">
        <f t="shared" si="102"/>
        <v>0</v>
      </c>
      <c r="R715" s="200">
        <f t="shared" si="102"/>
        <v>0</v>
      </c>
      <c r="S715" s="200">
        <f t="shared" si="102"/>
        <v>0</v>
      </c>
      <c r="T715" s="200">
        <f t="shared" si="102"/>
        <v>0</v>
      </c>
      <c r="U715" s="200">
        <f t="shared" si="102"/>
        <v>0</v>
      </c>
      <c r="V715" s="200">
        <f t="shared" si="102"/>
        <v>0</v>
      </c>
      <c r="W715" s="200">
        <f t="shared" si="102"/>
        <v>0</v>
      </c>
      <c r="X715" s="200">
        <f t="shared" si="102"/>
        <v>0</v>
      </c>
      <c r="Y715" s="200">
        <f t="shared" si="102"/>
        <v>0</v>
      </c>
      <c r="Z715" s="200">
        <f t="shared" si="102"/>
        <v>0</v>
      </c>
      <c r="AA715" s="200">
        <f t="shared" si="102"/>
        <v>0</v>
      </c>
      <c r="AB715" s="200">
        <f t="shared" si="102"/>
        <v>0</v>
      </c>
      <c r="AC715" s="200">
        <f t="shared" si="102"/>
        <v>0</v>
      </c>
      <c r="AD715" s="200">
        <f t="shared" si="102"/>
        <v>0</v>
      </c>
      <c r="AE715" s="200">
        <f t="shared" si="102"/>
        <v>0</v>
      </c>
      <c r="AF715" s="200">
        <f t="shared" si="102"/>
        <v>0</v>
      </c>
      <c r="AG715" s="200">
        <f t="shared" si="102"/>
        <v>0</v>
      </c>
      <c r="AH715" s="200">
        <f t="shared" si="102"/>
        <v>0</v>
      </c>
      <c r="AI715" s="200">
        <f t="shared" si="102"/>
        <v>0</v>
      </c>
      <c r="AJ715" s="200">
        <f t="shared" si="102"/>
        <v>0</v>
      </c>
      <c r="AK715" s="200">
        <f t="shared" si="102"/>
        <v>0</v>
      </c>
      <c r="AL715" s="200">
        <f t="shared" si="102"/>
        <v>0</v>
      </c>
      <c r="AM715" s="200">
        <f t="shared" si="102"/>
        <v>0</v>
      </c>
      <c r="AN715" s="200">
        <f t="shared" si="102"/>
        <v>0</v>
      </c>
      <c r="AO715" s="200">
        <f t="shared" si="102"/>
        <v>0</v>
      </c>
      <c r="AP715" s="200">
        <f t="shared" si="102"/>
        <v>0</v>
      </c>
      <c r="AQ715" s="200">
        <f t="shared" si="102"/>
        <v>0</v>
      </c>
      <c r="AR715" s="200">
        <f t="shared" si="102"/>
        <v>0</v>
      </c>
      <c r="AS715" s="200">
        <f t="shared" si="102"/>
        <v>0</v>
      </c>
      <c r="AT715" s="200">
        <f t="shared" si="102"/>
        <v>0</v>
      </c>
      <c r="AU715" s="200">
        <f t="shared" si="102"/>
        <v>0</v>
      </c>
      <c r="AV715" s="200">
        <f t="shared" si="102"/>
        <v>0</v>
      </c>
      <c r="AW715" s="200">
        <f t="shared" si="102"/>
        <v>0</v>
      </c>
      <c r="AX715" s="200">
        <f t="shared" si="102"/>
        <v>0</v>
      </c>
      <c r="AY715" s="200">
        <f t="shared" si="102"/>
        <v>0</v>
      </c>
      <c r="AZ715" s="200">
        <f t="shared" si="102"/>
        <v>0</v>
      </c>
      <c r="BA715" s="200">
        <f t="shared" si="102"/>
        <v>0</v>
      </c>
      <c r="BB715" s="200">
        <f t="shared" si="102"/>
        <v>0</v>
      </c>
      <c r="BC715" s="200">
        <f t="shared" si="102"/>
        <v>0</v>
      </c>
      <c r="BD715" s="200">
        <f t="shared" si="102"/>
        <v>0</v>
      </c>
      <c r="BE715" s="200">
        <f t="shared" si="102"/>
        <v>0</v>
      </c>
      <c r="BF715" s="200">
        <f t="shared" si="102"/>
        <v>0</v>
      </c>
      <c r="BG715" s="200">
        <f t="shared" si="102"/>
        <v>0</v>
      </c>
      <c r="BH715" s="200">
        <f t="shared" si="102"/>
        <v>0</v>
      </c>
      <c r="BI715" s="200">
        <f t="shared" si="102"/>
        <v>0</v>
      </c>
      <c r="BJ715" s="200">
        <f t="shared" si="102"/>
        <v>0</v>
      </c>
      <c r="BK715" s="200">
        <f t="shared" si="102"/>
        <v>0</v>
      </c>
      <c r="BL715" s="200">
        <f t="shared" si="102"/>
        <v>0</v>
      </c>
      <c r="BM715" s="200">
        <f t="shared" si="102"/>
        <v>0</v>
      </c>
      <c r="BN715" s="200">
        <f t="shared" si="102"/>
        <v>0</v>
      </c>
      <c r="BO715" s="200">
        <f t="shared" si="102"/>
        <v>0</v>
      </c>
      <c r="BP715" s="200">
        <f t="shared" si="102"/>
        <v>0</v>
      </c>
      <c r="BQ715" s="200">
        <f t="shared" si="102"/>
        <v>0</v>
      </c>
      <c r="BR715" s="200">
        <f t="shared" si="102"/>
        <v>0</v>
      </c>
      <c r="BS715" s="200">
        <f t="shared" si="102"/>
        <v>0</v>
      </c>
      <c r="BT715" s="200">
        <f t="shared" ref="BT715:CB723" si="103">BT602</f>
        <v>0</v>
      </c>
      <c r="BU715" s="200">
        <f t="shared" si="103"/>
        <v>0</v>
      </c>
      <c r="BV715" s="200">
        <f t="shared" si="103"/>
        <v>0</v>
      </c>
      <c r="BW715" s="200">
        <f t="shared" si="103"/>
        <v>0</v>
      </c>
      <c r="BX715" s="200">
        <f t="shared" si="103"/>
        <v>0</v>
      </c>
      <c r="BY715" s="200">
        <f t="shared" si="103"/>
        <v>0</v>
      </c>
      <c r="BZ715" s="200">
        <f t="shared" si="103"/>
        <v>0</v>
      </c>
      <c r="CA715" s="200">
        <f t="shared" si="103"/>
        <v>0</v>
      </c>
      <c r="CB715" s="200">
        <f t="shared" si="103"/>
        <v>0</v>
      </c>
      <c r="CC715" s="201">
        <f>SUM(H715:CB715)</f>
        <v>0</v>
      </c>
    </row>
    <row r="716" spans="1:81" s="316" customFormat="1" ht="23.25" customHeight="1">
      <c r="A716" s="315"/>
      <c r="B716" s="319" t="s">
        <v>70</v>
      </c>
      <c r="C716" s="503" t="s">
        <v>1404</v>
      </c>
      <c r="D716" s="346"/>
      <c r="E716" s="346"/>
      <c r="F716" s="332" t="s">
        <v>1241</v>
      </c>
      <c r="G716" s="333" t="s">
        <v>1242</v>
      </c>
      <c r="H716" s="201">
        <f t="shared" si="102"/>
        <v>90309526.269999996</v>
      </c>
      <c r="I716" s="201">
        <f t="shared" si="102"/>
        <v>0</v>
      </c>
      <c r="J716" s="201">
        <f t="shared" si="102"/>
        <v>0</v>
      </c>
      <c r="K716" s="201">
        <f t="shared" si="102"/>
        <v>0</v>
      </c>
      <c r="L716" s="201">
        <f t="shared" si="102"/>
        <v>0</v>
      </c>
      <c r="M716" s="201">
        <f t="shared" si="102"/>
        <v>0</v>
      </c>
      <c r="N716" s="201">
        <f t="shared" si="102"/>
        <v>103672043.48</v>
      </c>
      <c r="O716" s="201">
        <f t="shared" si="102"/>
        <v>0</v>
      </c>
      <c r="P716" s="201">
        <f t="shared" si="102"/>
        <v>0</v>
      </c>
      <c r="Q716" s="201">
        <f t="shared" si="102"/>
        <v>0</v>
      </c>
      <c r="R716" s="201">
        <f t="shared" si="102"/>
        <v>0</v>
      </c>
      <c r="S716" s="201">
        <f t="shared" si="102"/>
        <v>0</v>
      </c>
      <c r="T716" s="201">
        <f t="shared" si="102"/>
        <v>0</v>
      </c>
      <c r="U716" s="201">
        <f t="shared" si="102"/>
        <v>0</v>
      </c>
      <c r="V716" s="201">
        <f t="shared" si="102"/>
        <v>0</v>
      </c>
      <c r="W716" s="201">
        <f t="shared" si="102"/>
        <v>0</v>
      </c>
      <c r="X716" s="201">
        <f t="shared" si="102"/>
        <v>0</v>
      </c>
      <c r="Y716" s="201">
        <f t="shared" si="102"/>
        <v>0</v>
      </c>
      <c r="Z716" s="201">
        <f t="shared" si="102"/>
        <v>0</v>
      </c>
      <c r="AA716" s="201">
        <f t="shared" si="102"/>
        <v>0</v>
      </c>
      <c r="AB716" s="201">
        <f t="shared" si="102"/>
        <v>0</v>
      </c>
      <c r="AC716" s="201">
        <f t="shared" si="102"/>
        <v>0</v>
      </c>
      <c r="AD716" s="201">
        <f t="shared" si="102"/>
        <v>0</v>
      </c>
      <c r="AE716" s="201">
        <f t="shared" si="102"/>
        <v>0</v>
      </c>
      <c r="AF716" s="201">
        <f t="shared" si="102"/>
        <v>0</v>
      </c>
      <c r="AG716" s="201">
        <f t="shared" si="102"/>
        <v>0</v>
      </c>
      <c r="AH716" s="201">
        <f t="shared" si="102"/>
        <v>0</v>
      </c>
      <c r="AI716" s="201">
        <f t="shared" si="102"/>
        <v>0</v>
      </c>
      <c r="AJ716" s="201">
        <f t="shared" si="102"/>
        <v>0</v>
      </c>
      <c r="AK716" s="201">
        <f t="shared" si="102"/>
        <v>0</v>
      </c>
      <c r="AL716" s="201">
        <f t="shared" si="102"/>
        <v>0</v>
      </c>
      <c r="AM716" s="201">
        <f t="shared" si="102"/>
        <v>0</v>
      </c>
      <c r="AN716" s="201">
        <f t="shared" si="102"/>
        <v>0</v>
      </c>
      <c r="AO716" s="201">
        <f t="shared" si="102"/>
        <v>0</v>
      </c>
      <c r="AP716" s="201">
        <f t="shared" si="102"/>
        <v>0</v>
      </c>
      <c r="AQ716" s="201">
        <f t="shared" si="102"/>
        <v>0</v>
      </c>
      <c r="AR716" s="201">
        <f t="shared" si="102"/>
        <v>0</v>
      </c>
      <c r="AS716" s="201">
        <f t="shared" si="102"/>
        <v>0</v>
      </c>
      <c r="AT716" s="201">
        <f t="shared" si="102"/>
        <v>0</v>
      </c>
      <c r="AU716" s="201">
        <f t="shared" si="102"/>
        <v>1799580.1</v>
      </c>
      <c r="AV716" s="201">
        <f t="shared" si="102"/>
        <v>0</v>
      </c>
      <c r="AW716" s="201">
        <f t="shared" si="102"/>
        <v>0</v>
      </c>
      <c r="AX716" s="201">
        <f t="shared" si="102"/>
        <v>0</v>
      </c>
      <c r="AY716" s="201">
        <f t="shared" si="102"/>
        <v>0</v>
      </c>
      <c r="AZ716" s="201">
        <f t="shared" si="102"/>
        <v>0</v>
      </c>
      <c r="BA716" s="201">
        <f t="shared" si="102"/>
        <v>0</v>
      </c>
      <c r="BB716" s="201">
        <f t="shared" si="102"/>
        <v>27469161.41</v>
      </c>
      <c r="BC716" s="201">
        <f t="shared" si="102"/>
        <v>0</v>
      </c>
      <c r="BD716" s="201">
        <f t="shared" si="102"/>
        <v>0</v>
      </c>
      <c r="BE716" s="201">
        <f t="shared" si="102"/>
        <v>0</v>
      </c>
      <c r="BF716" s="201">
        <f t="shared" si="102"/>
        <v>0</v>
      </c>
      <c r="BG716" s="201">
        <f t="shared" si="102"/>
        <v>0</v>
      </c>
      <c r="BH716" s="201">
        <f t="shared" si="102"/>
        <v>0</v>
      </c>
      <c r="BI716" s="201">
        <f t="shared" si="102"/>
        <v>0</v>
      </c>
      <c r="BJ716" s="201">
        <f t="shared" si="102"/>
        <v>0</v>
      </c>
      <c r="BK716" s="201">
        <f t="shared" si="102"/>
        <v>0</v>
      </c>
      <c r="BL716" s="201">
        <f t="shared" si="102"/>
        <v>0</v>
      </c>
      <c r="BM716" s="201">
        <f t="shared" si="102"/>
        <v>47346586.399999999</v>
      </c>
      <c r="BN716" s="201">
        <f t="shared" si="102"/>
        <v>0</v>
      </c>
      <c r="BO716" s="201">
        <f t="shared" si="102"/>
        <v>0</v>
      </c>
      <c r="BP716" s="201">
        <f t="shared" si="102"/>
        <v>0</v>
      </c>
      <c r="BQ716" s="201">
        <f t="shared" si="102"/>
        <v>0</v>
      </c>
      <c r="BR716" s="201">
        <f t="shared" si="102"/>
        <v>0</v>
      </c>
      <c r="BS716" s="201">
        <f t="shared" si="102"/>
        <v>0</v>
      </c>
      <c r="BT716" s="201">
        <f t="shared" si="103"/>
        <v>17999736.329999998</v>
      </c>
      <c r="BU716" s="201">
        <f t="shared" si="103"/>
        <v>0</v>
      </c>
      <c r="BV716" s="201">
        <f t="shared" si="103"/>
        <v>0</v>
      </c>
      <c r="BW716" s="201">
        <f t="shared" si="103"/>
        <v>0</v>
      </c>
      <c r="BX716" s="201">
        <f t="shared" si="103"/>
        <v>0</v>
      </c>
      <c r="BY716" s="201">
        <f t="shared" si="103"/>
        <v>0</v>
      </c>
      <c r="BZ716" s="201">
        <f t="shared" si="103"/>
        <v>0</v>
      </c>
      <c r="CA716" s="201">
        <f t="shared" si="103"/>
        <v>0</v>
      </c>
      <c r="CB716" s="201">
        <f t="shared" si="103"/>
        <v>0</v>
      </c>
      <c r="CC716" s="201">
        <f t="shared" si="86"/>
        <v>288596633.98999995</v>
      </c>
    </row>
    <row r="717" spans="1:81" s="109" customFormat="1" ht="23.25" customHeight="1">
      <c r="A717" s="141"/>
      <c r="B717" s="138"/>
      <c r="C717" s="504"/>
      <c r="D717" s="331"/>
      <c r="E717" s="331"/>
      <c r="F717" s="332" t="s">
        <v>1243</v>
      </c>
      <c r="G717" s="333" t="s">
        <v>1244</v>
      </c>
      <c r="H717" s="201">
        <f t="shared" si="102"/>
        <v>45544737</v>
      </c>
      <c r="I717" s="201">
        <f t="shared" si="102"/>
        <v>0</v>
      </c>
      <c r="J717" s="201">
        <f t="shared" si="102"/>
        <v>0</v>
      </c>
      <c r="K717" s="201">
        <f t="shared" si="102"/>
        <v>0</v>
      </c>
      <c r="L717" s="201">
        <f t="shared" si="102"/>
        <v>0</v>
      </c>
      <c r="M717" s="201">
        <f t="shared" si="102"/>
        <v>0</v>
      </c>
      <c r="N717" s="201">
        <f t="shared" si="102"/>
        <v>28640738.940000001</v>
      </c>
      <c r="O717" s="201">
        <f t="shared" si="102"/>
        <v>0</v>
      </c>
      <c r="P717" s="201">
        <f t="shared" si="102"/>
        <v>0</v>
      </c>
      <c r="Q717" s="201">
        <f t="shared" si="102"/>
        <v>0</v>
      </c>
      <c r="R717" s="201">
        <f t="shared" si="102"/>
        <v>0</v>
      </c>
      <c r="S717" s="201">
        <f t="shared" si="102"/>
        <v>0</v>
      </c>
      <c r="T717" s="201">
        <f t="shared" si="102"/>
        <v>0</v>
      </c>
      <c r="U717" s="201">
        <f t="shared" si="102"/>
        <v>0</v>
      </c>
      <c r="V717" s="201">
        <f t="shared" si="102"/>
        <v>0</v>
      </c>
      <c r="W717" s="201">
        <f t="shared" si="102"/>
        <v>0</v>
      </c>
      <c r="X717" s="201">
        <f t="shared" si="102"/>
        <v>0</v>
      </c>
      <c r="Y717" s="201">
        <f t="shared" si="102"/>
        <v>0</v>
      </c>
      <c r="Z717" s="201">
        <f t="shared" si="102"/>
        <v>0</v>
      </c>
      <c r="AA717" s="201">
        <f t="shared" si="102"/>
        <v>0</v>
      </c>
      <c r="AB717" s="201">
        <f t="shared" si="102"/>
        <v>0</v>
      </c>
      <c r="AC717" s="201">
        <f t="shared" si="102"/>
        <v>0</v>
      </c>
      <c r="AD717" s="201">
        <f t="shared" si="102"/>
        <v>0</v>
      </c>
      <c r="AE717" s="201">
        <f t="shared" si="102"/>
        <v>0</v>
      </c>
      <c r="AF717" s="201">
        <f t="shared" si="102"/>
        <v>0</v>
      </c>
      <c r="AG717" s="201">
        <f t="shared" si="102"/>
        <v>0</v>
      </c>
      <c r="AH717" s="201">
        <f t="shared" si="102"/>
        <v>0</v>
      </c>
      <c r="AI717" s="201">
        <f t="shared" si="102"/>
        <v>0</v>
      </c>
      <c r="AJ717" s="201">
        <f t="shared" si="102"/>
        <v>0</v>
      </c>
      <c r="AK717" s="201">
        <f t="shared" si="102"/>
        <v>0</v>
      </c>
      <c r="AL717" s="201">
        <f t="shared" si="102"/>
        <v>0</v>
      </c>
      <c r="AM717" s="201">
        <f t="shared" si="102"/>
        <v>0</v>
      </c>
      <c r="AN717" s="201">
        <f t="shared" si="102"/>
        <v>0</v>
      </c>
      <c r="AO717" s="201">
        <f t="shared" si="102"/>
        <v>0</v>
      </c>
      <c r="AP717" s="201">
        <f t="shared" si="102"/>
        <v>0</v>
      </c>
      <c r="AQ717" s="201">
        <f t="shared" si="102"/>
        <v>0</v>
      </c>
      <c r="AR717" s="201">
        <f t="shared" si="102"/>
        <v>0</v>
      </c>
      <c r="AS717" s="201">
        <f t="shared" si="102"/>
        <v>0</v>
      </c>
      <c r="AT717" s="201">
        <f t="shared" si="102"/>
        <v>0</v>
      </c>
      <c r="AU717" s="201">
        <f t="shared" si="102"/>
        <v>0</v>
      </c>
      <c r="AV717" s="201">
        <f t="shared" si="102"/>
        <v>0</v>
      </c>
      <c r="AW717" s="201">
        <f t="shared" si="102"/>
        <v>0</v>
      </c>
      <c r="AX717" s="201">
        <f t="shared" si="102"/>
        <v>0</v>
      </c>
      <c r="AY717" s="201">
        <f t="shared" si="102"/>
        <v>0</v>
      </c>
      <c r="AZ717" s="201">
        <f t="shared" si="102"/>
        <v>0</v>
      </c>
      <c r="BA717" s="201">
        <f t="shared" si="102"/>
        <v>0</v>
      </c>
      <c r="BB717" s="201">
        <f t="shared" si="102"/>
        <v>17468436.620000001</v>
      </c>
      <c r="BC717" s="201">
        <f t="shared" si="102"/>
        <v>0</v>
      </c>
      <c r="BD717" s="201">
        <f t="shared" si="102"/>
        <v>0</v>
      </c>
      <c r="BE717" s="201">
        <f t="shared" si="102"/>
        <v>0</v>
      </c>
      <c r="BF717" s="201">
        <f t="shared" si="102"/>
        <v>0</v>
      </c>
      <c r="BG717" s="201">
        <f t="shared" si="102"/>
        <v>0</v>
      </c>
      <c r="BH717" s="201">
        <f t="shared" si="102"/>
        <v>0</v>
      </c>
      <c r="BI717" s="201">
        <f t="shared" si="102"/>
        <v>0</v>
      </c>
      <c r="BJ717" s="201">
        <f t="shared" si="102"/>
        <v>0</v>
      </c>
      <c r="BK717" s="201">
        <f t="shared" si="102"/>
        <v>0</v>
      </c>
      <c r="BL717" s="201">
        <f t="shared" si="102"/>
        <v>0</v>
      </c>
      <c r="BM717" s="201">
        <f t="shared" si="102"/>
        <v>11723102.4</v>
      </c>
      <c r="BN717" s="201">
        <f t="shared" si="102"/>
        <v>0</v>
      </c>
      <c r="BO717" s="201">
        <f t="shared" si="102"/>
        <v>0</v>
      </c>
      <c r="BP717" s="201">
        <f t="shared" si="102"/>
        <v>0</v>
      </c>
      <c r="BQ717" s="201">
        <f t="shared" si="102"/>
        <v>0</v>
      </c>
      <c r="BR717" s="201">
        <f t="shared" si="102"/>
        <v>0</v>
      </c>
      <c r="BS717" s="201">
        <f t="shared" si="102"/>
        <v>0</v>
      </c>
      <c r="BT717" s="201">
        <f t="shared" si="103"/>
        <v>10570158.189999999</v>
      </c>
      <c r="BU717" s="201">
        <f t="shared" si="103"/>
        <v>0</v>
      </c>
      <c r="BV717" s="201">
        <f t="shared" si="103"/>
        <v>0</v>
      </c>
      <c r="BW717" s="201">
        <f t="shared" si="103"/>
        <v>0</v>
      </c>
      <c r="BX717" s="201">
        <f t="shared" si="103"/>
        <v>0</v>
      </c>
      <c r="BY717" s="201">
        <f t="shared" si="103"/>
        <v>0</v>
      </c>
      <c r="BZ717" s="201">
        <f t="shared" si="103"/>
        <v>0</v>
      </c>
      <c r="CA717" s="201">
        <f t="shared" si="103"/>
        <v>0</v>
      </c>
      <c r="CB717" s="201">
        <f t="shared" si="103"/>
        <v>0</v>
      </c>
      <c r="CC717" s="201">
        <f t="shared" si="86"/>
        <v>113947173.15000001</v>
      </c>
    </row>
    <row r="718" spans="1:81" s="109" customFormat="1">
      <c r="A718" s="141"/>
      <c r="B718" s="319"/>
      <c r="C718" s="505"/>
      <c r="D718" s="331"/>
      <c r="E718" s="331"/>
      <c r="F718" s="332" t="s">
        <v>1245</v>
      </c>
      <c r="G718" s="333" t="s">
        <v>1246</v>
      </c>
      <c r="H718" s="201">
        <f t="shared" si="102"/>
        <v>40212351.25</v>
      </c>
      <c r="I718" s="201">
        <f t="shared" si="102"/>
        <v>0</v>
      </c>
      <c r="J718" s="201">
        <f t="shared" si="102"/>
        <v>0</v>
      </c>
      <c r="K718" s="201">
        <f t="shared" si="102"/>
        <v>0</v>
      </c>
      <c r="L718" s="201">
        <f t="shared" si="102"/>
        <v>0</v>
      </c>
      <c r="M718" s="201">
        <f t="shared" si="102"/>
        <v>0</v>
      </c>
      <c r="N718" s="201">
        <f t="shared" si="102"/>
        <v>40661050</v>
      </c>
      <c r="O718" s="201">
        <f t="shared" si="102"/>
        <v>0</v>
      </c>
      <c r="P718" s="201">
        <f t="shared" si="102"/>
        <v>0</v>
      </c>
      <c r="Q718" s="201">
        <f t="shared" si="102"/>
        <v>0</v>
      </c>
      <c r="R718" s="201">
        <f t="shared" si="102"/>
        <v>0</v>
      </c>
      <c r="S718" s="201">
        <f t="shared" si="102"/>
        <v>0</v>
      </c>
      <c r="T718" s="201">
        <f t="shared" si="102"/>
        <v>0</v>
      </c>
      <c r="U718" s="201">
        <f t="shared" si="102"/>
        <v>0</v>
      </c>
      <c r="V718" s="201">
        <f t="shared" si="102"/>
        <v>0</v>
      </c>
      <c r="W718" s="201">
        <f t="shared" si="102"/>
        <v>0</v>
      </c>
      <c r="X718" s="201">
        <f t="shared" si="102"/>
        <v>0</v>
      </c>
      <c r="Y718" s="201">
        <f t="shared" si="102"/>
        <v>0</v>
      </c>
      <c r="Z718" s="201">
        <f t="shared" si="102"/>
        <v>0</v>
      </c>
      <c r="AA718" s="201">
        <f t="shared" si="102"/>
        <v>0</v>
      </c>
      <c r="AB718" s="201">
        <f t="shared" si="102"/>
        <v>0</v>
      </c>
      <c r="AC718" s="201">
        <f t="shared" si="102"/>
        <v>0</v>
      </c>
      <c r="AD718" s="201">
        <f t="shared" si="102"/>
        <v>0</v>
      </c>
      <c r="AE718" s="201">
        <f t="shared" si="102"/>
        <v>0</v>
      </c>
      <c r="AF718" s="201">
        <f t="shared" si="102"/>
        <v>0</v>
      </c>
      <c r="AG718" s="201">
        <f t="shared" si="102"/>
        <v>0</v>
      </c>
      <c r="AH718" s="201">
        <f t="shared" si="102"/>
        <v>0</v>
      </c>
      <c r="AI718" s="201">
        <f t="shared" si="102"/>
        <v>0</v>
      </c>
      <c r="AJ718" s="201">
        <f t="shared" si="102"/>
        <v>0</v>
      </c>
      <c r="AK718" s="201">
        <f t="shared" si="102"/>
        <v>0</v>
      </c>
      <c r="AL718" s="201">
        <f t="shared" si="102"/>
        <v>0</v>
      </c>
      <c r="AM718" s="201">
        <f t="shared" si="102"/>
        <v>4300</v>
      </c>
      <c r="AN718" s="201">
        <f t="shared" si="102"/>
        <v>0</v>
      </c>
      <c r="AO718" s="201">
        <f t="shared" si="102"/>
        <v>0</v>
      </c>
      <c r="AP718" s="201">
        <f t="shared" si="102"/>
        <v>0</v>
      </c>
      <c r="AQ718" s="201">
        <f t="shared" si="102"/>
        <v>0</v>
      </c>
      <c r="AR718" s="201">
        <f t="shared" si="102"/>
        <v>0</v>
      </c>
      <c r="AS718" s="201">
        <f t="shared" si="102"/>
        <v>0</v>
      </c>
      <c r="AT718" s="201">
        <f t="shared" si="102"/>
        <v>0</v>
      </c>
      <c r="AU718" s="201">
        <f t="shared" si="102"/>
        <v>0</v>
      </c>
      <c r="AV718" s="201">
        <f t="shared" si="102"/>
        <v>0</v>
      </c>
      <c r="AW718" s="201">
        <f t="shared" si="102"/>
        <v>0</v>
      </c>
      <c r="AX718" s="201">
        <f t="shared" si="102"/>
        <v>0</v>
      </c>
      <c r="AY718" s="201">
        <f t="shared" si="102"/>
        <v>0</v>
      </c>
      <c r="AZ718" s="201">
        <f t="shared" si="102"/>
        <v>0</v>
      </c>
      <c r="BA718" s="201">
        <f t="shared" si="102"/>
        <v>0</v>
      </c>
      <c r="BB718" s="201">
        <f t="shared" si="102"/>
        <v>18204500.850000001</v>
      </c>
      <c r="BC718" s="201">
        <f t="shared" si="102"/>
        <v>0</v>
      </c>
      <c r="BD718" s="201">
        <f t="shared" si="102"/>
        <v>0</v>
      </c>
      <c r="BE718" s="201">
        <f t="shared" si="102"/>
        <v>0</v>
      </c>
      <c r="BF718" s="201">
        <f t="shared" si="102"/>
        <v>0</v>
      </c>
      <c r="BG718" s="201">
        <f t="shared" si="102"/>
        <v>0</v>
      </c>
      <c r="BH718" s="201">
        <f t="shared" si="102"/>
        <v>0</v>
      </c>
      <c r="BI718" s="201">
        <f t="shared" si="102"/>
        <v>0</v>
      </c>
      <c r="BJ718" s="201">
        <f t="shared" si="102"/>
        <v>0</v>
      </c>
      <c r="BK718" s="201">
        <f t="shared" si="102"/>
        <v>0</v>
      </c>
      <c r="BL718" s="201">
        <f t="shared" si="102"/>
        <v>0</v>
      </c>
      <c r="BM718" s="201">
        <f t="shared" si="102"/>
        <v>19356883.84</v>
      </c>
      <c r="BN718" s="201">
        <f t="shared" si="102"/>
        <v>0</v>
      </c>
      <c r="BO718" s="201">
        <f t="shared" si="102"/>
        <v>0</v>
      </c>
      <c r="BP718" s="201">
        <f t="shared" si="102"/>
        <v>0</v>
      </c>
      <c r="BQ718" s="201">
        <f t="shared" si="102"/>
        <v>0</v>
      </c>
      <c r="BR718" s="201">
        <f t="shared" si="102"/>
        <v>0</v>
      </c>
      <c r="BS718" s="201">
        <f t="shared" ref="BS718:BT721" si="104">BS605</f>
        <v>0</v>
      </c>
      <c r="BT718" s="201">
        <f t="shared" si="104"/>
        <v>5426138.9199999999</v>
      </c>
      <c r="BU718" s="201">
        <f t="shared" si="103"/>
        <v>0</v>
      </c>
      <c r="BV718" s="201">
        <f t="shared" si="103"/>
        <v>0</v>
      </c>
      <c r="BW718" s="201">
        <f t="shared" si="103"/>
        <v>0</v>
      </c>
      <c r="BX718" s="201">
        <f t="shared" si="103"/>
        <v>0</v>
      </c>
      <c r="BY718" s="201">
        <f t="shared" si="103"/>
        <v>0</v>
      </c>
      <c r="BZ718" s="201">
        <f t="shared" si="103"/>
        <v>0</v>
      </c>
      <c r="CA718" s="201">
        <f t="shared" si="103"/>
        <v>0</v>
      </c>
      <c r="CB718" s="201">
        <f t="shared" si="103"/>
        <v>0</v>
      </c>
      <c r="CC718" s="201">
        <f t="shared" si="86"/>
        <v>123865224.86</v>
      </c>
    </row>
    <row r="719" spans="1:81" s="109" customFormat="1">
      <c r="A719" s="141"/>
      <c r="B719" s="319"/>
      <c r="C719" s="321"/>
      <c r="D719" s="331"/>
      <c r="E719" s="331"/>
      <c r="F719" s="332" t="s">
        <v>1247</v>
      </c>
      <c r="G719" s="333" t="s">
        <v>1248</v>
      </c>
      <c r="H719" s="201">
        <f t="shared" ref="H719:BS722" si="105">H606</f>
        <v>13404224.359999999</v>
      </c>
      <c r="I719" s="201">
        <f t="shared" si="105"/>
        <v>0</v>
      </c>
      <c r="J719" s="201">
        <f t="shared" si="105"/>
        <v>0</v>
      </c>
      <c r="K719" s="201">
        <f t="shared" si="105"/>
        <v>0</v>
      </c>
      <c r="L719" s="201">
        <f t="shared" si="105"/>
        <v>0</v>
      </c>
      <c r="M719" s="201">
        <f t="shared" si="105"/>
        <v>0</v>
      </c>
      <c r="N719" s="201">
        <f t="shared" si="105"/>
        <v>12688989.34</v>
      </c>
      <c r="O719" s="201">
        <f t="shared" si="105"/>
        <v>0</v>
      </c>
      <c r="P719" s="201">
        <f t="shared" si="105"/>
        <v>0</v>
      </c>
      <c r="Q719" s="201">
        <f t="shared" si="105"/>
        <v>0</v>
      </c>
      <c r="R719" s="201">
        <f t="shared" si="105"/>
        <v>0</v>
      </c>
      <c r="S719" s="201">
        <f t="shared" si="105"/>
        <v>0</v>
      </c>
      <c r="T719" s="201">
        <f t="shared" si="105"/>
        <v>0</v>
      </c>
      <c r="U719" s="201">
        <f t="shared" si="105"/>
        <v>0</v>
      </c>
      <c r="V719" s="201">
        <f t="shared" si="105"/>
        <v>0</v>
      </c>
      <c r="W719" s="201">
        <f t="shared" si="105"/>
        <v>88093.1</v>
      </c>
      <c r="X719" s="201">
        <f t="shared" si="105"/>
        <v>0</v>
      </c>
      <c r="Y719" s="201">
        <f t="shared" si="105"/>
        <v>0</v>
      </c>
      <c r="Z719" s="201">
        <f t="shared" si="105"/>
        <v>0</v>
      </c>
      <c r="AA719" s="201">
        <f t="shared" si="105"/>
        <v>0</v>
      </c>
      <c r="AB719" s="201">
        <f t="shared" si="105"/>
        <v>0</v>
      </c>
      <c r="AC719" s="201">
        <f t="shared" si="105"/>
        <v>0</v>
      </c>
      <c r="AD719" s="201">
        <f t="shared" si="105"/>
        <v>0</v>
      </c>
      <c r="AE719" s="201">
        <f t="shared" si="105"/>
        <v>0</v>
      </c>
      <c r="AF719" s="201">
        <f t="shared" si="105"/>
        <v>0</v>
      </c>
      <c r="AG719" s="201">
        <f t="shared" si="105"/>
        <v>0</v>
      </c>
      <c r="AH719" s="201">
        <f t="shared" si="105"/>
        <v>0</v>
      </c>
      <c r="AI719" s="201">
        <f t="shared" si="105"/>
        <v>0</v>
      </c>
      <c r="AJ719" s="201">
        <f t="shared" si="105"/>
        <v>0</v>
      </c>
      <c r="AK719" s="201">
        <f t="shared" si="105"/>
        <v>0</v>
      </c>
      <c r="AL719" s="201">
        <f t="shared" si="105"/>
        <v>0</v>
      </c>
      <c r="AM719" s="201">
        <f t="shared" si="105"/>
        <v>0</v>
      </c>
      <c r="AN719" s="201">
        <f t="shared" si="105"/>
        <v>0</v>
      </c>
      <c r="AO719" s="201">
        <f t="shared" si="105"/>
        <v>0</v>
      </c>
      <c r="AP719" s="201">
        <f t="shared" si="105"/>
        <v>0</v>
      </c>
      <c r="AQ719" s="201">
        <f t="shared" si="105"/>
        <v>0</v>
      </c>
      <c r="AR719" s="201">
        <f t="shared" si="105"/>
        <v>0</v>
      </c>
      <c r="AS719" s="201">
        <f t="shared" si="105"/>
        <v>0</v>
      </c>
      <c r="AT719" s="201">
        <f t="shared" si="105"/>
        <v>0</v>
      </c>
      <c r="AU719" s="201">
        <f t="shared" si="105"/>
        <v>0</v>
      </c>
      <c r="AV719" s="201">
        <f t="shared" si="105"/>
        <v>0</v>
      </c>
      <c r="AW719" s="201">
        <f t="shared" si="105"/>
        <v>0</v>
      </c>
      <c r="AX719" s="201">
        <f t="shared" si="105"/>
        <v>0</v>
      </c>
      <c r="AY719" s="201">
        <f t="shared" si="105"/>
        <v>0</v>
      </c>
      <c r="AZ719" s="201">
        <f t="shared" si="105"/>
        <v>0</v>
      </c>
      <c r="BA719" s="201">
        <f t="shared" si="105"/>
        <v>0</v>
      </c>
      <c r="BB719" s="201">
        <f t="shared" si="105"/>
        <v>6374765.9500000002</v>
      </c>
      <c r="BC719" s="201">
        <f t="shared" si="105"/>
        <v>0</v>
      </c>
      <c r="BD719" s="201">
        <f t="shared" si="105"/>
        <v>0</v>
      </c>
      <c r="BE719" s="201">
        <f t="shared" si="105"/>
        <v>0</v>
      </c>
      <c r="BF719" s="201">
        <f t="shared" si="105"/>
        <v>0</v>
      </c>
      <c r="BG719" s="201">
        <f t="shared" si="105"/>
        <v>0</v>
      </c>
      <c r="BH719" s="201">
        <f t="shared" si="105"/>
        <v>0</v>
      </c>
      <c r="BI719" s="201">
        <f t="shared" si="105"/>
        <v>0</v>
      </c>
      <c r="BJ719" s="201">
        <f t="shared" si="105"/>
        <v>0</v>
      </c>
      <c r="BK719" s="201">
        <f t="shared" si="105"/>
        <v>0</v>
      </c>
      <c r="BL719" s="201">
        <f t="shared" si="105"/>
        <v>0</v>
      </c>
      <c r="BM719" s="201">
        <f t="shared" si="105"/>
        <v>5236134.7</v>
      </c>
      <c r="BN719" s="201">
        <f t="shared" si="105"/>
        <v>0</v>
      </c>
      <c r="BO719" s="201">
        <f t="shared" si="105"/>
        <v>0</v>
      </c>
      <c r="BP719" s="201">
        <f t="shared" si="105"/>
        <v>0</v>
      </c>
      <c r="BQ719" s="201">
        <f t="shared" si="105"/>
        <v>0</v>
      </c>
      <c r="BR719" s="201">
        <f t="shared" si="105"/>
        <v>0</v>
      </c>
      <c r="BS719" s="201">
        <f t="shared" si="105"/>
        <v>0</v>
      </c>
      <c r="BT719" s="201">
        <f t="shared" si="104"/>
        <v>1833733.1</v>
      </c>
      <c r="BU719" s="201">
        <f t="shared" si="103"/>
        <v>0</v>
      </c>
      <c r="BV719" s="201">
        <f t="shared" si="103"/>
        <v>0</v>
      </c>
      <c r="BW719" s="201">
        <f t="shared" si="103"/>
        <v>0</v>
      </c>
      <c r="BX719" s="201">
        <f t="shared" si="103"/>
        <v>0</v>
      </c>
      <c r="BY719" s="201">
        <f t="shared" si="103"/>
        <v>0</v>
      </c>
      <c r="BZ719" s="201">
        <f t="shared" si="103"/>
        <v>0</v>
      </c>
      <c r="CA719" s="201">
        <f t="shared" si="103"/>
        <v>0</v>
      </c>
      <c r="CB719" s="201">
        <f t="shared" si="103"/>
        <v>0</v>
      </c>
      <c r="CC719" s="201">
        <f t="shared" si="86"/>
        <v>39625940.550000004</v>
      </c>
    </row>
    <row r="720" spans="1:81" s="109" customFormat="1">
      <c r="A720" s="141"/>
      <c r="B720" s="319"/>
      <c r="C720" s="321"/>
      <c r="D720" s="331"/>
      <c r="E720" s="331"/>
      <c r="F720" s="332" t="s">
        <v>1249</v>
      </c>
      <c r="G720" s="333" t="s">
        <v>1250</v>
      </c>
      <c r="H720" s="201">
        <f t="shared" si="105"/>
        <v>80561856.140000001</v>
      </c>
      <c r="I720" s="201">
        <f t="shared" si="105"/>
        <v>0</v>
      </c>
      <c r="J720" s="201">
        <f t="shared" si="105"/>
        <v>0</v>
      </c>
      <c r="K720" s="201">
        <f t="shared" si="105"/>
        <v>0</v>
      </c>
      <c r="L720" s="201">
        <f t="shared" si="105"/>
        <v>0</v>
      </c>
      <c r="M720" s="201">
        <f t="shared" si="105"/>
        <v>0</v>
      </c>
      <c r="N720" s="201">
        <f t="shared" si="105"/>
        <v>23089949.489999998</v>
      </c>
      <c r="O720" s="201">
        <f t="shared" si="105"/>
        <v>0</v>
      </c>
      <c r="P720" s="201">
        <f t="shared" si="105"/>
        <v>0</v>
      </c>
      <c r="Q720" s="201">
        <f t="shared" si="105"/>
        <v>0</v>
      </c>
      <c r="R720" s="201">
        <f t="shared" si="105"/>
        <v>0</v>
      </c>
      <c r="S720" s="201">
        <f t="shared" si="105"/>
        <v>0</v>
      </c>
      <c r="T720" s="201">
        <f t="shared" si="105"/>
        <v>0</v>
      </c>
      <c r="U720" s="201">
        <f t="shared" si="105"/>
        <v>0</v>
      </c>
      <c r="V720" s="201">
        <f t="shared" si="105"/>
        <v>0</v>
      </c>
      <c r="W720" s="201">
        <f t="shared" si="105"/>
        <v>0</v>
      </c>
      <c r="X720" s="201">
        <f t="shared" si="105"/>
        <v>0</v>
      </c>
      <c r="Y720" s="201">
        <f t="shared" si="105"/>
        <v>0</v>
      </c>
      <c r="Z720" s="201">
        <f t="shared" si="105"/>
        <v>0</v>
      </c>
      <c r="AA720" s="201">
        <f t="shared" si="105"/>
        <v>21547.7</v>
      </c>
      <c r="AB720" s="201">
        <f t="shared" si="105"/>
        <v>0</v>
      </c>
      <c r="AC720" s="201">
        <f t="shared" si="105"/>
        <v>0</v>
      </c>
      <c r="AD720" s="201">
        <f t="shared" si="105"/>
        <v>0</v>
      </c>
      <c r="AE720" s="201">
        <f t="shared" si="105"/>
        <v>0</v>
      </c>
      <c r="AF720" s="201">
        <f t="shared" si="105"/>
        <v>0</v>
      </c>
      <c r="AG720" s="201">
        <f t="shared" si="105"/>
        <v>0</v>
      </c>
      <c r="AH720" s="201">
        <f t="shared" si="105"/>
        <v>0</v>
      </c>
      <c r="AI720" s="201">
        <f t="shared" si="105"/>
        <v>0</v>
      </c>
      <c r="AJ720" s="201">
        <f t="shared" si="105"/>
        <v>0</v>
      </c>
      <c r="AK720" s="201">
        <f t="shared" si="105"/>
        <v>0</v>
      </c>
      <c r="AL720" s="201">
        <f t="shared" si="105"/>
        <v>0</v>
      </c>
      <c r="AM720" s="201">
        <f t="shared" si="105"/>
        <v>0</v>
      </c>
      <c r="AN720" s="201">
        <f t="shared" si="105"/>
        <v>0</v>
      </c>
      <c r="AO720" s="201">
        <f t="shared" si="105"/>
        <v>0</v>
      </c>
      <c r="AP720" s="201">
        <f t="shared" si="105"/>
        <v>0</v>
      </c>
      <c r="AQ720" s="201">
        <f t="shared" si="105"/>
        <v>0</v>
      </c>
      <c r="AR720" s="201">
        <f t="shared" si="105"/>
        <v>0</v>
      </c>
      <c r="AS720" s="201">
        <f t="shared" si="105"/>
        <v>0</v>
      </c>
      <c r="AT720" s="201">
        <f t="shared" si="105"/>
        <v>0</v>
      </c>
      <c r="AU720" s="201">
        <f t="shared" si="105"/>
        <v>4334156</v>
      </c>
      <c r="AV720" s="201">
        <f t="shared" si="105"/>
        <v>0</v>
      </c>
      <c r="AW720" s="201">
        <f t="shared" si="105"/>
        <v>0</v>
      </c>
      <c r="AX720" s="201">
        <f t="shared" si="105"/>
        <v>0</v>
      </c>
      <c r="AY720" s="201">
        <f t="shared" si="105"/>
        <v>0</v>
      </c>
      <c r="AZ720" s="201">
        <f t="shared" si="105"/>
        <v>0</v>
      </c>
      <c r="BA720" s="201">
        <f t="shared" si="105"/>
        <v>0</v>
      </c>
      <c r="BB720" s="201">
        <f t="shared" si="105"/>
        <v>14959748.32</v>
      </c>
      <c r="BC720" s="201">
        <f t="shared" si="105"/>
        <v>0</v>
      </c>
      <c r="BD720" s="201">
        <f t="shared" si="105"/>
        <v>0</v>
      </c>
      <c r="BE720" s="201">
        <f t="shared" si="105"/>
        <v>0</v>
      </c>
      <c r="BF720" s="201">
        <f t="shared" si="105"/>
        <v>0</v>
      </c>
      <c r="BG720" s="201">
        <f t="shared" si="105"/>
        <v>0</v>
      </c>
      <c r="BH720" s="201">
        <f t="shared" si="105"/>
        <v>0</v>
      </c>
      <c r="BI720" s="201">
        <f t="shared" si="105"/>
        <v>0</v>
      </c>
      <c r="BJ720" s="201">
        <f t="shared" si="105"/>
        <v>0</v>
      </c>
      <c r="BK720" s="201">
        <f t="shared" si="105"/>
        <v>0</v>
      </c>
      <c r="BL720" s="201">
        <f t="shared" si="105"/>
        <v>0</v>
      </c>
      <c r="BM720" s="201">
        <f t="shared" si="105"/>
        <v>18057682.219999999</v>
      </c>
      <c r="BN720" s="201">
        <f t="shared" si="105"/>
        <v>0</v>
      </c>
      <c r="BO720" s="201">
        <f t="shared" si="105"/>
        <v>0</v>
      </c>
      <c r="BP720" s="201">
        <f t="shared" si="105"/>
        <v>0</v>
      </c>
      <c r="BQ720" s="201">
        <f t="shared" si="105"/>
        <v>0</v>
      </c>
      <c r="BR720" s="201">
        <f t="shared" si="105"/>
        <v>0</v>
      </c>
      <c r="BS720" s="201">
        <f t="shared" si="105"/>
        <v>0</v>
      </c>
      <c r="BT720" s="201">
        <f t="shared" si="104"/>
        <v>3663847.29</v>
      </c>
      <c r="BU720" s="201">
        <f t="shared" si="103"/>
        <v>0</v>
      </c>
      <c r="BV720" s="201">
        <f t="shared" si="103"/>
        <v>0</v>
      </c>
      <c r="BW720" s="201">
        <f t="shared" si="103"/>
        <v>0</v>
      </c>
      <c r="BX720" s="201">
        <f t="shared" si="103"/>
        <v>0</v>
      </c>
      <c r="BY720" s="201">
        <f t="shared" si="103"/>
        <v>0</v>
      </c>
      <c r="BZ720" s="201">
        <f t="shared" si="103"/>
        <v>0</v>
      </c>
      <c r="CA720" s="201">
        <f t="shared" si="103"/>
        <v>0</v>
      </c>
      <c r="CB720" s="201">
        <f t="shared" si="103"/>
        <v>0</v>
      </c>
      <c r="CC720" s="201">
        <f t="shared" si="86"/>
        <v>144688787.16</v>
      </c>
    </row>
    <row r="721" spans="1:81" s="109" customFormat="1">
      <c r="A721" s="141"/>
      <c r="B721" s="319"/>
      <c r="C721" s="321"/>
      <c r="D721" s="331"/>
      <c r="E721" s="331"/>
      <c r="F721" s="332" t="s">
        <v>1251</v>
      </c>
      <c r="G721" s="333" t="s">
        <v>1774</v>
      </c>
      <c r="H721" s="201">
        <f t="shared" si="105"/>
        <v>14976257</v>
      </c>
      <c r="I721" s="201">
        <f t="shared" si="105"/>
        <v>0</v>
      </c>
      <c r="J721" s="201">
        <f t="shared" si="105"/>
        <v>0</v>
      </c>
      <c r="K721" s="201">
        <f t="shared" si="105"/>
        <v>0</v>
      </c>
      <c r="L721" s="201">
        <f t="shared" si="105"/>
        <v>0</v>
      </c>
      <c r="M721" s="201">
        <f t="shared" si="105"/>
        <v>0</v>
      </c>
      <c r="N721" s="201">
        <f t="shared" si="105"/>
        <v>41906473.609999999</v>
      </c>
      <c r="O721" s="201">
        <f t="shared" si="105"/>
        <v>0</v>
      </c>
      <c r="P721" s="201">
        <f t="shared" si="105"/>
        <v>0</v>
      </c>
      <c r="Q721" s="201">
        <f t="shared" si="105"/>
        <v>0</v>
      </c>
      <c r="R721" s="201">
        <f t="shared" si="105"/>
        <v>0</v>
      </c>
      <c r="S721" s="201">
        <f t="shared" si="105"/>
        <v>0</v>
      </c>
      <c r="T721" s="201">
        <f t="shared" si="105"/>
        <v>0</v>
      </c>
      <c r="U721" s="201">
        <f t="shared" si="105"/>
        <v>0</v>
      </c>
      <c r="V721" s="201">
        <f t="shared" si="105"/>
        <v>0</v>
      </c>
      <c r="W721" s="201">
        <f t="shared" si="105"/>
        <v>0</v>
      </c>
      <c r="X721" s="201">
        <f t="shared" si="105"/>
        <v>0</v>
      </c>
      <c r="Y721" s="201">
        <f t="shared" si="105"/>
        <v>0</v>
      </c>
      <c r="Z721" s="201">
        <f t="shared" si="105"/>
        <v>0</v>
      </c>
      <c r="AA721" s="201">
        <f t="shared" si="105"/>
        <v>0</v>
      </c>
      <c r="AB721" s="201">
        <f t="shared" si="105"/>
        <v>0</v>
      </c>
      <c r="AC721" s="201">
        <f t="shared" si="105"/>
        <v>0</v>
      </c>
      <c r="AD721" s="201">
        <f t="shared" si="105"/>
        <v>0</v>
      </c>
      <c r="AE721" s="201">
        <f t="shared" si="105"/>
        <v>0</v>
      </c>
      <c r="AF721" s="201">
        <f t="shared" si="105"/>
        <v>0</v>
      </c>
      <c r="AG721" s="201">
        <f t="shared" si="105"/>
        <v>0</v>
      </c>
      <c r="AH721" s="201">
        <f t="shared" si="105"/>
        <v>0</v>
      </c>
      <c r="AI721" s="201">
        <f t="shared" si="105"/>
        <v>0</v>
      </c>
      <c r="AJ721" s="201">
        <f t="shared" si="105"/>
        <v>0</v>
      </c>
      <c r="AK721" s="201">
        <f t="shared" si="105"/>
        <v>0</v>
      </c>
      <c r="AL721" s="201">
        <f t="shared" si="105"/>
        <v>0</v>
      </c>
      <c r="AM721" s="201">
        <f t="shared" si="105"/>
        <v>0</v>
      </c>
      <c r="AN721" s="201">
        <f t="shared" si="105"/>
        <v>0</v>
      </c>
      <c r="AO721" s="201">
        <f t="shared" si="105"/>
        <v>0</v>
      </c>
      <c r="AP721" s="201">
        <f t="shared" si="105"/>
        <v>0</v>
      </c>
      <c r="AQ721" s="201">
        <f t="shared" si="105"/>
        <v>0</v>
      </c>
      <c r="AR721" s="201">
        <f t="shared" si="105"/>
        <v>0</v>
      </c>
      <c r="AS721" s="201">
        <f t="shared" si="105"/>
        <v>0</v>
      </c>
      <c r="AT721" s="201">
        <f t="shared" si="105"/>
        <v>0</v>
      </c>
      <c r="AU721" s="201">
        <f t="shared" si="105"/>
        <v>603396</v>
      </c>
      <c r="AV721" s="201">
        <f t="shared" si="105"/>
        <v>0</v>
      </c>
      <c r="AW721" s="201">
        <f t="shared" si="105"/>
        <v>0</v>
      </c>
      <c r="AX721" s="201">
        <f t="shared" si="105"/>
        <v>0</v>
      </c>
      <c r="AY721" s="201">
        <f t="shared" si="105"/>
        <v>0</v>
      </c>
      <c r="AZ721" s="201">
        <f t="shared" si="105"/>
        <v>0</v>
      </c>
      <c r="BA721" s="201">
        <f t="shared" si="105"/>
        <v>0</v>
      </c>
      <c r="BB721" s="201">
        <f t="shared" si="105"/>
        <v>0</v>
      </c>
      <c r="BC721" s="201">
        <f t="shared" si="105"/>
        <v>0</v>
      </c>
      <c r="BD721" s="201">
        <f t="shared" si="105"/>
        <v>0</v>
      </c>
      <c r="BE721" s="201">
        <f t="shared" si="105"/>
        <v>0</v>
      </c>
      <c r="BF721" s="201">
        <f t="shared" si="105"/>
        <v>0</v>
      </c>
      <c r="BG721" s="201">
        <f t="shared" si="105"/>
        <v>0</v>
      </c>
      <c r="BH721" s="201">
        <f t="shared" si="105"/>
        <v>0</v>
      </c>
      <c r="BI721" s="201">
        <f t="shared" si="105"/>
        <v>0</v>
      </c>
      <c r="BJ721" s="201">
        <f t="shared" si="105"/>
        <v>0</v>
      </c>
      <c r="BK721" s="201">
        <f t="shared" si="105"/>
        <v>0</v>
      </c>
      <c r="BL721" s="201">
        <f t="shared" si="105"/>
        <v>0</v>
      </c>
      <c r="BM721" s="201">
        <f t="shared" si="105"/>
        <v>25034597.039999999</v>
      </c>
      <c r="BN721" s="201">
        <f t="shared" si="105"/>
        <v>0</v>
      </c>
      <c r="BO721" s="201">
        <f t="shared" si="105"/>
        <v>0</v>
      </c>
      <c r="BP721" s="201">
        <f t="shared" si="105"/>
        <v>0</v>
      </c>
      <c r="BQ721" s="201">
        <f t="shared" si="105"/>
        <v>0</v>
      </c>
      <c r="BR721" s="201">
        <f t="shared" si="105"/>
        <v>0</v>
      </c>
      <c r="BS721" s="201">
        <f t="shared" si="105"/>
        <v>0</v>
      </c>
      <c r="BT721" s="201">
        <f t="shared" si="104"/>
        <v>321553.17</v>
      </c>
      <c r="BU721" s="201">
        <f t="shared" si="103"/>
        <v>0</v>
      </c>
      <c r="BV721" s="201">
        <f t="shared" si="103"/>
        <v>0</v>
      </c>
      <c r="BW721" s="201">
        <f t="shared" si="103"/>
        <v>0</v>
      </c>
      <c r="BX721" s="201">
        <f t="shared" si="103"/>
        <v>0</v>
      </c>
      <c r="BY721" s="201">
        <f t="shared" si="103"/>
        <v>0</v>
      </c>
      <c r="BZ721" s="201">
        <f t="shared" si="103"/>
        <v>0</v>
      </c>
      <c r="CA721" s="201">
        <f t="shared" si="103"/>
        <v>0</v>
      </c>
      <c r="CB721" s="201">
        <f t="shared" si="103"/>
        <v>0</v>
      </c>
      <c r="CC721" s="201">
        <f t="shared" si="86"/>
        <v>82842276.820000008</v>
      </c>
    </row>
    <row r="722" spans="1:81" s="109" customFormat="1">
      <c r="A722" s="141"/>
      <c r="B722" s="319"/>
      <c r="C722" s="321"/>
      <c r="D722" s="331"/>
      <c r="E722" s="331"/>
      <c r="F722" s="332" t="s">
        <v>1252</v>
      </c>
      <c r="G722" s="333" t="s">
        <v>1775</v>
      </c>
      <c r="H722" s="201">
        <f t="shared" si="105"/>
        <v>1192972.55</v>
      </c>
      <c r="I722" s="201">
        <f t="shared" si="105"/>
        <v>0</v>
      </c>
      <c r="J722" s="201">
        <f t="shared" si="105"/>
        <v>0</v>
      </c>
      <c r="K722" s="201">
        <f t="shared" si="105"/>
        <v>0</v>
      </c>
      <c r="L722" s="201">
        <f t="shared" si="105"/>
        <v>0</v>
      </c>
      <c r="M722" s="201">
        <f t="shared" si="105"/>
        <v>0</v>
      </c>
      <c r="N722" s="201">
        <f t="shared" si="105"/>
        <v>807085.21</v>
      </c>
      <c r="O722" s="201">
        <f t="shared" si="105"/>
        <v>0</v>
      </c>
      <c r="P722" s="201">
        <f t="shared" si="105"/>
        <v>0</v>
      </c>
      <c r="Q722" s="201">
        <f t="shared" si="105"/>
        <v>0</v>
      </c>
      <c r="R722" s="201">
        <f t="shared" si="105"/>
        <v>0</v>
      </c>
      <c r="S722" s="201">
        <f t="shared" si="105"/>
        <v>0</v>
      </c>
      <c r="T722" s="201">
        <f t="shared" si="105"/>
        <v>0</v>
      </c>
      <c r="U722" s="201">
        <f t="shared" si="105"/>
        <v>0</v>
      </c>
      <c r="V722" s="201">
        <f t="shared" si="105"/>
        <v>0</v>
      </c>
      <c r="W722" s="201">
        <f t="shared" si="105"/>
        <v>0</v>
      </c>
      <c r="X722" s="201">
        <f t="shared" si="105"/>
        <v>0</v>
      </c>
      <c r="Y722" s="201">
        <f t="shared" si="105"/>
        <v>0</v>
      </c>
      <c r="Z722" s="201">
        <f t="shared" si="105"/>
        <v>0</v>
      </c>
      <c r="AA722" s="201">
        <f t="shared" si="105"/>
        <v>0</v>
      </c>
      <c r="AB722" s="201">
        <f t="shared" si="105"/>
        <v>0</v>
      </c>
      <c r="AC722" s="201">
        <f t="shared" si="105"/>
        <v>0</v>
      </c>
      <c r="AD722" s="201">
        <f t="shared" si="105"/>
        <v>0</v>
      </c>
      <c r="AE722" s="201">
        <f t="shared" si="105"/>
        <v>0</v>
      </c>
      <c r="AF722" s="201">
        <f t="shared" si="105"/>
        <v>0</v>
      </c>
      <c r="AG722" s="201">
        <f t="shared" si="105"/>
        <v>0</v>
      </c>
      <c r="AH722" s="201">
        <f t="shared" si="105"/>
        <v>0</v>
      </c>
      <c r="AI722" s="201">
        <f t="shared" si="105"/>
        <v>0</v>
      </c>
      <c r="AJ722" s="201">
        <f t="shared" si="105"/>
        <v>0</v>
      </c>
      <c r="AK722" s="201">
        <f t="shared" si="105"/>
        <v>0</v>
      </c>
      <c r="AL722" s="201">
        <f t="shared" si="105"/>
        <v>0</v>
      </c>
      <c r="AM722" s="201">
        <f t="shared" si="105"/>
        <v>0</v>
      </c>
      <c r="AN722" s="201">
        <f t="shared" si="105"/>
        <v>0</v>
      </c>
      <c r="AO722" s="201">
        <f t="shared" si="105"/>
        <v>0</v>
      </c>
      <c r="AP722" s="201">
        <f t="shared" si="105"/>
        <v>0</v>
      </c>
      <c r="AQ722" s="201">
        <f t="shared" si="105"/>
        <v>0</v>
      </c>
      <c r="AR722" s="201">
        <f t="shared" si="105"/>
        <v>0</v>
      </c>
      <c r="AS722" s="201">
        <f t="shared" si="105"/>
        <v>0</v>
      </c>
      <c r="AT722" s="201">
        <f t="shared" si="105"/>
        <v>0</v>
      </c>
      <c r="AU722" s="201">
        <f t="shared" si="105"/>
        <v>0</v>
      </c>
      <c r="AV722" s="201">
        <f t="shared" si="105"/>
        <v>0</v>
      </c>
      <c r="AW722" s="201">
        <f t="shared" si="105"/>
        <v>0</v>
      </c>
      <c r="AX722" s="201">
        <f t="shared" si="105"/>
        <v>0</v>
      </c>
      <c r="AY722" s="201">
        <f t="shared" si="105"/>
        <v>0</v>
      </c>
      <c r="AZ722" s="201">
        <f t="shared" si="105"/>
        <v>0</v>
      </c>
      <c r="BA722" s="201">
        <f t="shared" si="105"/>
        <v>0</v>
      </c>
      <c r="BB722" s="201">
        <f t="shared" si="105"/>
        <v>68010</v>
      </c>
      <c r="BC722" s="201">
        <f t="shared" si="105"/>
        <v>0</v>
      </c>
      <c r="BD722" s="201">
        <f t="shared" si="105"/>
        <v>0</v>
      </c>
      <c r="BE722" s="201">
        <f t="shared" si="105"/>
        <v>0</v>
      </c>
      <c r="BF722" s="201">
        <f t="shared" si="105"/>
        <v>0</v>
      </c>
      <c r="BG722" s="201">
        <f t="shared" si="105"/>
        <v>0</v>
      </c>
      <c r="BH722" s="201">
        <f t="shared" si="105"/>
        <v>0</v>
      </c>
      <c r="BI722" s="201">
        <f t="shared" si="105"/>
        <v>0</v>
      </c>
      <c r="BJ722" s="201">
        <f t="shared" si="105"/>
        <v>0</v>
      </c>
      <c r="BK722" s="201">
        <f t="shared" si="105"/>
        <v>0</v>
      </c>
      <c r="BL722" s="201">
        <f t="shared" si="105"/>
        <v>0</v>
      </c>
      <c r="BM722" s="201">
        <f t="shared" si="105"/>
        <v>1233711.6299999999</v>
      </c>
      <c r="BN722" s="201">
        <f t="shared" si="105"/>
        <v>0</v>
      </c>
      <c r="BO722" s="201">
        <f t="shared" si="105"/>
        <v>0</v>
      </c>
      <c r="BP722" s="201">
        <f t="shared" si="105"/>
        <v>0</v>
      </c>
      <c r="BQ722" s="201">
        <f t="shared" si="105"/>
        <v>0</v>
      </c>
      <c r="BR722" s="201">
        <f t="shared" si="105"/>
        <v>0</v>
      </c>
      <c r="BS722" s="201">
        <f t="shared" ref="BS722:BT723" si="106">BS609</f>
        <v>0</v>
      </c>
      <c r="BT722" s="201">
        <f t="shared" si="106"/>
        <v>165640</v>
      </c>
      <c r="BU722" s="201">
        <f t="shared" si="103"/>
        <v>0</v>
      </c>
      <c r="BV722" s="201">
        <f t="shared" si="103"/>
        <v>0</v>
      </c>
      <c r="BW722" s="201">
        <f t="shared" si="103"/>
        <v>0</v>
      </c>
      <c r="BX722" s="201">
        <f t="shared" si="103"/>
        <v>0</v>
      </c>
      <c r="BY722" s="201">
        <f t="shared" si="103"/>
        <v>0</v>
      </c>
      <c r="BZ722" s="201">
        <f t="shared" si="103"/>
        <v>0</v>
      </c>
      <c r="CA722" s="201">
        <f t="shared" si="103"/>
        <v>0</v>
      </c>
      <c r="CB722" s="201">
        <f t="shared" si="103"/>
        <v>0</v>
      </c>
      <c r="CC722" s="201">
        <f t="shared" si="86"/>
        <v>3467419.3899999997</v>
      </c>
    </row>
    <row r="723" spans="1:81" s="109" customFormat="1">
      <c r="A723" s="141"/>
      <c r="B723" s="319"/>
      <c r="C723" s="321"/>
      <c r="D723" s="331"/>
      <c r="E723" s="331"/>
      <c r="F723" s="332" t="s">
        <v>1253</v>
      </c>
      <c r="G723" s="333" t="s">
        <v>1776</v>
      </c>
      <c r="H723" s="201">
        <f t="shared" ref="H723:BS723" si="107">H610</f>
        <v>0</v>
      </c>
      <c r="I723" s="201">
        <f t="shared" si="107"/>
        <v>0</v>
      </c>
      <c r="J723" s="201">
        <f t="shared" si="107"/>
        <v>0</v>
      </c>
      <c r="K723" s="201">
        <f t="shared" si="107"/>
        <v>0</v>
      </c>
      <c r="L723" s="201">
        <f t="shared" si="107"/>
        <v>0</v>
      </c>
      <c r="M723" s="201">
        <f t="shared" si="107"/>
        <v>0</v>
      </c>
      <c r="N723" s="201">
        <f t="shared" si="107"/>
        <v>0</v>
      </c>
      <c r="O723" s="201">
        <f t="shared" si="107"/>
        <v>0</v>
      </c>
      <c r="P723" s="201">
        <f t="shared" si="107"/>
        <v>0</v>
      </c>
      <c r="Q723" s="201">
        <f t="shared" si="107"/>
        <v>0</v>
      </c>
      <c r="R723" s="201">
        <f t="shared" si="107"/>
        <v>0</v>
      </c>
      <c r="S723" s="201">
        <f t="shared" si="107"/>
        <v>0</v>
      </c>
      <c r="T723" s="201">
        <f t="shared" si="107"/>
        <v>0</v>
      </c>
      <c r="U723" s="201">
        <f t="shared" si="107"/>
        <v>0</v>
      </c>
      <c r="V723" s="201">
        <f t="shared" si="107"/>
        <v>0</v>
      </c>
      <c r="W723" s="201">
        <f t="shared" si="107"/>
        <v>0</v>
      </c>
      <c r="X723" s="201">
        <f t="shared" si="107"/>
        <v>0</v>
      </c>
      <c r="Y723" s="201">
        <f t="shared" si="107"/>
        <v>0</v>
      </c>
      <c r="Z723" s="201">
        <f t="shared" si="107"/>
        <v>0</v>
      </c>
      <c r="AA723" s="201">
        <f t="shared" si="107"/>
        <v>0</v>
      </c>
      <c r="AB723" s="201">
        <f t="shared" si="107"/>
        <v>0</v>
      </c>
      <c r="AC723" s="201">
        <f t="shared" si="107"/>
        <v>0</v>
      </c>
      <c r="AD723" s="201">
        <f t="shared" si="107"/>
        <v>0</v>
      </c>
      <c r="AE723" s="201">
        <f t="shared" si="107"/>
        <v>0</v>
      </c>
      <c r="AF723" s="201">
        <f t="shared" si="107"/>
        <v>0</v>
      </c>
      <c r="AG723" s="201">
        <f t="shared" si="107"/>
        <v>0</v>
      </c>
      <c r="AH723" s="201">
        <f t="shared" si="107"/>
        <v>0</v>
      </c>
      <c r="AI723" s="201">
        <f t="shared" si="107"/>
        <v>0</v>
      </c>
      <c r="AJ723" s="201">
        <f t="shared" si="107"/>
        <v>0</v>
      </c>
      <c r="AK723" s="201">
        <f t="shared" si="107"/>
        <v>0</v>
      </c>
      <c r="AL723" s="201">
        <f t="shared" si="107"/>
        <v>0</v>
      </c>
      <c r="AM723" s="201">
        <f t="shared" si="107"/>
        <v>0</v>
      </c>
      <c r="AN723" s="201">
        <f t="shared" si="107"/>
        <v>0</v>
      </c>
      <c r="AO723" s="201">
        <f t="shared" si="107"/>
        <v>0</v>
      </c>
      <c r="AP723" s="201">
        <f t="shared" si="107"/>
        <v>0</v>
      </c>
      <c r="AQ723" s="201">
        <f t="shared" si="107"/>
        <v>0</v>
      </c>
      <c r="AR723" s="201">
        <f t="shared" si="107"/>
        <v>0</v>
      </c>
      <c r="AS723" s="201">
        <f t="shared" si="107"/>
        <v>0</v>
      </c>
      <c r="AT723" s="201">
        <f t="shared" si="107"/>
        <v>0</v>
      </c>
      <c r="AU723" s="201">
        <f t="shared" si="107"/>
        <v>0</v>
      </c>
      <c r="AV723" s="201">
        <f t="shared" si="107"/>
        <v>0</v>
      </c>
      <c r="AW723" s="201">
        <f t="shared" si="107"/>
        <v>0</v>
      </c>
      <c r="AX723" s="201">
        <f t="shared" si="107"/>
        <v>0</v>
      </c>
      <c r="AY723" s="201">
        <f t="shared" si="107"/>
        <v>0</v>
      </c>
      <c r="AZ723" s="201">
        <f t="shared" si="107"/>
        <v>0</v>
      </c>
      <c r="BA723" s="201">
        <f t="shared" si="107"/>
        <v>0</v>
      </c>
      <c r="BB723" s="201">
        <f t="shared" si="107"/>
        <v>0</v>
      </c>
      <c r="BC723" s="201">
        <f t="shared" si="107"/>
        <v>0</v>
      </c>
      <c r="BD723" s="201">
        <f t="shared" si="107"/>
        <v>0</v>
      </c>
      <c r="BE723" s="201">
        <f t="shared" si="107"/>
        <v>0</v>
      </c>
      <c r="BF723" s="201">
        <f t="shared" si="107"/>
        <v>0</v>
      </c>
      <c r="BG723" s="201">
        <f t="shared" si="107"/>
        <v>0</v>
      </c>
      <c r="BH723" s="201">
        <f t="shared" si="107"/>
        <v>0</v>
      </c>
      <c r="BI723" s="201">
        <f t="shared" si="107"/>
        <v>0</v>
      </c>
      <c r="BJ723" s="201">
        <f t="shared" si="107"/>
        <v>0</v>
      </c>
      <c r="BK723" s="201">
        <f t="shared" si="107"/>
        <v>0</v>
      </c>
      <c r="BL723" s="201">
        <f t="shared" si="107"/>
        <v>0</v>
      </c>
      <c r="BM723" s="201">
        <f t="shared" si="107"/>
        <v>0</v>
      </c>
      <c r="BN723" s="201">
        <f t="shared" si="107"/>
        <v>0</v>
      </c>
      <c r="BO723" s="201">
        <f t="shared" si="107"/>
        <v>0</v>
      </c>
      <c r="BP723" s="201">
        <f t="shared" si="107"/>
        <v>0</v>
      </c>
      <c r="BQ723" s="201">
        <f t="shared" si="107"/>
        <v>0</v>
      </c>
      <c r="BR723" s="201">
        <f t="shared" si="107"/>
        <v>0</v>
      </c>
      <c r="BS723" s="201">
        <f t="shared" si="107"/>
        <v>0</v>
      </c>
      <c r="BT723" s="201">
        <f t="shared" si="106"/>
        <v>6650</v>
      </c>
      <c r="BU723" s="201">
        <f t="shared" si="103"/>
        <v>0</v>
      </c>
      <c r="BV723" s="201">
        <f t="shared" si="103"/>
        <v>0</v>
      </c>
      <c r="BW723" s="201">
        <f t="shared" si="103"/>
        <v>0</v>
      </c>
      <c r="BX723" s="201">
        <f t="shared" si="103"/>
        <v>0</v>
      </c>
      <c r="BY723" s="201">
        <f t="shared" si="103"/>
        <v>0</v>
      </c>
      <c r="BZ723" s="201">
        <f t="shared" si="103"/>
        <v>0</v>
      </c>
      <c r="CA723" s="201">
        <f t="shared" si="103"/>
        <v>0</v>
      </c>
      <c r="CB723" s="201">
        <f t="shared" si="103"/>
        <v>0</v>
      </c>
      <c r="CC723" s="201">
        <f t="shared" si="86"/>
        <v>6650</v>
      </c>
    </row>
    <row r="724" spans="1:81" s="109" customFormat="1">
      <c r="A724" s="141"/>
      <c r="B724" s="319"/>
      <c r="C724" s="321"/>
      <c r="D724" s="331"/>
      <c r="E724" s="331"/>
      <c r="F724" s="332" t="s">
        <v>1260</v>
      </c>
      <c r="G724" s="333" t="s">
        <v>1261</v>
      </c>
      <c r="H724" s="201">
        <f t="shared" ref="H724:BS727" si="108">H614</f>
        <v>23992509.050000001</v>
      </c>
      <c r="I724" s="201">
        <f t="shared" si="108"/>
        <v>0</v>
      </c>
      <c r="J724" s="201">
        <f t="shared" si="108"/>
        <v>0</v>
      </c>
      <c r="K724" s="201">
        <f t="shared" si="108"/>
        <v>0</v>
      </c>
      <c r="L724" s="201">
        <f t="shared" si="108"/>
        <v>0</v>
      </c>
      <c r="M724" s="201">
        <f t="shared" si="108"/>
        <v>0</v>
      </c>
      <c r="N724" s="201">
        <f t="shared" si="108"/>
        <v>0</v>
      </c>
      <c r="O724" s="201">
        <f t="shared" si="108"/>
        <v>0</v>
      </c>
      <c r="P724" s="201">
        <f t="shared" si="108"/>
        <v>0</v>
      </c>
      <c r="Q724" s="201">
        <f t="shared" si="108"/>
        <v>0</v>
      </c>
      <c r="R724" s="201">
        <f t="shared" si="108"/>
        <v>0</v>
      </c>
      <c r="S724" s="201">
        <f t="shared" si="108"/>
        <v>0</v>
      </c>
      <c r="T724" s="201">
        <f t="shared" si="108"/>
        <v>0</v>
      </c>
      <c r="U724" s="201">
        <f t="shared" si="108"/>
        <v>0</v>
      </c>
      <c r="V724" s="201">
        <f t="shared" si="108"/>
        <v>0</v>
      </c>
      <c r="W724" s="201">
        <f t="shared" si="108"/>
        <v>0</v>
      </c>
      <c r="X724" s="201">
        <f t="shared" si="108"/>
        <v>0</v>
      </c>
      <c r="Y724" s="201">
        <f t="shared" si="108"/>
        <v>0</v>
      </c>
      <c r="Z724" s="201">
        <f t="shared" si="108"/>
        <v>0</v>
      </c>
      <c r="AA724" s="201">
        <f t="shared" si="108"/>
        <v>0</v>
      </c>
      <c r="AB724" s="201">
        <f t="shared" si="108"/>
        <v>0</v>
      </c>
      <c r="AC724" s="201">
        <f t="shared" si="108"/>
        <v>0</v>
      </c>
      <c r="AD724" s="201">
        <f t="shared" si="108"/>
        <v>0</v>
      </c>
      <c r="AE724" s="201">
        <f t="shared" si="108"/>
        <v>0</v>
      </c>
      <c r="AF724" s="201">
        <f t="shared" si="108"/>
        <v>0</v>
      </c>
      <c r="AG724" s="201">
        <f t="shared" si="108"/>
        <v>0</v>
      </c>
      <c r="AH724" s="201">
        <f t="shared" si="108"/>
        <v>0</v>
      </c>
      <c r="AI724" s="201">
        <f t="shared" si="108"/>
        <v>0</v>
      </c>
      <c r="AJ724" s="201">
        <f t="shared" si="108"/>
        <v>0</v>
      </c>
      <c r="AK724" s="201">
        <f t="shared" si="108"/>
        <v>0</v>
      </c>
      <c r="AL724" s="201">
        <f t="shared" si="108"/>
        <v>0</v>
      </c>
      <c r="AM724" s="201">
        <f t="shared" si="108"/>
        <v>0</v>
      </c>
      <c r="AN724" s="201">
        <f t="shared" si="108"/>
        <v>0</v>
      </c>
      <c r="AO724" s="201">
        <f t="shared" si="108"/>
        <v>0</v>
      </c>
      <c r="AP724" s="201">
        <f t="shared" si="108"/>
        <v>0</v>
      </c>
      <c r="AQ724" s="201">
        <f t="shared" si="108"/>
        <v>0</v>
      </c>
      <c r="AR724" s="201">
        <f t="shared" si="108"/>
        <v>0</v>
      </c>
      <c r="AS724" s="201">
        <f t="shared" si="108"/>
        <v>0</v>
      </c>
      <c r="AT724" s="201">
        <f t="shared" si="108"/>
        <v>0</v>
      </c>
      <c r="AU724" s="201">
        <f t="shared" si="108"/>
        <v>0</v>
      </c>
      <c r="AV724" s="201">
        <f t="shared" si="108"/>
        <v>0</v>
      </c>
      <c r="AW724" s="201">
        <f t="shared" si="108"/>
        <v>0</v>
      </c>
      <c r="AX724" s="201">
        <f t="shared" si="108"/>
        <v>0</v>
      </c>
      <c r="AY724" s="201">
        <f t="shared" si="108"/>
        <v>0</v>
      </c>
      <c r="AZ724" s="201">
        <f t="shared" si="108"/>
        <v>0</v>
      </c>
      <c r="BA724" s="201">
        <f t="shared" si="108"/>
        <v>0</v>
      </c>
      <c r="BB724" s="201">
        <f t="shared" si="108"/>
        <v>0</v>
      </c>
      <c r="BC724" s="201">
        <f t="shared" si="108"/>
        <v>0</v>
      </c>
      <c r="BD724" s="201">
        <f t="shared" si="108"/>
        <v>0</v>
      </c>
      <c r="BE724" s="201">
        <f t="shared" si="108"/>
        <v>0</v>
      </c>
      <c r="BF724" s="201">
        <f t="shared" si="108"/>
        <v>0</v>
      </c>
      <c r="BG724" s="201">
        <f t="shared" si="108"/>
        <v>0</v>
      </c>
      <c r="BH724" s="201">
        <f t="shared" si="108"/>
        <v>0</v>
      </c>
      <c r="BI724" s="201">
        <f t="shared" si="108"/>
        <v>0</v>
      </c>
      <c r="BJ724" s="201">
        <f t="shared" si="108"/>
        <v>0</v>
      </c>
      <c r="BK724" s="201">
        <f t="shared" si="108"/>
        <v>0</v>
      </c>
      <c r="BL724" s="201">
        <f t="shared" si="108"/>
        <v>0</v>
      </c>
      <c r="BM724" s="201">
        <f t="shared" si="108"/>
        <v>0</v>
      </c>
      <c r="BN724" s="201">
        <f t="shared" si="108"/>
        <v>0</v>
      </c>
      <c r="BO724" s="201">
        <f t="shared" si="108"/>
        <v>0</v>
      </c>
      <c r="BP724" s="201">
        <f t="shared" si="108"/>
        <v>0</v>
      </c>
      <c r="BQ724" s="201">
        <f t="shared" si="108"/>
        <v>0</v>
      </c>
      <c r="BR724" s="201">
        <f t="shared" si="108"/>
        <v>0</v>
      </c>
      <c r="BS724" s="201">
        <f t="shared" si="108"/>
        <v>0</v>
      </c>
      <c r="BT724" s="201">
        <f t="shared" ref="BT724:CB739" si="109">BT614</f>
        <v>0</v>
      </c>
      <c r="BU724" s="201">
        <f t="shared" si="109"/>
        <v>0</v>
      </c>
      <c r="BV724" s="201">
        <f t="shared" si="109"/>
        <v>0</v>
      </c>
      <c r="BW724" s="201">
        <f t="shared" si="109"/>
        <v>0</v>
      </c>
      <c r="BX724" s="201">
        <f t="shared" si="109"/>
        <v>0</v>
      </c>
      <c r="BY724" s="201">
        <f t="shared" si="109"/>
        <v>0</v>
      </c>
      <c r="BZ724" s="201">
        <f t="shared" si="109"/>
        <v>0</v>
      </c>
      <c r="CA724" s="201">
        <f t="shared" si="109"/>
        <v>0</v>
      </c>
      <c r="CB724" s="201">
        <f t="shared" si="109"/>
        <v>0</v>
      </c>
      <c r="CC724" s="201">
        <f t="shared" si="86"/>
        <v>23992509.050000001</v>
      </c>
    </row>
    <row r="725" spans="1:81" s="109" customFormat="1">
      <c r="A725" s="141"/>
      <c r="B725" s="319"/>
      <c r="C725" s="321"/>
      <c r="D725" s="331"/>
      <c r="E725" s="331"/>
      <c r="F725" s="332" t="s">
        <v>1262</v>
      </c>
      <c r="G725" s="333" t="s">
        <v>1777</v>
      </c>
      <c r="H725" s="201">
        <f t="shared" si="108"/>
        <v>0</v>
      </c>
      <c r="I725" s="201">
        <f t="shared" si="108"/>
        <v>0</v>
      </c>
      <c r="J725" s="201">
        <f t="shared" si="108"/>
        <v>0</v>
      </c>
      <c r="K725" s="201">
        <f t="shared" si="108"/>
        <v>0</v>
      </c>
      <c r="L725" s="201">
        <f t="shared" si="108"/>
        <v>0</v>
      </c>
      <c r="M725" s="201">
        <f t="shared" si="108"/>
        <v>0</v>
      </c>
      <c r="N725" s="201">
        <f t="shared" si="108"/>
        <v>0</v>
      </c>
      <c r="O725" s="201">
        <f t="shared" si="108"/>
        <v>0</v>
      </c>
      <c r="P725" s="201">
        <f t="shared" si="108"/>
        <v>0</v>
      </c>
      <c r="Q725" s="201">
        <f t="shared" si="108"/>
        <v>0</v>
      </c>
      <c r="R725" s="201">
        <f t="shared" si="108"/>
        <v>0</v>
      </c>
      <c r="S725" s="201">
        <f t="shared" si="108"/>
        <v>0</v>
      </c>
      <c r="T725" s="201">
        <f t="shared" si="108"/>
        <v>0</v>
      </c>
      <c r="U725" s="201">
        <f t="shared" si="108"/>
        <v>0</v>
      </c>
      <c r="V725" s="201">
        <f t="shared" si="108"/>
        <v>0</v>
      </c>
      <c r="W725" s="201">
        <f t="shared" si="108"/>
        <v>0</v>
      </c>
      <c r="X725" s="201">
        <f t="shared" si="108"/>
        <v>0</v>
      </c>
      <c r="Y725" s="201">
        <f t="shared" si="108"/>
        <v>0</v>
      </c>
      <c r="Z725" s="201">
        <f t="shared" si="108"/>
        <v>0</v>
      </c>
      <c r="AA725" s="201">
        <f t="shared" si="108"/>
        <v>0</v>
      </c>
      <c r="AB725" s="201">
        <f t="shared" si="108"/>
        <v>0</v>
      </c>
      <c r="AC725" s="201">
        <f t="shared" si="108"/>
        <v>0</v>
      </c>
      <c r="AD725" s="201">
        <f t="shared" si="108"/>
        <v>0</v>
      </c>
      <c r="AE725" s="201">
        <f t="shared" si="108"/>
        <v>0</v>
      </c>
      <c r="AF725" s="201">
        <f t="shared" si="108"/>
        <v>0</v>
      </c>
      <c r="AG725" s="201">
        <f t="shared" si="108"/>
        <v>0</v>
      </c>
      <c r="AH725" s="201">
        <f t="shared" si="108"/>
        <v>0</v>
      </c>
      <c r="AI725" s="201">
        <f t="shared" si="108"/>
        <v>0</v>
      </c>
      <c r="AJ725" s="201">
        <f t="shared" si="108"/>
        <v>0</v>
      </c>
      <c r="AK725" s="201">
        <f t="shared" si="108"/>
        <v>0</v>
      </c>
      <c r="AL725" s="201">
        <f t="shared" si="108"/>
        <v>0</v>
      </c>
      <c r="AM725" s="201">
        <f t="shared" si="108"/>
        <v>0</v>
      </c>
      <c r="AN725" s="201">
        <f t="shared" si="108"/>
        <v>0</v>
      </c>
      <c r="AO725" s="201">
        <f t="shared" si="108"/>
        <v>0</v>
      </c>
      <c r="AP725" s="201">
        <f t="shared" si="108"/>
        <v>0</v>
      </c>
      <c r="AQ725" s="201">
        <f t="shared" si="108"/>
        <v>0</v>
      </c>
      <c r="AR725" s="201">
        <f t="shared" si="108"/>
        <v>0</v>
      </c>
      <c r="AS725" s="201">
        <f t="shared" si="108"/>
        <v>0</v>
      </c>
      <c r="AT725" s="201">
        <f t="shared" si="108"/>
        <v>0</v>
      </c>
      <c r="AU725" s="201">
        <f t="shared" si="108"/>
        <v>0</v>
      </c>
      <c r="AV725" s="201">
        <f t="shared" si="108"/>
        <v>0</v>
      </c>
      <c r="AW725" s="201">
        <f t="shared" si="108"/>
        <v>0</v>
      </c>
      <c r="AX725" s="201">
        <f t="shared" si="108"/>
        <v>0</v>
      </c>
      <c r="AY725" s="201">
        <f t="shared" si="108"/>
        <v>0</v>
      </c>
      <c r="AZ725" s="201">
        <f t="shared" si="108"/>
        <v>0</v>
      </c>
      <c r="BA725" s="201">
        <f t="shared" si="108"/>
        <v>0</v>
      </c>
      <c r="BB725" s="201">
        <f t="shared" si="108"/>
        <v>0</v>
      </c>
      <c r="BC725" s="201">
        <f t="shared" si="108"/>
        <v>0</v>
      </c>
      <c r="BD725" s="201">
        <f t="shared" si="108"/>
        <v>0</v>
      </c>
      <c r="BE725" s="201">
        <f t="shared" si="108"/>
        <v>0</v>
      </c>
      <c r="BF725" s="201">
        <f t="shared" si="108"/>
        <v>0</v>
      </c>
      <c r="BG725" s="201">
        <f t="shared" si="108"/>
        <v>0</v>
      </c>
      <c r="BH725" s="201">
        <f t="shared" si="108"/>
        <v>0</v>
      </c>
      <c r="BI725" s="201">
        <f t="shared" si="108"/>
        <v>0</v>
      </c>
      <c r="BJ725" s="201">
        <f t="shared" si="108"/>
        <v>0</v>
      </c>
      <c r="BK725" s="201">
        <f t="shared" si="108"/>
        <v>0</v>
      </c>
      <c r="BL725" s="201">
        <f t="shared" si="108"/>
        <v>0</v>
      </c>
      <c r="BM725" s="201">
        <f t="shared" si="108"/>
        <v>0</v>
      </c>
      <c r="BN725" s="201">
        <f t="shared" si="108"/>
        <v>0</v>
      </c>
      <c r="BO725" s="201">
        <f t="shared" si="108"/>
        <v>0</v>
      </c>
      <c r="BP725" s="201">
        <f t="shared" si="108"/>
        <v>0</v>
      </c>
      <c r="BQ725" s="201">
        <f t="shared" si="108"/>
        <v>0</v>
      </c>
      <c r="BR725" s="201">
        <f t="shared" si="108"/>
        <v>0</v>
      </c>
      <c r="BS725" s="201">
        <f t="shared" si="108"/>
        <v>0</v>
      </c>
      <c r="BT725" s="201">
        <f t="shared" si="109"/>
        <v>0</v>
      </c>
      <c r="BU725" s="201">
        <f t="shared" si="109"/>
        <v>0</v>
      </c>
      <c r="BV725" s="201">
        <f t="shared" si="109"/>
        <v>0</v>
      </c>
      <c r="BW725" s="201">
        <f t="shared" si="109"/>
        <v>0</v>
      </c>
      <c r="BX725" s="201">
        <f t="shared" si="109"/>
        <v>0</v>
      </c>
      <c r="BY725" s="201">
        <f t="shared" si="109"/>
        <v>0</v>
      </c>
      <c r="BZ725" s="201">
        <f t="shared" si="109"/>
        <v>0</v>
      </c>
      <c r="CA725" s="201">
        <f t="shared" si="109"/>
        <v>0</v>
      </c>
      <c r="CB725" s="201">
        <f t="shared" si="109"/>
        <v>0</v>
      </c>
      <c r="CC725" s="201">
        <f t="shared" si="86"/>
        <v>0</v>
      </c>
    </row>
    <row r="726" spans="1:81" s="109" customFormat="1" ht="21" customHeight="1">
      <c r="A726" s="141"/>
      <c r="B726" s="319"/>
      <c r="C726" s="321"/>
      <c r="D726" s="331"/>
      <c r="E726" s="331"/>
      <c r="F726" s="332" t="s">
        <v>1263</v>
      </c>
      <c r="G726" s="333" t="s">
        <v>1778</v>
      </c>
      <c r="H726" s="201">
        <f t="shared" si="108"/>
        <v>0</v>
      </c>
      <c r="I726" s="201">
        <f t="shared" si="108"/>
        <v>0</v>
      </c>
      <c r="J726" s="201">
        <f t="shared" si="108"/>
        <v>0</v>
      </c>
      <c r="K726" s="201">
        <f t="shared" si="108"/>
        <v>0</v>
      </c>
      <c r="L726" s="201">
        <f t="shared" si="108"/>
        <v>0</v>
      </c>
      <c r="M726" s="201">
        <f t="shared" si="108"/>
        <v>0</v>
      </c>
      <c r="N726" s="201">
        <f t="shared" si="108"/>
        <v>0</v>
      </c>
      <c r="O726" s="201">
        <f t="shared" si="108"/>
        <v>0</v>
      </c>
      <c r="P726" s="201">
        <f t="shared" si="108"/>
        <v>0</v>
      </c>
      <c r="Q726" s="201">
        <f t="shared" si="108"/>
        <v>0</v>
      </c>
      <c r="R726" s="201">
        <f t="shared" si="108"/>
        <v>0</v>
      </c>
      <c r="S726" s="201">
        <f t="shared" si="108"/>
        <v>0</v>
      </c>
      <c r="T726" s="201">
        <f t="shared" si="108"/>
        <v>0</v>
      </c>
      <c r="U726" s="201">
        <f t="shared" si="108"/>
        <v>0</v>
      </c>
      <c r="V726" s="201">
        <f t="shared" si="108"/>
        <v>0</v>
      </c>
      <c r="W726" s="201">
        <f t="shared" si="108"/>
        <v>0</v>
      </c>
      <c r="X726" s="201">
        <f t="shared" si="108"/>
        <v>0</v>
      </c>
      <c r="Y726" s="201">
        <f t="shared" si="108"/>
        <v>0</v>
      </c>
      <c r="Z726" s="201">
        <f t="shared" si="108"/>
        <v>0</v>
      </c>
      <c r="AA726" s="201">
        <f t="shared" si="108"/>
        <v>0</v>
      </c>
      <c r="AB726" s="201">
        <f t="shared" si="108"/>
        <v>0</v>
      </c>
      <c r="AC726" s="201">
        <f t="shared" si="108"/>
        <v>0</v>
      </c>
      <c r="AD726" s="201">
        <f t="shared" si="108"/>
        <v>0</v>
      </c>
      <c r="AE726" s="201">
        <f t="shared" si="108"/>
        <v>0</v>
      </c>
      <c r="AF726" s="201">
        <f t="shared" si="108"/>
        <v>0</v>
      </c>
      <c r="AG726" s="201">
        <f t="shared" si="108"/>
        <v>0</v>
      </c>
      <c r="AH726" s="201">
        <f t="shared" si="108"/>
        <v>0</v>
      </c>
      <c r="AI726" s="201">
        <f t="shared" si="108"/>
        <v>0</v>
      </c>
      <c r="AJ726" s="201">
        <f t="shared" si="108"/>
        <v>0</v>
      </c>
      <c r="AK726" s="201">
        <f t="shared" si="108"/>
        <v>0</v>
      </c>
      <c r="AL726" s="201">
        <f t="shared" si="108"/>
        <v>0</v>
      </c>
      <c r="AM726" s="201">
        <f t="shared" si="108"/>
        <v>0</v>
      </c>
      <c r="AN726" s="201">
        <f t="shared" si="108"/>
        <v>0</v>
      </c>
      <c r="AO726" s="201">
        <f t="shared" si="108"/>
        <v>0</v>
      </c>
      <c r="AP726" s="201">
        <f t="shared" si="108"/>
        <v>0</v>
      </c>
      <c r="AQ726" s="201">
        <f t="shared" si="108"/>
        <v>0</v>
      </c>
      <c r="AR726" s="201">
        <f t="shared" si="108"/>
        <v>0</v>
      </c>
      <c r="AS726" s="201">
        <f t="shared" si="108"/>
        <v>0</v>
      </c>
      <c r="AT726" s="201">
        <f t="shared" si="108"/>
        <v>0</v>
      </c>
      <c r="AU726" s="201">
        <f t="shared" si="108"/>
        <v>0</v>
      </c>
      <c r="AV726" s="201">
        <f t="shared" si="108"/>
        <v>0</v>
      </c>
      <c r="AW726" s="201">
        <f t="shared" si="108"/>
        <v>0</v>
      </c>
      <c r="AX726" s="201">
        <f t="shared" si="108"/>
        <v>0</v>
      </c>
      <c r="AY726" s="201">
        <f t="shared" si="108"/>
        <v>0</v>
      </c>
      <c r="AZ726" s="201">
        <f t="shared" si="108"/>
        <v>0</v>
      </c>
      <c r="BA726" s="201">
        <f t="shared" si="108"/>
        <v>0</v>
      </c>
      <c r="BB726" s="201">
        <f t="shared" si="108"/>
        <v>0</v>
      </c>
      <c r="BC726" s="201">
        <f t="shared" si="108"/>
        <v>0</v>
      </c>
      <c r="BD726" s="201">
        <f t="shared" si="108"/>
        <v>0</v>
      </c>
      <c r="BE726" s="201">
        <f t="shared" si="108"/>
        <v>0</v>
      </c>
      <c r="BF726" s="201">
        <f t="shared" si="108"/>
        <v>0</v>
      </c>
      <c r="BG726" s="201">
        <f t="shared" si="108"/>
        <v>0</v>
      </c>
      <c r="BH726" s="201">
        <f t="shared" si="108"/>
        <v>0</v>
      </c>
      <c r="BI726" s="201">
        <f t="shared" si="108"/>
        <v>0</v>
      </c>
      <c r="BJ726" s="201">
        <f t="shared" si="108"/>
        <v>0</v>
      </c>
      <c r="BK726" s="201">
        <f t="shared" si="108"/>
        <v>0</v>
      </c>
      <c r="BL726" s="201">
        <f t="shared" si="108"/>
        <v>0</v>
      </c>
      <c r="BM726" s="201">
        <f t="shared" si="108"/>
        <v>0</v>
      </c>
      <c r="BN726" s="201">
        <f t="shared" si="108"/>
        <v>0</v>
      </c>
      <c r="BO726" s="201">
        <f t="shared" si="108"/>
        <v>0</v>
      </c>
      <c r="BP726" s="201">
        <f t="shared" si="108"/>
        <v>0</v>
      </c>
      <c r="BQ726" s="201">
        <f t="shared" si="108"/>
        <v>0</v>
      </c>
      <c r="BR726" s="201">
        <f t="shared" si="108"/>
        <v>0</v>
      </c>
      <c r="BS726" s="201">
        <f t="shared" si="108"/>
        <v>0</v>
      </c>
      <c r="BT726" s="201">
        <f t="shared" si="109"/>
        <v>0</v>
      </c>
      <c r="BU726" s="201">
        <f t="shared" si="109"/>
        <v>0</v>
      </c>
      <c r="BV726" s="201">
        <f t="shared" si="109"/>
        <v>0</v>
      </c>
      <c r="BW726" s="201">
        <f t="shared" si="109"/>
        <v>0</v>
      </c>
      <c r="BX726" s="201">
        <f t="shared" si="109"/>
        <v>0</v>
      </c>
      <c r="BY726" s="201">
        <f t="shared" si="109"/>
        <v>0</v>
      </c>
      <c r="BZ726" s="201">
        <f t="shared" si="109"/>
        <v>0</v>
      </c>
      <c r="CA726" s="201">
        <f t="shared" si="109"/>
        <v>0</v>
      </c>
      <c r="CB726" s="201">
        <f t="shared" si="109"/>
        <v>0</v>
      </c>
      <c r="CC726" s="201">
        <f t="shared" si="86"/>
        <v>0</v>
      </c>
    </row>
    <row r="727" spans="1:81" s="109" customFormat="1">
      <c r="A727" s="141"/>
      <c r="B727" s="319"/>
      <c r="C727" s="321"/>
      <c r="D727" s="331"/>
      <c r="E727" s="331"/>
      <c r="F727" s="332" t="s">
        <v>1264</v>
      </c>
      <c r="G727" s="333" t="s">
        <v>1265</v>
      </c>
      <c r="H727" s="201">
        <f t="shared" si="108"/>
        <v>0</v>
      </c>
      <c r="I727" s="201">
        <f t="shared" si="108"/>
        <v>0</v>
      </c>
      <c r="J727" s="201">
        <f t="shared" si="108"/>
        <v>0</v>
      </c>
      <c r="K727" s="201">
        <f t="shared" si="108"/>
        <v>0</v>
      </c>
      <c r="L727" s="201">
        <f t="shared" si="108"/>
        <v>0</v>
      </c>
      <c r="M727" s="201">
        <f t="shared" si="108"/>
        <v>0</v>
      </c>
      <c r="N727" s="201">
        <f t="shared" si="108"/>
        <v>0</v>
      </c>
      <c r="O727" s="201">
        <f t="shared" si="108"/>
        <v>0</v>
      </c>
      <c r="P727" s="201">
        <f t="shared" si="108"/>
        <v>0</v>
      </c>
      <c r="Q727" s="201">
        <f t="shared" si="108"/>
        <v>0</v>
      </c>
      <c r="R727" s="201">
        <f t="shared" si="108"/>
        <v>0</v>
      </c>
      <c r="S727" s="201">
        <f t="shared" si="108"/>
        <v>0</v>
      </c>
      <c r="T727" s="201">
        <f t="shared" si="108"/>
        <v>0</v>
      </c>
      <c r="U727" s="201">
        <f t="shared" si="108"/>
        <v>0</v>
      </c>
      <c r="V727" s="201">
        <f t="shared" si="108"/>
        <v>0</v>
      </c>
      <c r="W727" s="201">
        <f t="shared" si="108"/>
        <v>0</v>
      </c>
      <c r="X727" s="201">
        <f t="shared" si="108"/>
        <v>0</v>
      </c>
      <c r="Y727" s="201">
        <f t="shared" si="108"/>
        <v>0</v>
      </c>
      <c r="Z727" s="201">
        <f t="shared" si="108"/>
        <v>0</v>
      </c>
      <c r="AA727" s="201">
        <f t="shared" si="108"/>
        <v>0</v>
      </c>
      <c r="AB727" s="201">
        <f t="shared" si="108"/>
        <v>0</v>
      </c>
      <c r="AC727" s="201">
        <f t="shared" si="108"/>
        <v>0</v>
      </c>
      <c r="AD727" s="201">
        <f t="shared" si="108"/>
        <v>0</v>
      </c>
      <c r="AE727" s="201">
        <f t="shared" si="108"/>
        <v>0</v>
      </c>
      <c r="AF727" s="201">
        <f t="shared" si="108"/>
        <v>0</v>
      </c>
      <c r="AG727" s="201">
        <f t="shared" si="108"/>
        <v>0</v>
      </c>
      <c r="AH727" s="201">
        <f t="shared" si="108"/>
        <v>0</v>
      </c>
      <c r="AI727" s="201">
        <f t="shared" si="108"/>
        <v>0</v>
      </c>
      <c r="AJ727" s="201">
        <f t="shared" si="108"/>
        <v>0</v>
      </c>
      <c r="AK727" s="201">
        <f t="shared" si="108"/>
        <v>0</v>
      </c>
      <c r="AL727" s="201">
        <f t="shared" si="108"/>
        <v>0</v>
      </c>
      <c r="AM727" s="201">
        <f t="shared" si="108"/>
        <v>0</v>
      </c>
      <c r="AN727" s="201">
        <f t="shared" si="108"/>
        <v>0</v>
      </c>
      <c r="AO727" s="201">
        <f t="shared" si="108"/>
        <v>0</v>
      </c>
      <c r="AP727" s="201">
        <f t="shared" si="108"/>
        <v>0</v>
      </c>
      <c r="AQ727" s="201">
        <f t="shared" si="108"/>
        <v>0</v>
      </c>
      <c r="AR727" s="201">
        <f t="shared" si="108"/>
        <v>0</v>
      </c>
      <c r="AS727" s="201">
        <f t="shared" si="108"/>
        <v>0</v>
      </c>
      <c r="AT727" s="201">
        <f t="shared" si="108"/>
        <v>0</v>
      </c>
      <c r="AU727" s="201">
        <f t="shared" si="108"/>
        <v>0</v>
      </c>
      <c r="AV727" s="201">
        <f t="shared" si="108"/>
        <v>0</v>
      </c>
      <c r="AW727" s="201">
        <f t="shared" si="108"/>
        <v>0</v>
      </c>
      <c r="AX727" s="201">
        <f t="shared" si="108"/>
        <v>0</v>
      </c>
      <c r="AY727" s="201">
        <f t="shared" si="108"/>
        <v>0</v>
      </c>
      <c r="AZ727" s="201">
        <f t="shared" si="108"/>
        <v>0</v>
      </c>
      <c r="BA727" s="201">
        <f t="shared" si="108"/>
        <v>0</v>
      </c>
      <c r="BB727" s="201">
        <f t="shared" si="108"/>
        <v>0</v>
      </c>
      <c r="BC727" s="201">
        <f t="shared" si="108"/>
        <v>0</v>
      </c>
      <c r="BD727" s="201">
        <f t="shared" si="108"/>
        <v>0</v>
      </c>
      <c r="BE727" s="201">
        <f t="shared" si="108"/>
        <v>0</v>
      </c>
      <c r="BF727" s="201">
        <f t="shared" si="108"/>
        <v>0</v>
      </c>
      <c r="BG727" s="201">
        <f t="shared" si="108"/>
        <v>0</v>
      </c>
      <c r="BH727" s="201">
        <f t="shared" si="108"/>
        <v>0</v>
      </c>
      <c r="BI727" s="201">
        <f t="shared" si="108"/>
        <v>0</v>
      </c>
      <c r="BJ727" s="201">
        <f t="shared" si="108"/>
        <v>0</v>
      </c>
      <c r="BK727" s="201">
        <f t="shared" si="108"/>
        <v>0</v>
      </c>
      <c r="BL727" s="201">
        <f t="shared" si="108"/>
        <v>0</v>
      </c>
      <c r="BM727" s="201">
        <f t="shared" si="108"/>
        <v>0</v>
      </c>
      <c r="BN727" s="201">
        <f t="shared" si="108"/>
        <v>0</v>
      </c>
      <c r="BO727" s="201">
        <f t="shared" si="108"/>
        <v>0</v>
      </c>
      <c r="BP727" s="201">
        <f t="shared" si="108"/>
        <v>0</v>
      </c>
      <c r="BQ727" s="201">
        <f t="shared" si="108"/>
        <v>0</v>
      </c>
      <c r="BR727" s="201">
        <f t="shared" si="108"/>
        <v>0</v>
      </c>
      <c r="BS727" s="201">
        <f t="shared" ref="BS727" si="110">BS617</f>
        <v>0</v>
      </c>
      <c r="BT727" s="201">
        <f t="shared" si="109"/>
        <v>0</v>
      </c>
      <c r="BU727" s="201">
        <f t="shared" si="109"/>
        <v>0</v>
      </c>
      <c r="BV727" s="201">
        <f t="shared" si="109"/>
        <v>0</v>
      </c>
      <c r="BW727" s="201">
        <f t="shared" si="109"/>
        <v>0</v>
      </c>
      <c r="BX727" s="201">
        <f t="shared" si="109"/>
        <v>0</v>
      </c>
      <c r="BY727" s="201">
        <f t="shared" si="109"/>
        <v>0</v>
      </c>
      <c r="BZ727" s="201">
        <f t="shared" si="109"/>
        <v>0</v>
      </c>
      <c r="CA727" s="201">
        <f t="shared" si="109"/>
        <v>0</v>
      </c>
      <c r="CB727" s="201">
        <f t="shared" si="109"/>
        <v>0</v>
      </c>
      <c r="CC727" s="201">
        <f t="shared" si="86"/>
        <v>0</v>
      </c>
    </row>
    <row r="728" spans="1:81" s="109" customFormat="1">
      <c r="A728" s="141"/>
      <c r="B728" s="319"/>
      <c r="C728" s="321"/>
      <c r="D728" s="331"/>
      <c r="E728" s="331"/>
      <c r="F728" s="332" t="s">
        <v>1266</v>
      </c>
      <c r="G728" s="333" t="s">
        <v>1779</v>
      </c>
      <c r="H728" s="201">
        <f t="shared" ref="H728:BS731" si="111">H618</f>
        <v>0</v>
      </c>
      <c r="I728" s="201">
        <f t="shared" si="111"/>
        <v>0</v>
      </c>
      <c r="J728" s="201">
        <f t="shared" si="111"/>
        <v>0</v>
      </c>
      <c r="K728" s="201">
        <f t="shared" si="111"/>
        <v>0</v>
      </c>
      <c r="L728" s="201">
        <f t="shared" si="111"/>
        <v>0</v>
      </c>
      <c r="M728" s="201">
        <f t="shared" si="111"/>
        <v>0</v>
      </c>
      <c r="N728" s="201">
        <f t="shared" si="111"/>
        <v>0</v>
      </c>
      <c r="O728" s="201">
        <f t="shared" si="111"/>
        <v>0</v>
      </c>
      <c r="P728" s="201">
        <f t="shared" si="111"/>
        <v>0</v>
      </c>
      <c r="Q728" s="201">
        <f t="shared" si="111"/>
        <v>0</v>
      </c>
      <c r="R728" s="201">
        <f t="shared" si="111"/>
        <v>0</v>
      </c>
      <c r="S728" s="201">
        <f t="shared" si="111"/>
        <v>0</v>
      </c>
      <c r="T728" s="201">
        <f t="shared" si="111"/>
        <v>0</v>
      </c>
      <c r="U728" s="201">
        <f t="shared" si="111"/>
        <v>0</v>
      </c>
      <c r="V728" s="201">
        <f t="shared" si="111"/>
        <v>0</v>
      </c>
      <c r="W728" s="201">
        <f t="shared" si="111"/>
        <v>4520</v>
      </c>
      <c r="X728" s="201">
        <f t="shared" si="111"/>
        <v>0</v>
      </c>
      <c r="Y728" s="201">
        <f t="shared" si="111"/>
        <v>0</v>
      </c>
      <c r="Z728" s="201">
        <f t="shared" si="111"/>
        <v>0</v>
      </c>
      <c r="AA728" s="201">
        <f t="shared" si="111"/>
        <v>0</v>
      </c>
      <c r="AB728" s="201">
        <f t="shared" si="111"/>
        <v>0</v>
      </c>
      <c r="AC728" s="201">
        <f t="shared" si="111"/>
        <v>0</v>
      </c>
      <c r="AD728" s="201">
        <f t="shared" si="111"/>
        <v>0</v>
      </c>
      <c r="AE728" s="201">
        <f t="shared" si="111"/>
        <v>0</v>
      </c>
      <c r="AF728" s="201">
        <f t="shared" si="111"/>
        <v>0</v>
      </c>
      <c r="AG728" s="201">
        <f t="shared" si="111"/>
        <v>0</v>
      </c>
      <c r="AH728" s="201">
        <f t="shared" si="111"/>
        <v>0</v>
      </c>
      <c r="AI728" s="201">
        <f t="shared" si="111"/>
        <v>0</v>
      </c>
      <c r="AJ728" s="201">
        <f t="shared" si="111"/>
        <v>0</v>
      </c>
      <c r="AK728" s="201">
        <f t="shared" si="111"/>
        <v>0</v>
      </c>
      <c r="AL728" s="201">
        <f t="shared" si="111"/>
        <v>0</v>
      </c>
      <c r="AM728" s="201">
        <f t="shared" si="111"/>
        <v>0</v>
      </c>
      <c r="AN728" s="201">
        <f t="shared" si="111"/>
        <v>0</v>
      </c>
      <c r="AO728" s="201">
        <f t="shared" si="111"/>
        <v>0</v>
      </c>
      <c r="AP728" s="201">
        <f t="shared" si="111"/>
        <v>0</v>
      </c>
      <c r="AQ728" s="201">
        <f t="shared" si="111"/>
        <v>0</v>
      </c>
      <c r="AR728" s="201">
        <f t="shared" si="111"/>
        <v>0</v>
      </c>
      <c r="AS728" s="201">
        <f t="shared" si="111"/>
        <v>0</v>
      </c>
      <c r="AT728" s="201">
        <f t="shared" si="111"/>
        <v>0</v>
      </c>
      <c r="AU728" s="201">
        <f t="shared" si="111"/>
        <v>0</v>
      </c>
      <c r="AV728" s="201">
        <f t="shared" si="111"/>
        <v>0</v>
      </c>
      <c r="AW728" s="201">
        <f t="shared" si="111"/>
        <v>0</v>
      </c>
      <c r="AX728" s="201">
        <f t="shared" si="111"/>
        <v>0</v>
      </c>
      <c r="AY728" s="201">
        <f t="shared" si="111"/>
        <v>0</v>
      </c>
      <c r="AZ728" s="201">
        <f t="shared" si="111"/>
        <v>0</v>
      </c>
      <c r="BA728" s="201">
        <f t="shared" si="111"/>
        <v>0</v>
      </c>
      <c r="BB728" s="201">
        <f t="shared" si="111"/>
        <v>0</v>
      </c>
      <c r="BC728" s="201">
        <f t="shared" si="111"/>
        <v>0</v>
      </c>
      <c r="BD728" s="201">
        <f t="shared" si="111"/>
        <v>0</v>
      </c>
      <c r="BE728" s="201">
        <f t="shared" si="111"/>
        <v>0</v>
      </c>
      <c r="BF728" s="201">
        <f t="shared" si="111"/>
        <v>0</v>
      </c>
      <c r="BG728" s="201">
        <f t="shared" si="111"/>
        <v>0</v>
      </c>
      <c r="BH728" s="201">
        <f t="shared" si="111"/>
        <v>0</v>
      </c>
      <c r="BI728" s="201">
        <f t="shared" si="111"/>
        <v>0</v>
      </c>
      <c r="BJ728" s="201">
        <f t="shared" si="111"/>
        <v>0</v>
      </c>
      <c r="BK728" s="201">
        <f t="shared" si="111"/>
        <v>0</v>
      </c>
      <c r="BL728" s="201">
        <f t="shared" si="111"/>
        <v>0</v>
      </c>
      <c r="BM728" s="201">
        <f t="shared" si="111"/>
        <v>0</v>
      </c>
      <c r="BN728" s="201">
        <f t="shared" si="111"/>
        <v>0</v>
      </c>
      <c r="BO728" s="201">
        <f t="shared" si="111"/>
        <v>0</v>
      </c>
      <c r="BP728" s="201">
        <f t="shared" si="111"/>
        <v>0</v>
      </c>
      <c r="BQ728" s="201">
        <f t="shared" si="111"/>
        <v>0</v>
      </c>
      <c r="BR728" s="201">
        <f t="shared" si="111"/>
        <v>0</v>
      </c>
      <c r="BS728" s="201">
        <f t="shared" si="111"/>
        <v>0</v>
      </c>
      <c r="BT728" s="201">
        <f t="shared" si="109"/>
        <v>0</v>
      </c>
      <c r="BU728" s="201">
        <f t="shared" si="109"/>
        <v>0</v>
      </c>
      <c r="BV728" s="201">
        <f t="shared" si="109"/>
        <v>0</v>
      </c>
      <c r="BW728" s="201">
        <f t="shared" si="109"/>
        <v>0</v>
      </c>
      <c r="BX728" s="201">
        <f t="shared" si="109"/>
        <v>0</v>
      </c>
      <c r="BY728" s="201">
        <f t="shared" si="109"/>
        <v>0</v>
      </c>
      <c r="BZ728" s="201">
        <f t="shared" si="109"/>
        <v>0</v>
      </c>
      <c r="CA728" s="201">
        <f t="shared" si="109"/>
        <v>0</v>
      </c>
      <c r="CB728" s="201">
        <f t="shared" si="109"/>
        <v>0</v>
      </c>
      <c r="CC728" s="201">
        <f t="shared" si="86"/>
        <v>4520</v>
      </c>
    </row>
    <row r="729" spans="1:81" s="109" customFormat="1">
      <c r="A729" s="141"/>
      <c r="B729" s="319"/>
      <c r="C729" s="321"/>
      <c r="D729" s="331"/>
      <c r="E729" s="331"/>
      <c r="F729" s="332" t="s">
        <v>1267</v>
      </c>
      <c r="G729" s="333" t="s">
        <v>1780</v>
      </c>
      <c r="H729" s="201">
        <f t="shared" si="111"/>
        <v>0</v>
      </c>
      <c r="I729" s="201">
        <f t="shared" si="111"/>
        <v>0</v>
      </c>
      <c r="J729" s="201">
        <f t="shared" si="111"/>
        <v>0</v>
      </c>
      <c r="K729" s="201">
        <f t="shared" si="111"/>
        <v>0</v>
      </c>
      <c r="L729" s="201">
        <f t="shared" si="111"/>
        <v>0</v>
      </c>
      <c r="M729" s="201">
        <f t="shared" si="111"/>
        <v>0</v>
      </c>
      <c r="N729" s="201">
        <f t="shared" si="111"/>
        <v>0</v>
      </c>
      <c r="O729" s="201">
        <f t="shared" si="111"/>
        <v>0</v>
      </c>
      <c r="P729" s="201">
        <f t="shared" si="111"/>
        <v>0</v>
      </c>
      <c r="Q729" s="201">
        <f t="shared" si="111"/>
        <v>0</v>
      </c>
      <c r="R729" s="201">
        <f t="shared" si="111"/>
        <v>0</v>
      </c>
      <c r="S729" s="201">
        <f t="shared" si="111"/>
        <v>0</v>
      </c>
      <c r="T729" s="201">
        <f t="shared" si="111"/>
        <v>0</v>
      </c>
      <c r="U729" s="201">
        <f t="shared" si="111"/>
        <v>0</v>
      </c>
      <c r="V729" s="201">
        <f t="shared" si="111"/>
        <v>0</v>
      </c>
      <c r="W729" s="201">
        <f t="shared" si="111"/>
        <v>0</v>
      </c>
      <c r="X729" s="201">
        <f t="shared" si="111"/>
        <v>0</v>
      </c>
      <c r="Y729" s="201">
        <f t="shared" si="111"/>
        <v>0</v>
      </c>
      <c r="Z729" s="201">
        <f t="shared" si="111"/>
        <v>0</v>
      </c>
      <c r="AA729" s="201">
        <f t="shared" si="111"/>
        <v>0</v>
      </c>
      <c r="AB729" s="201">
        <f t="shared" si="111"/>
        <v>0</v>
      </c>
      <c r="AC729" s="201">
        <f t="shared" si="111"/>
        <v>0</v>
      </c>
      <c r="AD729" s="201">
        <f t="shared" si="111"/>
        <v>0</v>
      </c>
      <c r="AE729" s="201">
        <f t="shared" si="111"/>
        <v>0</v>
      </c>
      <c r="AF729" s="201">
        <f t="shared" si="111"/>
        <v>0</v>
      </c>
      <c r="AG729" s="201">
        <f t="shared" si="111"/>
        <v>0</v>
      </c>
      <c r="AH729" s="201">
        <f t="shared" si="111"/>
        <v>0</v>
      </c>
      <c r="AI729" s="201">
        <f t="shared" si="111"/>
        <v>0</v>
      </c>
      <c r="AJ729" s="201">
        <f t="shared" si="111"/>
        <v>0</v>
      </c>
      <c r="AK729" s="201">
        <f t="shared" si="111"/>
        <v>0</v>
      </c>
      <c r="AL729" s="201">
        <f t="shared" si="111"/>
        <v>0</v>
      </c>
      <c r="AM729" s="201">
        <f t="shared" si="111"/>
        <v>0</v>
      </c>
      <c r="AN729" s="201">
        <f t="shared" si="111"/>
        <v>0</v>
      </c>
      <c r="AO729" s="201">
        <f t="shared" si="111"/>
        <v>0</v>
      </c>
      <c r="AP729" s="201">
        <f t="shared" si="111"/>
        <v>0</v>
      </c>
      <c r="AQ729" s="201">
        <f t="shared" si="111"/>
        <v>0</v>
      </c>
      <c r="AR729" s="201">
        <f t="shared" si="111"/>
        <v>0</v>
      </c>
      <c r="AS729" s="201">
        <f t="shared" si="111"/>
        <v>0</v>
      </c>
      <c r="AT729" s="201">
        <f t="shared" si="111"/>
        <v>0</v>
      </c>
      <c r="AU729" s="201">
        <f t="shared" si="111"/>
        <v>0</v>
      </c>
      <c r="AV729" s="201">
        <f t="shared" si="111"/>
        <v>0</v>
      </c>
      <c r="AW729" s="201">
        <f t="shared" si="111"/>
        <v>0</v>
      </c>
      <c r="AX729" s="201">
        <f t="shared" si="111"/>
        <v>0</v>
      </c>
      <c r="AY729" s="201">
        <f t="shared" si="111"/>
        <v>0</v>
      </c>
      <c r="AZ729" s="201">
        <f t="shared" si="111"/>
        <v>0</v>
      </c>
      <c r="BA729" s="201">
        <f t="shared" si="111"/>
        <v>0</v>
      </c>
      <c r="BB729" s="201">
        <f t="shared" si="111"/>
        <v>0</v>
      </c>
      <c r="BC729" s="201">
        <f t="shared" si="111"/>
        <v>0</v>
      </c>
      <c r="BD729" s="201">
        <f t="shared" si="111"/>
        <v>0</v>
      </c>
      <c r="BE729" s="201">
        <f t="shared" si="111"/>
        <v>0</v>
      </c>
      <c r="BF729" s="201">
        <f t="shared" si="111"/>
        <v>0</v>
      </c>
      <c r="BG729" s="201">
        <f t="shared" si="111"/>
        <v>0</v>
      </c>
      <c r="BH729" s="201">
        <f t="shared" si="111"/>
        <v>0</v>
      </c>
      <c r="BI729" s="201">
        <f t="shared" si="111"/>
        <v>0</v>
      </c>
      <c r="BJ729" s="201">
        <f t="shared" si="111"/>
        <v>0</v>
      </c>
      <c r="BK729" s="201">
        <f t="shared" si="111"/>
        <v>0</v>
      </c>
      <c r="BL729" s="201">
        <f t="shared" si="111"/>
        <v>0</v>
      </c>
      <c r="BM729" s="201">
        <f t="shared" si="111"/>
        <v>0</v>
      </c>
      <c r="BN729" s="201">
        <f t="shared" si="111"/>
        <v>0</v>
      </c>
      <c r="BO729" s="201">
        <f t="shared" si="111"/>
        <v>0</v>
      </c>
      <c r="BP729" s="201">
        <f t="shared" si="111"/>
        <v>0</v>
      </c>
      <c r="BQ729" s="201">
        <f t="shared" si="111"/>
        <v>0</v>
      </c>
      <c r="BR729" s="201">
        <f t="shared" si="111"/>
        <v>0</v>
      </c>
      <c r="BS729" s="201">
        <f t="shared" si="111"/>
        <v>0</v>
      </c>
      <c r="BT729" s="201">
        <f t="shared" si="109"/>
        <v>0</v>
      </c>
      <c r="BU729" s="201">
        <f t="shared" si="109"/>
        <v>0</v>
      </c>
      <c r="BV729" s="201">
        <f t="shared" si="109"/>
        <v>0</v>
      </c>
      <c r="BW729" s="201">
        <f t="shared" si="109"/>
        <v>0</v>
      </c>
      <c r="BX729" s="201">
        <f t="shared" si="109"/>
        <v>0</v>
      </c>
      <c r="BY729" s="201">
        <f t="shared" si="109"/>
        <v>0</v>
      </c>
      <c r="BZ729" s="201">
        <f t="shared" si="109"/>
        <v>0</v>
      </c>
      <c r="CA729" s="201">
        <f t="shared" si="109"/>
        <v>0</v>
      </c>
      <c r="CB729" s="201">
        <f t="shared" si="109"/>
        <v>0</v>
      </c>
      <c r="CC729" s="201">
        <f t="shared" si="86"/>
        <v>0</v>
      </c>
    </row>
    <row r="730" spans="1:81" s="109" customFormat="1">
      <c r="A730" s="141"/>
      <c r="B730" s="319"/>
      <c r="C730" s="321"/>
      <c r="D730" s="331"/>
      <c r="E730" s="331"/>
      <c r="F730" s="332" t="s">
        <v>1268</v>
      </c>
      <c r="G730" s="333" t="s">
        <v>1781</v>
      </c>
      <c r="H730" s="201">
        <f t="shared" si="111"/>
        <v>0</v>
      </c>
      <c r="I730" s="201">
        <f t="shared" si="111"/>
        <v>0</v>
      </c>
      <c r="J730" s="201">
        <f t="shared" si="111"/>
        <v>0</v>
      </c>
      <c r="K730" s="201">
        <f t="shared" si="111"/>
        <v>0</v>
      </c>
      <c r="L730" s="201">
        <f t="shared" si="111"/>
        <v>0</v>
      </c>
      <c r="M730" s="201">
        <f t="shared" si="111"/>
        <v>0</v>
      </c>
      <c r="N730" s="201">
        <f t="shared" si="111"/>
        <v>0</v>
      </c>
      <c r="O730" s="201">
        <f t="shared" si="111"/>
        <v>0</v>
      </c>
      <c r="P730" s="201">
        <f t="shared" si="111"/>
        <v>0</v>
      </c>
      <c r="Q730" s="201">
        <f t="shared" si="111"/>
        <v>0</v>
      </c>
      <c r="R730" s="201">
        <f t="shared" si="111"/>
        <v>0</v>
      </c>
      <c r="S730" s="201">
        <f t="shared" si="111"/>
        <v>0</v>
      </c>
      <c r="T730" s="201">
        <f t="shared" si="111"/>
        <v>0</v>
      </c>
      <c r="U730" s="201">
        <f t="shared" si="111"/>
        <v>0</v>
      </c>
      <c r="V730" s="201">
        <f t="shared" si="111"/>
        <v>0</v>
      </c>
      <c r="W730" s="201">
        <f t="shared" si="111"/>
        <v>0</v>
      </c>
      <c r="X730" s="201">
        <f t="shared" si="111"/>
        <v>0</v>
      </c>
      <c r="Y730" s="201">
        <f t="shared" si="111"/>
        <v>0</v>
      </c>
      <c r="Z730" s="201">
        <f t="shared" si="111"/>
        <v>0</v>
      </c>
      <c r="AA730" s="201">
        <f t="shared" si="111"/>
        <v>0</v>
      </c>
      <c r="AB730" s="201">
        <f t="shared" si="111"/>
        <v>0</v>
      </c>
      <c r="AC730" s="201">
        <f t="shared" si="111"/>
        <v>0</v>
      </c>
      <c r="AD730" s="201">
        <f t="shared" si="111"/>
        <v>0</v>
      </c>
      <c r="AE730" s="201">
        <f t="shared" si="111"/>
        <v>0</v>
      </c>
      <c r="AF730" s="201">
        <f t="shared" si="111"/>
        <v>0</v>
      </c>
      <c r="AG730" s="201">
        <f t="shared" si="111"/>
        <v>0</v>
      </c>
      <c r="AH730" s="201">
        <f t="shared" si="111"/>
        <v>0</v>
      </c>
      <c r="AI730" s="201">
        <f t="shared" si="111"/>
        <v>0</v>
      </c>
      <c r="AJ730" s="201">
        <f t="shared" si="111"/>
        <v>0</v>
      </c>
      <c r="AK730" s="201">
        <f t="shared" si="111"/>
        <v>0</v>
      </c>
      <c r="AL730" s="201">
        <f t="shared" si="111"/>
        <v>0</v>
      </c>
      <c r="AM730" s="201">
        <f t="shared" si="111"/>
        <v>0</v>
      </c>
      <c r="AN730" s="201">
        <f t="shared" si="111"/>
        <v>0</v>
      </c>
      <c r="AO730" s="201">
        <f t="shared" si="111"/>
        <v>0</v>
      </c>
      <c r="AP730" s="201">
        <f t="shared" si="111"/>
        <v>0</v>
      </c>
      <c r="AQ730" s="201">
        <f t="shared" si="111"/>
        <v>0</v>
      </c>
      <c r="AR730" s="201">
        <f t="shared" si="111"/>
        <v>0</v>
      </c>
      <c r="AS730" s="201">
        <f t="shared" si="111"/>
        <v>0</v>
      </c>
      <c r="AT730" s="201">
        <f t="shared" si="111"/>
        <v>0</v>
      </c>
      <c r="AU730" s="201">
        <f t="shared" si="111"/>
        <v>0</v>
      </c>
      <c r="AV730" s="201">
        <f t="shared" si="111"/>
        <v>0</v>
      </c>
      <c r="AW730" s="201">
        <f t="shared" si="111"/>
        <v>0</v>
      </c>
      <c r="AX730" s="201">
        <f t="shared" si="111"/>
        <v>0</v>
      </c>
      <c r="AY730" s="201">
        <f t="shared" si="111"/>
        <v>0</v>
      </c>
      <c r="AZ730" s="201">
        <f t="shared" si="111"/>
        <v>0</v>
      </c>
      <c r="BA730" s="201">
        <f t="shared" si="111"/>
        <v>0</v>
      </c>
      <c r="BB730" s="201">
        <f t="shared" si="111"/>
        <v>0</v>
      </c>
      <c r="BC730" s="201">
        <f t="shared" si="111"/>
        <v>0</v>
      </c>
      <c r="BD730" s="201">
        <f t="shared" si="111"/>
        <v>0</v>
      </c>
      <c r="BE730" s="201">
        <f t="shared" si="111"/>
        <v>0</v>
      </c>
      <c r="BF730" s="201">
        <f t="shared" si="111"/>
        <v>0</v>
      </c>
      <c r="BG730" s="201">
        <f t="shared" si="111"/>
        <v>0</v>
      </c>
      <c r="BH730" s="201">
        <f t="shared" si="111"/>
        <v>0</v>
      </c>
      <c r="BI730" s="201">
        <f t="shared" si="111"/>
        <v>0</v>
      </c>
      <c r="BJ730" s="201">
        <f t="shared" si="111"/>
        <v>0</v>
      </c>
      <c r="BK730" s="201">
        <f t="shared" si="111"/>
        <v>0</v>
      </c>
      <c r="BL730" s="201">
        <f t="shared" si="111"/>
        <v>0</v>
      </c>
      <c r="BM730" s="201">
        <f t="shared" si="111"/>
        <v>0</v>
      </c>
      <c r="BN730" s="201">
        <f t="shared" si="111"/>
        <v>0</v>
      </c>
      <c r="BO730" s="201">
        <f t="shared" si="111"/>
        <v>0</v>
      </c>
      <c r="BP730" s="201">
        <f t="shared" si="111"/>
        <v>0</v>
      </c>
      <c r="BQ730" s="201">
        <f t="shared" si="111"/>
        <v>0</v>
      </c>
      <c r="BR730" s="201">
        <f t="shared" si="111"/>
        <v>0</v>
      </c>
      <c r="BS730" s="201">
        <f t="shared" si="111"/>
        <v>0</v>
      </c>
      <c r="BT730" s="201">
        <f t="shared" si="109"/>
        <v>0</v>
      </c>
      <c r="BU730" s="201">
        <f t="shared" si="109"/>
        <v>0</v>
      </c>
      <c r="BV730" s="201">
        <f t="shared" si="109"/>
        <v>0</v>
      </c>
      <c r="BW730" s="201">
        <f t="shared" si="109"/>
        <v>0</v>
      </c>
      <c r="BX730" s="201">
        <f t="shared" si="109"/>
        <v>0</v>
      </c>
      <c r="BY730" s="201">
        <f t="shared" si="109"/>
        <v>0</v>
      </c>
      <c r="BZ730" s="201">
        <f t="shared" si="109"/>
        <v>0</v>
      </c>
      <c r="CA730" s="201">
        <f t="shared" si="109"/>
        <v>0</v>
      </c>
      <c r="CB730" s="201">
        <f t="shared" si="109"/>
        <v>0</v>
      </c>
      <c r="CC730" s="201">
        <f t="shared" si="86"/>
        <v>0</v>
      </c>
    </row>
    <row r="731" spans="1:81" s="109" customFormat="1">
      <c r="A731" s="141"/>
      <c r="B731" s="319"/>
      <c r="C731" s="321"/>
      <c r="D731" s="331"/>
      <c r="E731" s="331"/>
      <c r="F731" s="332" t="s">
        <v>1269</v>
      </c>
      <c r="G731" s="333" t="s">
        <v>1782</v>
      </c>
      <c r="H731" s="201">
        <f t="shared" si="111"/>
        <v>0</v>
      </c>
      <c r="I731" s="201">
        <f t="shared" si="111"/>
        <v>0</v>
      </c>
      <c r="J731" s="201">
        <f t="shared" si="111"/>
        <v>0</v>
      </c>
      <c r="K731" s="201">
        <f t="shared" si="111"/>
        <v>0</v>
      </c>
      <c r="L731" s="201">
        <f t="shared" si="111"/>
        <v>0</v>
      </c>
      <c r="M731" s="201">
        <f t="shared" si="111"/>
        <v>0</v>
      </c>
      <c r="N731" s="201">
        <f t="shared" si="111"/>
        <v>0</v>
      </c>
      <c r="O731" s="201">
        <f t="shared" si="111"/>
        <v>0</v>
      </c>
      <c r="P731" s="201">
        <f t="shared" si="111"/>
        <v>0</v>
      </c>
      <c r="Q731" s="201">
        <f t="shared" si="111"/>
        <v>0</v>
      </c>
      <c r="R731" s="201">
        <f t="shared" si="111"/>
        <v>0</v>
      </c>
      <c r="S731" s="201">
        <f t="shared" si="111"/>
        <v>0</v>
      </c>
      <c r="T731" s="201">
        <f t="shared" si="111"/>
        <v>0</v>
      </c>
      <c r="U731" s="201">
        <f t="shared" si="111"/>
        <v>0</v>
      </c>
      <c r="V731" s="201">
        <f t="shared" si="111"/>
        <v>0</v>
      </c>
      <c r="W731" s="201">
        <f t="shared" si="111"/>
        <v>0</v>
      </c>
      <c r="X731" s="201">
        <f t="shared" si="111"/>
        <v>0</v>
      </c>
      <c r="Y731" s="201">
        <f t="shared" si="111"/>
        <v>0</v>
      </c>
      <c r="Z731" s="201">
        <f t="shared" si="111"/>
        <v>0</v>
      </c>
      <c r="AA731" s="201">
        <f t="shared" si="111"/>
        <v>0</v>
      </c>
      <c r="AB731" s="201">
        <f t="shared" si="111"/>
        <v>0</v>
      </c>
      <c r="AC731" s="201">
        <f t="shared" si="111"/>
        <v>0</v>
      </c>
      <c r="AD731" s="201">
        <f t="shared" si="111"/>
        <v>0</v>
      </c>
      <c r="AE731" s="201">
        <f t="shared" si="111"/>
        <v>0</v>
      </c>
      <c r="AF731" s="201">
        <f t="shared" si="111"/>
        <v>0</v>
      </c>
      <c r="AG731" s="201">
        <f t="shared" si="111"/>
        <v>0</v>
      </c>
      <c r="AH731" s="201">
        <f t="shared" si="111"/>
        <v>0</v>
      </c>
      <c r="AI731" s="201">
        <f t="shared" si="111"/>
        <v>0</v>
      </c>
      <c r="AJ731" s="201">
        <f t="shared" si="111"/>
        <v>0</v>
      </c>
      <c r="AK731" s="201">
        <f t="shared" si="111"/>
        <v>0</v>
      </c>
      <c r="AL731" s="201">
        <f t="shared" si="111"/>
        <v>0</v>
      </c>
      <c r="AM731" s="201">
        <f t="shared" si="111"/>
        <v>0</v>
      </c>
      <c r="AN731" s="201">
        <f t="shared" si="111"/>
        <v>0</v>
      </c>
      <c r="AO731" s="201">
        <f t="shared" si="111"/>
        <v>0</v>
      </c>
      <c r="AP731" s="201">
        <f t="shared" si="111"/>
        <v>0</v>
      </c>
      <c r="AQ731" s="201">
        <f t="shared" si="111"/>
        <v>0</v>
      </c>
      <c r="AR731" s="201">
        <f t="shared" si="111"/>
        <v>0</v>
      </c>
      <c r="AS731" s="201">
        <f t="shared" si="111"/>
        <v>0</v>
      </c>
      <c r="AT731" s="201">
        <f t="shared" si="111"/>
        <v>0</v>
      </c>
      <c r="AU731" s="201">
        <f t="shared" si="111"/>
        <v>0</v>
      </c>
      <c r="AV731" s="201">
        <f t="shared" si="111"/>
        <v>0</v>
      </c>
      <c r="AW731" s="201">
        <f t="shared" si="111"/>
        <v>0</v>
      </c>
      <c r="AX731" s="201">
        <f t="shared" si="111"/>
        <v>0</v>
      </c>
      <c r="AY731" s="201">
        <f t="shared" si="111"/>
        <v>0</v>
      </c>
      <c r="AZ731" s="201">
        <f t="shared" si="111"/>
        <v>0</v>
      </c>
      <c r="BA731" s="201">
        <f t="shared" si="111"/>
        <v>0</v>
      </c>
      <c r="BB731" s="201">
        <f t="shared" si="111"/>
        <v>0</v>
      </c>
      <c r="BC731" s="201">
        <f t="shared" si="111"/>
        <v>0</v>
      </c>
      <c r="BD731" s="201">
        <f t="shared" si="111"/>
        <v>0</v>
      </c>
      <c r="BE731" s="201">
        <f t="shared" si="111"/>
        <v>0</v>
      </c>
      <c r="BF731" s="201">
        <f t="shared" si="111"/>
        <v>0</v>
      </c>
      <c r="BG731" s="201">
        <f t="shared" si="111"/>
        <v>0</v>
      </c>
      <c r="BH731" s="201">
        <f t="shared" si="111"/>
        <v>0</v>
      </c>
      <c r="BI731" s="201">
        <f t="shared" si="111"/>
        <v>0</v>
      </c>
      <c r="BJ731" s="201">
        <f t="shared" si="111"/>
        <v>0</v>
      </c>
      <c r="BK731" s="201">
        <f t="shared" si="111"/>
        <v>0</v>
      </c>
      <c r="BL731" s="201">
        <f t="shared" si="111"/>
        <v>0</v>
      </c>
      <c r="BM731" s="201">
        <f t="shared" si="111"/>
        <v>0</v>
      </c>
      <c r="BN731" s="201">
        <f t="shared" si="111"/>
        <v>0</v>
      </c>
      <c r="BO731" s="201">
        <f t="shared" si="111"/>
        <v>0</v>
      </c>
      <c r="BP731" s="201">
        <f t="shared" si="111"/>
        <v>0</v>
      </c>
      <c r="BQ731" s="201">
        <f t="shared" si="111"/>
        <v>0</v>
      </c>
      <c r="BR731" s="201">
        <f t="shared" si="111"/>
        <v>0</v>
      </c>
      <c r="BS731" s="201">
        <f t="shared" ref="BS731" si="112">BS621</f>
        <v>0</v>
      </c>
      <c r="BT731" s="201">
        <f t="shared" si="109"/>
        <v>0</v>
      </c>
      <c r="BU731" s="201">
        <f t="shared" si="109"/>
        <v>0</v>
      </c>
      <c r="BV731" s="201">
        <f t="shared" si="109"/>
        <v>0</v>
      </c>
      <c r="BW731" s="201">
        <f t="shared" si="109"/>
        <v>0</v>
      </c>
      <c r="BX731" s="201">
        <f t="shared" si="109"/>
        <v>0</v>
      </c>
      <c r="BY731" s="201">
        <f t="shared" si="109"/>
        <v>0</v>
      </c>
      <c r="BZ731" s="201">
        <f t="shared" si="109"/>
        <v>0</v>
      </c>
      <c r="CA731" s="201">
        <f t="shared" si="109"/>
        <v>0</v>
      </c>
      <c r="CB731" s="201">
        <f t="shared" si="109"/>
        <v>0</v>
      </c>
      <c r="CC731" s="201">
        <f t="shared" si="86"/>
        <v>0</v>
      </c>
    </row>
    <row r="732" spans="1:81" s="109" customFormat="1">
      <c r="A732" s="141"/>
      <c r="B732" s="319"/>
      <c r="C732" s="321"/>
      <c r="D732" s="331"/>
      <c r="E732" s="331"/>
      <c r="F732" s="332" t="s">
        <v>1270</v>
      </c>
      <c r="G732" s="333" t="s">
        <v>1271</v>
      </c>
      <c r="H732" s="201">
        <f t="shared" ref="H732:BS735" si="113">H622</f>
        <v>32190186.18</v>
      </c>
      <c r="I732" s="201">
        <f t="shared" si="113"/>
        <v>18448720.260000002</v>
      </c>
      <c r="J732" s="201">
        <f t="shared" si="113"/>
        <v>32215904.460000001</v>
      </c>
      <c r="K732" s="201">
        <f t="shared" si="113"/>
        <v>5240178.8899999997</v>
      </c>
      <c r="L732" s="201">
        <f t="shared" si="113"/>
        <v>8678726.25</v>
      </c>
      <c r="M732" s="201">
        <f t="shared" si="113"/>
        <v>3952443.42</v>
      </c>
      <c r="N732" s="201">
        <f t="shared" si="113"/>
        <v>12529999.449999999</v>
      </c>
      <c r="O732" s="201">
        <f t="shared" si="113"/>
        <v>3090204.59</v>
      </c>
      <c r="P732" s="201">
        <f t="shared" si="113"/>
        <v>1786688.48</v>
      </c>
      <c r="Q732" s="201">
        <f t="shared" si="113"/>
        <v>17451671.219999999</v>
      </c>
      <c r="R732" s="201">
        <f t="shared" si="113"/>
        <v>2890723.8</v>
      </c>
      <c r="S732" s="201">
        <f t="shared" si="113"/>
        <v>5567188.1699999999</v>
      </c>
      <c r="T732" s="201">
        <f t="shared" si="113"/>
        <v>17871176.57</v>
      </c>
      <c r="U732" s="201">
        <f t="shared" si="113"/>
        <v>17344604.079999998</v>
      </c>
      <c r="V732" s="201">
        <f t="shared" si="113"/>
        <v>327744.46999999997</v>
      </c>
      <c r="W732" s="201">
        <f t="shared" si="113"/>
        <v>4807579.91</v>
      </c>
      <c r="X732" s="201">
        <f t="shared" si="113"/>
        <v>2237696.0499999998</v>
      </c>
      <c r="Y732" s="201">
        <f t="shared" si="113"/>
        <v>1787103.8</v>
      </c>
      <c r="Z732" s="201">
        <f t="shared" si="113"/>
        <v>26457966.800000001</v>
      </c>
      <c r="AA732" s="201">
        <f t="shared" si="113"/>
        <v>33783960.560000002</v>
      </c>
      <c r="AB732" s="201">
        <f t="shared" si="113"/>
        <v>3156849.52</v>
      </c>
      <c r="AC732" s="201">
        <f t="shared" si="113"/>
        <v>21612187</v>
      </c>
      <c r="AD732" s="201">
        <f t="shared" si="113"/>
        <v>2685010.04</v>
      </c>
      <c r="AE732" s="201">
        <f t="shared" si="113"/>
        <v>3390676.87</v>
      </c>
      <c r="AF732" s="201">
        <f t="shared" si="113"/>
        <v>17179913.079999998</v>
      </c>
      <c r="AG732" s="201">
        <f t="shared" si="113"/>
        <v>4282971.29</v>
      </c>
      <c r="AH732" s="201">
        <f t="shared" si="113"/>
        <v>5748904.5499999998</v>
      </c>
      <c r="AI732" s="201">
        <f t="shared" si="113"/>
        <v>109598758.73999999</v>
      </c>
      <c r="AJ732" s="201">
        <f t="shared" si="113"/>
        <v>2152368.2999999998</v>
      </c>
      <c r="AK732" s="201">
        <f t="shared" si="113"/>
        <v>2464538.64</v>
      </c>
      <c r="AL732" s="201">
        <f t="shared" si="113"/>
        <v>2191544.5299999998</v>
      </c>
      <c r="AM732" s="201">
        <f t="shared" si="113"/>
        <v>1532947.84</v>
      </c>
      <c r="AN732" s="201">
        <f t="shared" si="113"/>
        <v>2190834.59</v>
      </c>
      <c r="AO732" s="201">
        <f t="shared" si="113"/>
        <v>3670239.82</v>
      </c>
      <c r="AP732" s="201">
        <f t="shared" si="113"/>
        <v>1726189.27</v>
      </c>
      <c r="AQ732" s="201">
        <f t="shared" si="113"/>
        <v>8965957.4100000001</v>
      </c>
      <c r="AR732" s="201">
        <f t="shared" si="113"/>
        <v>2722693.48</v>
      </c>
      <c r="AS732" s="201">
        <f t="shared" si="113"/>
        <v>2447680.87</v>
      </c>
      <c r="AT732" s="201">
        <f t="shared" si="113"/>
        <v>3045677.04</v>
      </c>
      <c r="AU732" s="201">
        <f t="shared" si="113"/>
        <v>21787666.120000001</v>
      </c>
      <c r="AV732" s="201">
        <f t="shared" si="113"/>
        <v>2195325.29</v>
      </c>
      <c r="AW732" s="201">
        <f t="shared" si="113"/>
        <v>1653390.48</v>
      </c>
      <c r="AX732" s="201">
        <f t="shared" si="113"/>
        <v>615112.65</v>
      </c>
      <c r="AY732" s="201">
        <f t="shared" si="113"/>
        <v>737050.9</v>
      </c>
      <c r="AZ732" s="201">
        <f t="shared" si="113"/>
        <v>162538.93</v>
      </c>
      <c r="BA732" s="201">
        <f t="shared" si="113"/>
        <v>650354.55000000005</v>
      </c>
      <c r="BB732" s="201">
        <f t="shared" si="113"/>
        <v>2894869</v>
      </c>
      <c r="BC732" s="201">
        <f t="shared" si="113"/>
        <v>4715814.76</v>
      </c>
      <c r="BD732" s="201">
        <f t="shared" si="113"/>
        <v>2588243.58</v>
      </c>
      <c r="BE732" s="201">
        <f t="shared" si="113"/>
        <v>11477472.140000001</v>
      </c>
      <c r="BF732" s="201">
        <f t="shared" si="113"/>
        <v>8817128.2799999993</v>
      </c>
      <c r="BG732" s="201">
        <f t="shared" si="113"/>
        <v>5856679.4299999997</v>
      </c>
      <c r="BH732" s="201">
        <f t="shared" si="113"/>
        <v>6790686.8301999997</v>
      </c>
      <c r="BI732" s="201">
        <f t="shared" si="113"/>
        <v>13757762.02</v>
      </c>
      <c r="BJ732" s="201">
        <f t="shared" si="113"/>
        <v>3308416.57</v>
      </c>
      <c r="BK732" s="201">
        <f t="shared" si="113"/>
        <v>3422319.38</v>
      </c>
      <c r="BL732" s="201">
        <f t="shared" si="113"/>
        <v>583234.5</v>
      </c>
      <c r="BM732" s="201">
        <f t="shared" si="113"/>
        <v>13560746.380000001</v>
      </c>
      <c r="BN732" s="201">
        <f t="shared" si="113"/>
        <v>42793580.5</v>
      </c>
      <c r="BO732" s="201">
        <f t="shared" si="113"/>
        <v>2083139.63</v>
      </c>
      <c r="BP732" s="201">
        <f t="shared" si="113"/>
        <v>2061632.06</v>
      </c>
      <c r="BQ732" s="201">
        <f t="shared" si="113"/>
        <v>2404307.2000000002</v>
      </c>
      <c r="BR732" s="201">
        <f t="shared" si="113"/>
        <v>3274054.78</v>
      </c>
      <c r="BS732" s="201">
        <f t="shared" si="113"/>
        <v>3010878.6</v>
      </c>
      <c r="BT732" s="201">
        <f t="shared" si="109"/>
        <v>2580019.9500000002</v>
      </c>
      <c r="BU732" s="201">
        <f t="shared" si="109"/>
        <v>4084468.39</v>
      </c>
      <c r="BV732" s="201">
        <f t="shared" si="109"/>
        <v>13880</v>
      </c>
      <c r="BW732" s="201">
        <f t="shared" si="109"/>
        <v>4164796.53</v>
      </c>
      <c r="BX732" s="201">
        <f t="shared" si="109"/>
        <v>5249682.03</v>
      </c>
      <c r="BY732" s="201">
        <f t="shared" si="109"/>
        <v>16127912.68</v>
      </c>
      <c r="BZ732" s="201">
        <f t="shared" si="109"/>
        <v>2912919.4</v>
      </c>
      <c r="CA732" s="201">
        <f t="shared" si="109"/>
        <v>1059726.0900000001</v>
      </c>
      <c r="CB732" s="201">
        <f t="shared" si="109"/>
        <v>336355.93</v>
      </c>
      <c r="CC732" s="201">
        <f t="shared" si="86"/>
        <v>647158575.85019994</v>
      </c>
    </row>
    <row r="733" spans="1:81" s="109" customFormat="1">
      <c r="A733" s="141"/>
      <c r="B733" s="319"/>
      <c r="C733" s="321"/>
      <c r="D733" s="331"/>
      <c r="E733" s="331"/>
      <c r="F733" s="332" t="s">
        <v>1272</v>
      </c>
      <c r="G733" s="333" t="s">
        <v>1273</v>
      </c>
      <c r="H733" s="201">
        <f t="shared" si="113"/>
        <v>1744562.81</v>
      </c>
      <c r="I733" s="201">
        <f t="shared" si="113"/>
        <v>5721960.4199999999</v>
      </c>
      <c r="J733" s="201">
        <f t="shared" si="113"/>
        <v>8535209.0099999998</v>
      </c>
      <c r="K733" s="201">
        <f t="shared" si="113"/>
        <v>1626620.98</v>
      </c>
      <c r="L733" s="201">
        <f t="shared" si="113"/>
        <v>639659.44999999995</v>
      </c>
      <c r="M733" s="201">
        <f t="shared" si="113"/>
        <v>1204667.45</v>
      </c>
      <c r="N733" s="201">
        <f t="shared" si="113"/>
        <v>1365979.77</v>
      </c>
      <c r="O733" s="201">
        <f t="shared" si="113"/>
        <v>450059.51</v>
      </c>
      <c r="P733" s="201">
        <f t="shared" si="113"/>
        <v>285377.36</v>
      </c>
      <c r="Q733" s="201">
        <f t="shared" si="113"/>
        <v>22984992.280000001</v>
      </c>
      <c r="R733" s="201">
        <f t="shared" si="113"/>
        <v>889627.29</v>
      </c>
      <c r="S733" s="201">
        <f t="shared" si="113"/>
        <v>1955451.53</v>
      </c>
      <c r="T733" s="201">
        <f t="shared" si="113"/>
        <v>9082333.1500000004</v>
      </c>
      <c r="U733" s="201">
        <f t="shared" si="113"/>
        <v>6264248.3200000003</v>
      </c>
      <c r="V733" s="201">
        <f t="shared" si="113"/>
        <v>26239.4</v>
      </c>
      <c r="W733" s="201">
        <f t="shared" si="113"/>
        <v>228508.5</v>
      </c>
      <c r="X733" s="201">
        <f t="shared" si="113"/>
        <v>151050</v>
      </c>
      <c r="Y733" s="201">
        <f t="shared" si="113"/>
        <v>223205.01</v>
      </c>
      <c r="Z733" s="201">
        <f t="shared" si="113"/>
        <v>6071881.2199999997</v>
      </c>
      <c r="AA733" s="201">
        <f t="shared" si="113"/>
        <v>12393672.91</v>
      </c>
      <c r="AB733" s="201">
        <f t="shared" si="113"/>
        <v>708802.69</v>
      </c>
      <c r="AC733" s="201">
        <f t="shared" si="113"/>
        <v>7465500.1100000003</v>
      </c>
      <c r="AD733" s="201">
        <f t="shared" si="113"/>
        <v>541798.25</v>
      </c>
      <c r="AE733" s="201">
        <f t="shared" si="113"/>
        <v>2047987.32</v>
      </c>
      <c r="AF733" s="201">
        <f t="shared" si="113"/>
        <v>7783690.3200000003</v>
      </c>
      <c r="AG733" s="201">
        <f t="shared" si="113"/>
        <v>411757.94</v>
      </c>
      <c r="AH733" s="201">
        <f t="shared" si="113"/>
        <v>1163571</v>
      </c>
      <c r="AI733" s="201">
        <f t="shared" si="113"/>
        <v>75398056.209999993</v>
      </c>
      <c r="AJ733" s="201">
        <f t="shared" si="113"/>
        <v>957742.5</v>
      </c>
      <c r="AK733" s="201">
        <f t="shared" si="113"/>
        <v>235993.68</v>
      </c>
      <c r="AL733" s="201">
        <f t="shared" si="113"/>
        <v>604327.22</v>
      </c>
      <c r="AM733" s="201">
        <f t="shared" si="113"/>
        <v>517032.11</v>
      </c>
      <c r="AN733" s="201">
        <f t="shared" si="113"/>
        <v>735309.74</v>
      </c>
      <c r="AO733" s="201">
        <f t="shared" si="113"/>
        <v>970483.75</v>
      </c>
      <c r="AP733" s="201">
        <f t="shared" si="113"/>
        <v>616633.21</v>
      </c>
      <c r="AQ733" s="201">
        <f t="shared" si="113"/>
        <v>2950203.18</v>
      </c>
      <c r="AR733" s="201">
        <f t="shared" si="113"/>
        <v>794043.7</v>
      </c>
      <c r="AS733" s="201">
        <f t="shared" si="113"/>
        <v>140607.6</v>
      </c>
      <c r="AT733" s="201">
        <f t="shared" si="113"/>
        <v>382360.16</v>
      </c>
      <c r="AU733" s="201">
        <f t="shared" si="113"/>
        <v>11229791.5</v>
      </c>
      <c r="AV733" s="201">
        <f t="shared" si="113"/>
        <v>161148.98000000001</v>
      </c>
      <c r="AW733" s="201">
        <f t="shared" si="113"/>
        <v>316118.31</v>
      </c>
      <c r="AX733" s="201">
        <f t="shared" si="113"/>
        <v>108548.7</v>
      </c>
      <c r="AY733" s="201">
        <f t="shared" si="113"/>
        <v>58996.91</v>
      </c>
      <c r="AZ733" s="201">
        <f t="shared" si="113"/>
        <v>73072.45</v>
      </c>
      <c r="BA733" s="201">
        <f t="shared" si="113"/>
        <v>145406.18</v>
      </c>
      <c r="BB733" s="201">
        <f t="shared" si="113"/>
        <v>2750</v>
      </c>
      <c r="BC733" s="201">
        <f t="shared" si="113"/>
        <v>1377875.42</v>
      </c>
      <c r="BD733" s="201">
        <f t="shared" si="113"/>
        <v>366125.86</v>
      </c>
      <c r="BE733" s="201">
        <f t="shared" si="113"/>
        <v>1474988.26</v>
      </c>
      <c r="BF733" s="201">
        <f t="shared" si="113"/>
        <v>2486921.64</v>
      </c>
      <c r="BG733" s="201">
        <f t="shared" si="113"/>
        <v>901929.21</v>
      </c>
      <c r="BH733" s="201">
        <f t="shared" si="113"/>
        <v>1729246.2497</v>
      </c>
      <c r="BI733" s="201">
        <f t="shared" si="113"/>
        <v>8685472.0099999998</v>
      </c>
      <c r="BJ733" s="201">
        <f t="shared" si="113"/>
        <v>634505.76</v>
      </c>
      <c r="BK733" s="201">
        <f t="shared" si="113"/>
        <v>387183.35</v>
      </c>
      <c r="BL733" s="201">
        <f t="shared" si="113"/>
        <v>262796.55</v>
      </c>
      <c r="BM733" s="201">
        <f t="shared" si="113"/>
        <v>1009272.6</v>
      </c>
      <c r="BN733" s="201">
        <f t="shared" si="113"/>
        <v>5913578.9199999999</v>
      </c>
      <c r="BO733" s="201">
        <f t="shared" si="113"/>
        <v>153117</v>
      </c>
      <c r="BP733" s="201">
        <f t="shared" si="113"/>
        <v>1156523.81</v>
      </c>
      <c r="BQ733" s="201">
        <f t="shared" si="113"/>
        <v>774432.2</v>
      </c>
      <c r="BR733" s="201">
        <f t="shared" si="113"/>
        <v>1386139.49</v>
      </c>
      <c r="BS733" s="201">
        <f t="shared" si="113"/>
        <v>600658.16</v>
      </c>
      <c r="BT733" s="201">
        <f t="shared" si="109"/>
        <v>336246.45</v>
      </c>
      <c r="BU733" s="201">
        <f t="shared" si="109"/>
        <v>1099014.75</v>
      </c>
      <c r="BV733" s="201">
        <f t="shared" si="109"/>
        <v>81323.199999999997</v>
      </c>
      <c r="BW733" s="201">
        <f t="shared" si="109"/>
        <v>767753.82</v>
      </c>
      <c r="BX733" s="201">
        <f t="shared" si="109"/>
        <v>2125865.87</v>
      </c>
      <c r="BY733" s="201">
        <f t="shared" si="109"/>
        <v>5206811.43</v>
      </c>
      <c r="BZ733" s="201">
        <f t="shared" si="109"/>
        <v>541910.1</v>
      </c>
      <c r="CA733" s="201">
        <f t="shared" si="109"/>
        <v>456382</v>
      </c>
      <c r="CB733" s="201">
        <f t="shared" si="109"/>
        <v>218585.8</v>
      </c>
      <c r="CC733" s="201">
        <f t="shared" si="86"/>
        <v>238501699.99969992</v>
      </c>
    </row>
    <row r="734" spans="1:81" s="109" customFormat="1">
      <c r="A734" s="141"/>
      <c r="B734" s="319"/>
      <c r="C734" s="321"/>
      <c r="D734" s="331"/>
      <c r="E734" s="331"/>
      <c r="F734" s="332" t="s">
        <v>1274</v>
      </c>
      <c r="G734" s="333" t="s">
        <v>1275</v>
      </c>
      <c r="H734" s="201">
        <f t="shared" si="113"/>
        <v>493420</v>
      </c>
      <c r="I734" s="201">
        <f t="shared" si="113"/>
        <v>4034891.02</v>
      </c>
      <c r="J734" s="201">
        <f t="shared" si="113"/>
        <v>7469250.7699999996</v>
      </c>
      <c r="K734" s="201">
        <f t="shared" si="113"/>
        <v>2578701.9</v>
      </c>
      <c r="L734" s="201">
        <f t="shared" si="113"/>
        <v>1433805.9</v>
      </c>
      <c r="M734" s="201">
        <f t="shared" si="113"/>
        <v>1677763.79</v>
      </c>
      <c r="N734" s="201">
        <f t="shared" si="113"/>
        <v>1670792.7</v>
      </c>
      <c r="O734" s="201">
        <f t="shared" si="113"/>
        <v>1876218.7</v>
      </c>
      <c r="P734" s="201">
        <f t="shared" si="113"/>
        <v>690726</v>
      </c>
      <c r="Q734" s="201">
        <f t="shared" si="113"/>
        <v>10574549.84</v>
      </c>
      <c r="R734" s="201">
        <f t="shared" si="113"/>
        <v>627161.17000000004</v>
      </c>
      <c r="S734" s="201">
        <f t="shared" si="113"/>
        <v>856275</v>
      </c>
      <c r="T734" s="201">
        <f t="shared" si="113"/>
        <v>3130642.18</v>
      </c>
      <c r="U734" s="201">
        <f t="shared" si="113"/>
        <v>5519778.9000000004</v>
      </c>
      <c r="V734" s="201">
        <f t="shared" si="113"/>
        <v>189407</v>
      </c>
      <c r="W734" s="201">
        <f t="shared" si="113"/>
        <v>1802502.49</v>
      </c>
      <c r="X734" s="201">
        <f t="shared" si="113"/>
        <v>555235.5</v>
      </c>
      <c r="Y734" s="201">
        <f t="shared" si="113"/>
        <v>440478.71999999997</v>
      </c>
      <c r="Z734" s="201">
        <f t="shared" si="113"/>
        <v>2617679</v>
      </c>
      <c r="AA734" s="201">
        <f t="shared" si="113"/>
        <v>6501901.0800000001</v>
      </c>
      <c r="AB734" s="201">
        <f t="shared" si="113"/>
        <v>1075285.5</v>
      </c>
      <c r="AC734" s="201">
        <f t="shared" si="113"/>
        <v>5870520.0599999996</v>
      </c>
      <c r="AD734" s="201">
        <f t="shared" si="113"/>
        <v>1298229.42</v>
      </c>
      <c r="AE734" s="201">
        <f t="shared" si="113"/>
        <v>1642857.28</v>
      </c>
      <c r="AF734" s="201">
        <f t="shared" si="113"/>
        <v>7749906.5300000003</v>
      </c>
      <c r="AG734" s="201">
        <f t="shared" si="113"/>
        <v>1558641.25</v>
      </c>
      <c r="AH734" s="201">
        <f t="shared" si="113"/>
        <v>5116080.7</v>
      </c>
      <c r="AI734" s="201">
        <f t="shared" si="113"/>
        <v>36442814.560000002</v>
      </c>
      <c r="AJ734" s="201">
        <f t="shared" si="113"/>
        <v>1044004.4</v>
      </c>
      <c r="AK734" s="201">
        <f t="shared" si="113"/>
        <v>815946.5</v>
      </c>
      <c r="AL734" s="201">
        <f t="shared" si="113"/>
        <v>856648</v>
      </c>
      <c r="AM734" s="201">
        <f t="shared" si="113"/>
        <v>787289.5</v>
      </c>
      <c r="AN734" s="201">
        <f t="shared" si="113"/>
        <v>2867939.5</v>
      </c>
      <c r="AO734" s="201">
        <f t="shared" si="113"/>
        <v>2666041.4</v>
      </c>
      <c r="AP734" s="201">
        <f t="shared" si="113"/>
        <v>646425.59999999998</v>
      </c>
      <c r="AQ734" s="201">
        <f t="shared" si="113"/>
        <v>3845802.2</v>
      </c>
      <c r="AR734" s="201">
        <f t="shared" si="113"/>
        <v>667627</v>
      </c>
      <c r="AS734" s="201">
        <f t="shared" si="113"/>
        <v>1503254.3</v>
      </c>
      <c r="AT734" s="201">
        <f t="shared" si="113"/>
        <v>1092410</v>
      </c>
      <c r="AU734" s="201">
        <f t="shared" si="113"/>
        <v>13132096.689999999</v>
      </c>
      <c r="AV734" s="201">
        <f t="shared" si="113"/>
        <v>490316.02</v>
      </c>
      <c r="AW734" s="201">
        <f t="shared" si="113"/>
        <v>846846</v>
      </c>
      <c r="AX734" s="201">
        <f t="shared" si="113"/>
        <v>0</v>
      </c>
      <c r="AY734" s="201">
        <f t="shared" si="113"/>
        <v>159916</v>
      </c>
      <c r="AZ734" s="201">
        <f t="shared" si="113"/>
        <v>109829</v>
      </c>
      <c r="BA734" s="201">
        <f t="shared" si="113"/>
        <v>290201</v>
      </c>
      <c r="BB734" s="201">
        <f t="shared" si="113"/>
        <v>2908550</v>
      </c>
      <c r="BC734" s="201">
        <f t="shared" si="113"/>
        <v>1746794</v>
      </c>
      <c r="BD734" s="201">
        <f t="shared" si="113"/>
        <v>238507</v>
      </c>
      <c r="BE734" s="201">
        <f t="shared" si="113"/>
        <v>719822</v>
      </c>
      <c r="BF734" s="201">
        <f t="shared" si="113"/>
        <v>2118828.2000000002</v>
      </c>
      <c r="BG734" s="201">
        <f t="shared" si="113"/>
        <v>1007270.6</v>
      </c>
      <c r="BH734" s="201">
        <f t="shared" si="113"/>
        <v>1491928</v>
      </c>
      <c r="BI734" s="201">
        <f t="shared" si="113"/>
        <v>2624409</v>
      </c>
      <c r="BJ734" s="201">
        <f t="shared" si="113"/>
        <v>1007094.4</v>
      </c>
      <c r="BK734" s="201">
        <f t="shared" si="113"/>
        <v>718409.1</v>
      </c>
      <c r="BL734" s="201">
        <f t="shared" si="113"/>
        <v>220222</v>
      </c>
      <c r="BM734" s="201">
        <f t="shared" si="113"/>
        <v>4228257</v>
      </c>
      <c r="BN734" s="201">
        <f t="shared" si="113"/>
        <v>2638285</v>
      </c>
      <c r="BO734" s="201">
        <f t="shared" si="113"/>
        <v>1158977.6000000001</v>
      </c>
      <c r="BP734" s="201">
        <f t="shared" si="113"/>
        <v>1208205.04</v>
      </c>
      <c r="BQ734" s="201">
        <f t="shared" si="113"/>
        <v>447971</v>
      </c>
      <c r="BR734" s="201">
        <f t="shared" si="113"/>
        <v>1587644.27</v>
      </c>
      <c r="BS734" s="201">
        <f t="shared" si="113"/>
        <v>557015.19999999995</v>
      </c>
      <c r="BT734" s="201">
        <f t="shared" si="109"/>
        <v>0</v>
      </c>
      <c r="BU734" s="201">
        <f t="shared" si="109"/>
        <v>1200870.82</v>
      </c>
      <c r="BV734" s="201">
        <f t="shared" si="109"/>
        <v>250285.6</v>
      </c>
      <c r="BW734" s="201">
        <f t="shared" si="109"/>
        <v>2521808.71</v>
      </c>
      <c r="BX734" s="201">
        <f t="shared" si="109"/>
        <v>1166254.05</v>
      </c>
      <c r="BY734" s="201">
        <f t="shared" si="109"/>
        <v>5108504.8</v>
      </c>
      <c r="BZ734" s="201">
        <f t="shared" si="109"/>
        <v>514169.48</v>
      </c>
      <c r="CA734" s="201">
        <f t="shared" si="109"/>
        <v>98021</v>
      </c>
      <c r="CB734" s="201">
        <f t="shared" si="109"/>
        <v>635170.42000000004</v>
      </c>
      <c r="CC734" s="201">
        <f t="shared" si="86"/>
        <v>185441384.35999998</v>
      </c>
    </row>
    <row r="735" spans="1:81" s="109" customFormat="1">
      <c r="A735" s="141"/>
      <c r="B735" s="319"/>
      <c r="C735" s="321"/>
      <c r="D735" s="331"/>
      <c r="E735" s="331"/>
      <c r="F735" s="332" t="s">
        <v>1276</v>
      </c>
      <c r="G735" s="333" t="s">
        <v>1277</v>
      </c>
      <c r="H735" s="201">
        <f t="shared" si="113"/>
        <v>2579919.75</v>
      </c>
      <c r="I735" s="201">
        <f t="shared" si="113"/>
        <v>1606963.59</v>
      </c>
      <c r="J735" s="201">
        <f t="shared" si="113"/>
        <v>1971271.5</v>
      </c>
      <c r="K735" s="201">
        <f t="shared" si="113"/>
        <v>1461633.93</v>
      </c>
      <c r="L735" s="201">
        <f t="shared" si="113"/>
        <v>472222.67</v>
      </c>
      <c r="M735" s="201">
        <f t="shared" si="113"/>
        <v>384553.15</v>
      </c>
      <c r="N735" s="201">
        <f t="shared" si="113"/>
        <v>6143072.7300000004</v>
      </c>
      <c r="O735" s="201">
        <f t="shared" si="113"/>
        <v>353574.65</v>
      </c>
      <c r="P735" s="201">
        <f t="shared" si="113"/>
        <v>694392.97</v>
      </c>
      <c r="Q735" s="201">
        <f t="shared" si="113"/>
        <v>6896613.6799999997</v>
      </c>
      <c r="R735" s="201">
        <f t="shared" si="113"/>
        <v>633182.44999999995</v>
      </c>
      <c r="S735" s="201">
        <f t="shared" si="113"/>
        <v>1489825.2</v>
      </c>
      <c r="T735" s="201">
        <f t="shared" si="113"/>
        <v>1848399.1</v>
      </c>
      <c r="U735" s="201">
        <f t="shared" si="113"/>
        <v>693177.81</v>
      </c>
      <c r="V735" s="201">
        <f t="shared" si="113"/>
        <v>38051.86</v>
      </c>
      <c r="W735" s="201">
        <f t="shared" si="113"/>
        <v>673766.9</v>
      </c>
      <c r="X735" s="201">
        <f t="shared" si="113"/>
        <v>390558.1</v>
      </c>
      <c r="Y735" s="201">
        <f t="shared" si="113"/>
        <v>1605484.88</v>
      </c>
      <c r="Z735" s="201">
        <f t="shared" si="113"/>
        <v>695398.07</v>
      </c>
      <c r="AA735" s="201">
        <f t="shared" si="113"/>
        <v>10082128.9</v>
      </c>
      <c r="AB735" s="201">
        <f t="shared" si="113"/>
        <v>766464.75</v>
      </c>
      <c r="AC735" s="201">
        <f t="shared" si="113"/>
        <v>4283191.2699999996</v>
      </c>
      <c r="AD735" s="201">
        <f t="shared" si="113"/>
        <v>451987.64</v>
      </c>
      <c r="AE735" s="201">
        <f t="shared" si="113"/>
        <v>1725062.39</v>
      </c>
      <c r="AF735" s="201">
        <f t="shared" si="113"/>
        <v>2619550.4300000002</v>
      </c>
      <c r="AG735" s="201">
        <f t="shared" si="113"/>
        <v>67484.17</v>
      </c>
      <c r="AH735" s="201">
        <f t="shared" si="113"/>
        <v>1069905.6200000001</v>
      </c>
      <c r="AI735" s="201">
        <f t="shared" si="113"/>
        <v>6154915.4400000004</v>
      </c>
      <c r="AJ735" s="201">
        <f t="shared" si="113"/>
        <v>354439</v>
      </c>
      <c r="AK735" s="201">
        <f t="shared" si="113"/>
        <v>266288.90999999997</v>
      </c>
      <c r="AL735" s="201">
        <f t="shared" si="113"/>
        <v>104841</v>
      </c>
      <c r="AM735" s="201">
        <f t="shared" si="113"/>
        <v>205588.47</v>
      </c>
      <c r="AN735" s="201">
        <f t="shared" si="113"/>
        <v>474647.98</v>
      </c>
      <c r="AO735" s="201">
        <f t="shared" si="113"/>
        <v>876450.45</v>
      </c>
      <c r="AP735" s="201">
        <f t="shared" si="113"/>
        <v>489955.95</v>
      </c>
      <c r="AQ735" s="201">
        <f t="shared" si="113"/>
        <v>1343943.32</v>
      </c>
      <c r="AR735" s="201">
        <f t="shared" si="113"/>
        <v>531056.30000000005</v>
      </c>
      <c r="AS735" s="201">
        <f t="shared" si="113"/>
        <v>328962.84999999998</v>
      </c>
      <c r="AT735" s="201">
        <f t="shared" si="113"/>
        <v>498076</v>
      </c>
      <c r="AU735" s="201">
        <f t="shared" si="113"/>
        <v>5553270.9000000004</v>
      </c>
      <c r="AV735" s="201">
        <f t="shared" si="113"/>
        <v>367122.64</v>
      </c>
      <c r="AW735" s="201">
        <f t="shared" si="113"/>
        <v>918489.3</v>
      </c>
      <c r="AX735" s="201">
        <f t="shared" si="113"/>
        <v>252360.74</v>
      </c>
      <c r="AY735" s="201">
        <f t="shared" si="113"/>
        <v>48014</v>
      </c>
      <c r="AZ735" s="201">
        <f t="shared" si="113"/>
        <v>46625</v>
      </c>
      <c r="BA735" s="201">
        <f t="shared" si="113"/>
        <v>43440.22</v>
      </c>
      <c r="BB735" s="201">
        <f t="shared" si="113"/>
        <v>5000</v>
      </c>
      <c r="BC735" s="201">
        <f t="shared" si="113"/>
        <v>647566.91</v>
      </c>
      <c r="BD735" s="201">
        <f t="shared" si="113"/>
        <v>78622</v>
      </c>
      <c r="BE735" s="201">
        <f t="shared" si="113"/>
        <v>1282421.8400000001</v>
      </c>
      <c r="BF735" s="201">
        <f t="shared" si="113"/>
        <v>1846198.54</v>
      </c>
      <c r="BG735" s="201">
        <f t="shared" si="113"/>
        <v>346248.86</v>
      </c>
      <c r="BH735" s="201">
        <f t="shared" si="113"/>
        <v>1227923.17</v>
      </c>
      <c r="BI735" s="201">
        <f t="shared" si="113"/>
        <v>1978328.66</v>
      </c>
      <c r="BJ735" s="201">
        <f t="shared" si="113"/>
        <v>946343.6</v>
      </c>
      <c r="BK735" s="201">
        <f t="shared" si="113"/>
        <v>258998.71</v>
      </c>
      <c r="BL735" s="201">
        <f t="shared" si="113"/>
        <v>96442.69</v>
      </c>
      <c r="BM735" s="201">
        <f t="shared" si="113"/>
        <v>690231.2</v>
      </c>
      <c r="BN735" s="201">
        <f t="shared" si="113"/>
        <v>3092384.47</v>
      </c>
      <c r="BO735" s="201">
        <f t="shared" si="113"/>
        <v>261609.77</v>
      </c>
      <c r="BP735" s="201">
        <f t="shared" si="113"/>
        <v>320518.68</v>
      </c>
      <c r="BQ735" s="201">
        <f t="shared" si="113"/>
        <v>268993.90000000002</v>
      </c>
      <c r="BR735" s="201">
        <f t="shared" si="113"/>
        <v>782091.69</v>
      </c>
      <c r="BS735" s="201">
        <f t="shared" ref="BS735" si="114">BS625</f>
        <v>277737.32</v>
      </c>
      <c r="BT735" s="201">
        <f t="shared" si="109"/>
        <v>192991.95</v>
      </c>
      <c r="BU735" s="201">
        <f t="shared" si="109"/>
        <v>528093.65</v>
      </c>
      <c r="BV735" s="201">
        <f t="shared" si="109"/>
        <v>143601</v>
      </c>
      <c r="BW735" s="201">
        <f t="shared" si="109"/>
        <v>775809.15</v>
      </c>
      <c r="BX735" s="201">
        <f t="shared" si="109"/>
        <v>401150.65</v>
      </c>
      <c r="BY735" s="201">
        <f t="shared" si="109"/>
        <v>2860991.2</v>
      </c>
      <c r="BZ735" s="201">
        <f t="shared" si="109"/>
        <v>198267.8</v>
      </c>
      <c r="CA735" s="201">
        <f t="shared" si="109"/>
        <v>181850</v>
      </c>
      <c r="CB735" s="201">
        <f t="shared" si="109"/>
        <v>220241.74</v>
      </c>
      <c r="CC735" s="201">
        <f t="shared" si="86"/>
        <v>90466985.779999986</v>
      </c>
    </row>
    <row r="736" spans="1:81" s="109" customFormat="1">
      <c r="A736" s="141"/>
      <c r="B736" s="319"/>
      <c r="C736" s="321"/>
      <c r="D736" s="331"/>
      <c r="E736" s="331"/>
      <c r="F736" s="332" t="s">
        <v>1278</v>
      </c>
      <c r="G736" s="333" t="s">
        <v>1279</v>
      </c>
      <c r="H736" s="201">
        <f t="shared" ref="H736:BS739" si="115">H626</f>
        <v>3977591.7</v>
      </c>
      <c r="I736" s="201">
        <f t="shared" si="115"/>
        <v>1572096.31</v>
      </c>
      <c r="J736" s="201">
        <f t="shared" si="115"/>
        <v>11871018.140000001</v>
      </c>
      <c r="K736" s="201">
        <f t="shared" si="115"/>
        <v>1229409.8</v>
      </c>
      <c r="L736" s="201">
        <f t="shared" si="115"/>
        <v>405666.69</v>
      </c>
      <c r="M736" s="201">
        <f t="shared" si="115"/>
        <v>647822.30000000005</v>
      </c>
      <c r="N736" s="201">
        <f t="shared" si="115"/>
        <v>10355972.539999999</v>
      </c>
      <c r="O736" s="201">
        <f t="shared" si="115"/>
        <v>1735093.37</v>
      </c>
      <c r="P736" s="201">
        <f t="shared" si="115"/>
        <v>2377558.2200000002</v>
      </c>
      <c r="Q736" s="201">
        <f t="shared" si="115"/>
        <v>4792315.46</v>
      </c>
      <c r="R736" s="201">
        <f t="shared" si="115"/>
        <v>575552.41</v>
      </c>
      <c r="S736" s="201">
        <f t="shared" si="115"/>
        <v>1468278.61</v>
      </c>
      <c r="T736" s="201">
        <f t="shared" si="115"/>
        <v>2336761.0099999998</v>
      </c>
      <c r="U736" s="201">
        <f t="shared" si="115"/>
        <v>9781138.4900000002</v>
      </c>
      <c r="V736" s="201">
        <f t="shared" si="115"/>
        <v>224576.7</v>
      </c>
      <c r="W736" s="201">
        <f t="shared" si="115"/>
        <v>1172808.98</v>
      </c>
      <c r="X736" s="201">
        <f t="shared" si="115"/>
        <v>646063.31999999995</v>
      </c>
      <c r="Y736" s="201">
        <f t="shared" si="115"/>
        <v>739769.38</v>
      </c>
      <c r="Z736" s="201">
        <f t="shared" si="115"/>
        <v>583087.15</v>
      </c>
      <c r="AA736" s="201">
        <f t="shared" si="115"/>
        <v>9585748.3100000005</v>
      </c>
      <c r="AB736" s="201">
        <f t="shared" si="115"/>
        <v>485460.71</v>
      </c>
      <c r="AC736" s="201">
        <f t="shared" si="115"/>
        <v>7246813.3300000001</v>
      </c>
      <c r="AD736" s="201">
        <f t="shared" si="115"/>
        <v>821593.52</v>
      </c>
      <c r="AE736" s="201">
        <f t="shared" si="115"/>
        <v>530490.12</v>
      </c>
      <c r="AF736" s="201">
        <f t="shared" si="115"/>
        <v>1495891.8</v>
      </c>
      <c r="AG736" s="201">
        <f t="shared" si="115"/>
        <v>48100.800000000003</v>
      </c>
      <c r="AH736" s="201">
        <f t="shared" si="115"/>
        <v>646015.99</v>
      </c>
      <c r="AI736" s="201">
        <f t="shared" si="115"/>
        <v>35270459.549999997</v>
      </c>
      <c r="AJ736" s="201">
        <f t="shared" si="115"/>
        <v>519557.03</v>
      </c>
      <c r="AK736" s="201">
        <f t="shared" si="115"/>
        <v>492334.63</v>
      </c>
      <c r="AL736" s="201">
        <f t="shared" si="115"/>
        <v>237907.5</v>
      </c>
      <c r="AM736" s="201">
        <f t="shared" si="115"/>
        <v>538367.74</v>
      </c>
      <c r="AN736" s="201">
        <f t="shared" si="115"/>
        <v>1116555.8</v>
      </c>
      <c r="AO736" s="201">
        <f t="shared" si="115"/>
        <v>1162823.25</v>
      </c>
      <c r="AP736" s="201">
        <f t="shared" si="115"/>
        <v>243213.5</v>
      </c>
      <c r="AQ736" s="201">
        <f t="shared" si="115"/>
        <v>1162860.02</v>
      </c>
      <c r="AR736" s="201">
        <f t="shared" si="115"/>
        <v>304313</v>
      </c>
      <c r="AS736" s="201">
        <f t="shared" si="115"/>
        <v>1297982.7</v>
      </c>
      <c r="AT736" s="201">
        <f t="shared" si="115"/>
        <v>304460.2</v>
      </c>
      <c r="AU736" s="201">
        <f t="shared" si="115"/>
        <v>2975013.09</v>
      </c>
      <c r="AV736" s="201">
        <f t="shared" si="115"/>
        <v>226633.18</v>
      </c>
      <c r="AW736" s="201">
        <f t="shared" si="115"/>
        <v>374222.77</v>
      </c>
      <c r="AX736" s="201">
        <f t="shared" si="115"/>
        <v>68891.05</v>
      </c>
      <c r="AY736" s="201">
        <f t="shared" si="115"/>
        <v>71445.11</v>
      </c>
      <c r="AZ736" s="201">
        <f t="shared" si="115"/>
        <v>277595.34000000003</v>
      </c>
      <c r="BA736" s="201">
        <f t="shared" si="115"/>
        <v>75550</v>
      </c>
      <c r="BB736" s="201">
        <f t="shared" si="115"/>
        <v>48600</v>
      </c>
      <c r="BC736" s="201">
        <f t="shared" si="115"/>
        <v>1357302.98</v>
      </c>
      <c r="BD736" s="201">
        <f t="shared" si="115"/>
        <v>104531.05</v>
      </c>
      <c r="BE736" s="201">
        <f t="shared" si="115"/>
        <v>1616294.45</v>
      </c>
      <c r="BF736" s="201">
        <f t="shared" si="115"/>
        <v>4312735.09</v>
      </c>
      <c r="BG736" s="201">
        <f t="shared" si="115"/>
        <v>344909.6</v>
      </c>
      <c r="BH736" s="201">
        <f t="shared" si="115"/>
        <v>3107334.87</v>
      </c>
      <c r="BI736" s="201">
        <f t="shared" si="115"/>
        <v>4315293.9000000004</v>
      </c>
      <c r="BJ736" s="201">
        <f t="shared" si="115"/>
        <v>864013.99</v>
      </c>
      <c r="BK736" s="201">
        <f t="shared" si="115"/>
        <v>274541.09999999998</v>
      </c>
      <c r="BL736" s="201">
        <f t="shared" si="115"/>
        <v>205237</v>
      </c>
      <c r="BM736" s="201">
        <f t="shared" si="115"/>
        <v>4103361.29</v>
      </c>
      <c r="BN736" s="201">
        <f t="shared" si="115"/>
        <v>7383599.7999999998</v>
      </c>
      <c r="BO736" s="201">
        <f t="shared" si="115"/>
        <v>873423.85</v>
      </c>
      <c r="BP736" s="201">
        <f t="shared" si="115"/>
        <v>178572.44</v>
      </c>
      <c r="BQ736" s="201">
        <f t="shared" si="115"/>
        <v>195682.5</v>
      </c>
      <c r="BR736" s="201">
        <f t="shared" si="115"/>
        <v>749040.98</v>
      </c>
      <c r="BS736" s="201">
        <f t="shared" si="115"/>
        <v>641937.25</v>
      </c>
      <c r="BT736" s="201">
        <f t="shared" si="109"/>
        <v>417482.89</v>
      </c>
      <c r="BU736" s="201">
        <f t="shared" si="109"/>
        <v>203929.12</v>
      </c>
      <c r="BV736" s="201">
        <f t="shared" si="109"/>
        <v>71464</v>
      </c>
      <c r="BW736" s="201">
        <f t="shared" si="109"/>
        <v>1225861.56</v>
      </c>
      <c r="BX736" s="201">
        <f t="shared" si="109"/>
        <v>228734.97</v>
      </c>
      <c r="BY736" s="201">
        <f t="shared" si="109"/>
        <v>700336.3</v>
      </c>
      <c r="BZ736" s="201">
        <f t="shared" si="109"/>
        <v>170538.36</v>
      </c>
      <c r="CA736" s="201">
        <f t="shared" si="109"/>
        <v>1090579.6200000001</v>
      </c>
      <c r="CB736" s="201">
        <f t="shared" si="109"/>
        <v>249588.35</v>
      </c>
      <c r="CC736" s="201">
        <f t="shared" si="86"/>
        <v>159107807.93000001</v>
      </c>
    </row>
    <row r="737" spans="1:81" s="109" customFormat="1">
      <c r="A737" s="141"/>
      <c r="B737" s="319"/>
      <c r="C737" s="321"/>
      <c r="D737" s="331"/>
      <c r="E737" s="331"/>
      <c r="F737" s="332" t="s">
        <v>1280</v>
      </c>
      <c r="G737" s="333" t="s">
        <v>1281</v>
      </c>
      <c r="H737" s="201">
        <f t="shared" si="115"/>
        <v>1128698.9099999999</v>
      </c>
      <c r="I737" s="201">
        <f t="shared" si="115"/>
        <v>947858.17</v>
      </c>
      <c r="J737" s="201">
        <f t="shared" si="115"/>
        <v>9277801.3599999994</v>
      </c>
      <c r="K737" s="201">
        <f t="shared" si="115"/>
        <v>364000</v>
      </c>
      <c r="L737" s="201">
        <f t="shared" si="115"/>
        <v>380000</v>
      </c>
      <c r="M737" s="201">
        <f t="shared" si="115"/>
        <v>944205</v>
      </c>
      <c r="N737" s="201">
        <f t="shared" si="115"/>
        <v>24763809.359999999</v>
      </c>
      <c r="O737" s="201">
        <f t="shared" si="115"/>
        <v>421590</v>
      </c>
      <c r="P737" s="201">
        <f t="shared" si="115"/>
        <v>325110</v>
      </c>
      <c r="Q737" s="201">
        <f t="shared" si="115"/>
        <v>20775728.100000001</v>
      </c>
      <c r="R737" s="201">
        <f t="shared" si="115"/>
        <v>1056099</v>
      </c>
      <c r="S737" s="201">
        <f t="shared" si="115"/>
        <v>2353360</v>
      </c>
      <c r="T737" s="201">
        <f t="shared" si="115"/>
        <v>634132</v>
      </c>
      <c r="U737" s="201">
        <f t="shared" si="115"/>
        <v>3638756.85</v>
      </c>
      <c r="V737" s="201">
        <f t="shared" si="115"/>
        <v>291000</v>
      </c>
      <c r="W737" s="201">
        <f t="shared" si="115"/>
        <v>83365</v>
      </c>
      <c r="X737" s="201">
        <f t="shared" si="115"/>
        <v>12000</v>
      </c>
      <c r="Y737" s="201">
        <f t="shared" si="115"/>
        <v>1369040.98</v>
      </c>
      <c r="Z737" s="201">
        <f t="shared" si="115"/>
        <v>4611201</v>
      </c>
      <c r="AA737" s="201">
        <f t="shared" si="115"/>
        <v>18192181.91</v>
      </c>
      <c r="AB737" s="201">
        <f t="shared" si="115"/>
        <v>338599.2</v>
      </c>
      <c r="AC737" s="201">
        <f t="shared" si="115"/>
        <v>9543550.0299999993</v>
      </c>
      <c r="AD737" s="201">
        <f t="shared" si="115"/>
        <v>243709.13</v>
      </c>
      <c r="AE737" s="201">
        <f t="shared" si="115"/>
        <v>1611121.85</v>
      </c>
      <c r="AF737" s="201">
        <f t="shared" si="115"/>
        <v>2243005.0299999998</v>
      </c>
      <c r="AG737" s="201">
        <f t="shared" si="115"/>
        <v>38101.730000000003</v>
      </c>
      <c r="AH737" s="201">
        <f t="shared" si="115"/>
        <v>1446270</v>
      </c>
      <c r="AI737" s="201">
        <f t="shared" si="115"/>
        <v>37329632.700000003</v>
      </c>
      <c r="AJ737" s="201">
        <f t="shared" si="115"/>
        <v>1621510</v>
      </c>
      <c r="AK737" s="201">
        <f t="shared" si="115"/>
        <v>21790</v>
      </c>
      <c r="AL737" s="201">
        <f t="shared" si="115"/>
        <v>0</v>
      </c>
      <c r="AM737" s="201">
        <f t="shared" si="115"/>
        <v>107100</v>
      </c>
      <c r="AN737" s="201">
        <f t="shared" si="115"/>
        <v>580573</v>
      </c>
      <c r="AO737" s="201">
        <f t="shared" si="115"/>
        <v>1558933</v>
      </c>
      <c r="AP737" s="201">
        <f t="shared" si="115"/>
        <v>2129481.6</v>
      </c>
      <c r="AQ737" s="201">
        <f t="shared" si="115"/>
        <v>102060.3</v>
      </c>
      <c r="AR737" s="201">
        <f t="shared" si="115"/>
        <v>352030</v>
      </c>
      <c r="AS737" s="201">
        <f t="shared" si="115"/>
        <v>657180</v>
      </c>
      <c r="AT737" s="201">
        <f t="shared" si="115"/>
        <v>5400</v>
      </c>
      <c r="AU737" s="201">
        <f t="shared" si="115"/>
        <v>0</v>
      </c>
      <c r="AV737" s="201">
        <f t="shared" si="115"/>
        <v>653640</v>
      </c>
      <c r="AW737" s="201">
        <f t="shared" si="115"/>
        <v>1824080</v>
      </c>
      <c r="AX737" s="201">
        <f t="shared" si="115"/>
        <v>696660</v>
      </c>
      <c r="AY737" s="201">
        <f t="shared" si="115"/>
        <v>0</v>
      </c>
      <c r="AZ737" s="201">
        <f t="shared" si="115"/>
        <v>18000</v>
      </c>
      <c r="BA737" s="201">
        <f t="shared" si="115"/>
        <v>2900</v>
      </c>
      <c r="BB737" s="201">
        <f t="shared" si="115"/>
        <v>3446800</v>
      </c>
      <c r="BC737" s="201">
        <f t="shared" si="115"/>
        <v>1199340</v>
      </c>
      <c r="BD737" s="201">
        <f t="shared" si="115"/>
        <v>87000</v>
      </c>
      <c r="BE737" s="201">
        <f t="shared" si="115"/>
        <v>371216</v>
      </c>
      <c r="BF737" s="201">
        <f t="shared" si="115"/>
        <v>772800</v>
      </c>
      <c r="BG737" s="201">
        <f t="shared" si="115"/>
        <v>196802.1</v>
      </c>
      <c r="BH737" s="201">
        <f t="shared" si="115"/>
        <v>608595.1</v>
      </c>
      <c r="BI737" s="201">
        <f t="shared" si="115"/>
        <v>94400</v>
      </c>
      <c r="BJ737" s="201">
        <f t="shared" si="115"/>
        <v>1507920.38</v>
      </c>
      <c r="BK737" s="201">
        <f t="shared" si="115"/>
        <v>40895</v>
      </c>
      <c r="BL737" s="201">
        <f t="shared" si="115"/>
        <v>660900</v>
      </c>
      <c r="BM737" s="201">
        <f t="shared" si="115"/>
        <v>98000</v>
      </c>
      <c r="BN737" s="201">
        <f t="shared" si="115"/>
        <v>8724853</v>
      </c>
      <c r="BO737" s="201">
        <f t="shared" si="115"/>
        <v>1206992</v>
      </c>
      <c r="BP737" s="201">
        <f t="shared" si="115"/>
        <v>84200.01</v>
      </c>
      <c r="BQ737" s="201">
        <f t="shared" si="115"/>
        <v>195400</v>
      </c>
      <c r="BR737" s="201">
        <f t="shared" si="115"/>
        <v>103395</v>
      </c>
      <c r="BS737" s="201">
        <f t="shared" si="115"/>
        <v>236329.89</v>
      </c>
      <c r="BT737" s="201">
        <f t="shared" si="109"/>
        <v>31057900</v>
      </c>
      <c r="BU737" s="201">
        <f t="shared" si="109"/>
        <v>198000</v>
      </c>
      <c r="BV737" s="201">
        <f t="shared" si="109"/>
        <v>95000</v>
      </c>
      <c r="BW737" s="201">
        <f t="shared" si="109"/>
        <v>691981</v>
      </c>
      <c r="BX737" s="201">
        <f t="shared" si="109"/>
        <v>128700</v>
      </c>
      <c r="BY737" s="201">
        <f t="shared" si="109"/>
        <v>296870.2</v>
      </c>
      <c r="BZ737" s="201">
        <f t="shared" si="109"/>
        <v>0</v>
      </c>
      <c r="CA737" s="201">
        <f t="shared" si="109"/>
        <v>194630</v>
      </c>
      <c r="CB737" s="201">
        <f t="shared" si="109"/>
        <v>279440.05</v>
      </c>
      <c r="CC737" s="201">
        <f t="shared" si="86"/>
        <v>207273624.93999997</v>
      </c>
    </row>
    <row r="738" spans="1:81" s="109" customFormat="1">
      <c r="A738" s="141"/>
      <c r="B738" s="319"/>
      <c r="C738" s="321"/>
      <c r="D738" s="331"/>
      <c r="E738" s="331"/>
      <c r="F738" s="332" t="s">
        <v>1282</v>
      </c>
      <c r="G738" s="333" t="s">
        <v>1283</v>
      </c>
      <c r="H738" s="201">
        <f t="shared" si="115"/>
        <v>0</v>
      </c>
      <c r="I738" s="201">
        <f t="shared" si="115"/>
        <v>249500</v>
      </c>
      <c r="J738" s="201">
        <f t="shared" si="115"/>
        <v>0</v>
      </c>
      <c r="K738" s="201">
        <f t="shared" si="115"/>
        <v>0</v>
      </c>
      <c r="L738" s="201">
        <f t="shared" si="115"/>
        <v>0</v>
      </c>
      <c r="M738" s="201">
        <f t="shared" si="115"/>
        <v>0</v>
      </c>
      <c r="N738" s="201">
        <f t="shared" si="115"/>
        <v>0</v>
      </c>
      <c r="O738" s="201">
        <f t="shared" si="115"/>
        <v>0</v>
      </c>
      <c r="P738" s="201">
        <f t="shared" si="115"/>
        <v>0</v>
      </c>
      <c r="Q738" s="201">
        <f t="shared" si="115"/>
        <v>7788026.3099999996</v>
      </c>
      <c r="R738" s="201">
        <f t="shared" si="115"/>
        <v>0</v>
      </c>
      <c r="S738" s="201">
        <f t="shared" si="115"/>
        <v>0</v>
      </c>
      <c r="T738" s="201">
        <f t="shared" si="115"/>
        <v>0</v>
      </c>
      <c r="U738" s="201">
        <f t="shared" si="115"/>
        <v>0</v>
      </c>
      <c r="V738" s="201">
        <f t="shared" si="115"/>
        <v>0</v>
      </c>
      <c r="W738" s="201">
        <f t="shared" si="115"/>
        <v>0</v>
      </c>
      <c r="X738" s="201">
        <f t="shared" si="115"/>
        <v>0</v>
      </c>
      <c r="Y738" s="201">
        <f t="shared" si="115"/>
        <v>0</v>
      </c>
      <c r="Z738" s="201">
        <f t="shared" si="115"/>
        <v>866720</v>
      </c>
      <c r="AA738" s="201">
        <f t="shared" si="115"/>
        <v>0</v>
      </c>
      <c r="AB738" s="201">
        <f t="shared" si="115"/>
        <v>0</v>
      </c>
      <c r="AC738" s="201">
        <f t="shared" si="115"/>
        <v>0</v>
      </c>
      <c r="AD738" s="201">
        <f t="shared" si="115"/>
        <v>0</v>
      </c>
      <c r="AE738" s="201">
        <f t="shared" si="115"/>
        <v>0</v>
      </c>
      <c r="AF738" s="201">
        <f t="shared" si="115"/>
        <v>0</v>
      </c>
      <c r="AG738" s="201">
        <f t="shared" si="115"/>
        <v>61860</v>
      </c>
      <c r="AH738" s="201">
        <f t="shared" si="115"/>
        <v>0</v>
      </c>
      <c r="AI738" s="201">
        <f t="shared" si="115"/>
        <v>0</v>
      </c>
      <c r="AJ738" s="201">
        <f t="shared" si="115"/>
        <v>0</v>
      </c>
      <c r="AK738" s="201">
        <f t="shared" si="115"/>
        <v>403000</v>
      </c>
      <c r="AL738" s="201">
        <f t="shared" si="115"/>
        <v>0</v>
      </c>
      <c r="AM738" s="201">
        <f t="shared" si="115"/>
        <v>0</v>
      </c>
      <c r="AN738" s="201">
        <f t="shared" si="115"/>
        <v>0</v>
      </c>
      <c r="AO738" s="201">
        <f t="shared" si="115"/>
        <v>55440</v>
      </c>
      <c r="AP738" s="201">
        <f t="shared" si="115"/>
        <v>0</v>
      </c>
      <c r="AQ738" s="201">
        <f t="shared" si="115"/>
        <v>0</v>
      </c>
      <c r="AR738" s="201">
        <f t="shared" si="115"/>
        <v>0</v>
      </c>
      <c r="AS738" s="201">
        <f t="shared" si="115"/>
        <v>0</v>
      </c>
      <c r="AT738" s="201">
        <f t="shared" si="115"/>
        <v>0</v>
      </c>
      <c r="AU738" s="201">
        <f t="shared" si="115"/>
        <v>0</v>
      </c>
      <c r="AV738" s="201">
        <f t="shared" si="115"/>
        <v>0</v>
      </c>
      <c r="AW738" s="201">
        <f t="shared" si="115"/>
        <v>0</v>
      </c>
      <c r="AX738" s="201">
        <f t="shared" si="115"/>
        <v>0</v>
      </c>
      <c r="AY738" s="201">
        <f t="shared" si="115"/>
        <v>0</v>
      </c>
      <c r="AZ738" s="201">
        <f t="shared" si="115"/>
        <v>0</v>
      </c>
      <c r="BA738" s="201">
        <f t="shared" si="115"/>
        <v>0</v>
      </c>
      <c r="BB738" s="201">
        <f t="shared" si="115"/>
        <v>0</v>
      </c>
      <c r="BC738" s="201">
        <f t="shared" si="115"/>
        <v>0</v>
      </c>
      <c r="BD738" s="201">
        <f t="shared" si="115"/>
        <v>0</v>
      </c>
      <c r="BE738" s="201">
        <f t="shared" si="115"/>
        <v>0</v>
      </c>
      <c r="BF738" s="201">
        <f t="shared" si="115"/>
        <v>0</v>
      </c>
      <c r="BG738" s="201">
        <f t="shared" si="115"/>
        <v>0</v>
      </c>
      <c r="BH738" s="201">
        <f t="shared" si="115"/>
        <v>321000</v>
      </c>
      <c r="BI738" s="201">
        <f t="shared" si="115"/>
        <v>0</v>
      </c>
      <c r="BJ738" s="201">
        <f t="shared" si="115"/>
        <v>0</v>
      </c>
      <c r="BK738" s="201">
        <f t="shared" si="115"/>
        <v>0</v>
      </c>
      <c r="BL738" s="201">
        <f t="shared" si="115"/>
        <v>0</v>
      </c>
      <c r="BM738" s="201">
        <f t="shared" si="115"/>
        <v>0</v>
      </c>
      <c r="BN738" s="201">
        <f t="shared" si="115"/>
        <v>0</v>
      </c>
      <c r="BO738" s="201">
        <f t="shared" si="115"/>
        <v>0</v>
      </c>
      <c r="BP738" s="201">
        <f t="shared" si="115"/>
        <v>0</v>
      </c>
      <c r="BQ738" s="201">
        <f t="shared" si="115"/>
        <v>0</v>
      </c>
      <c r="BR738" s="201">
        <f t="shared" si="115"/>
        <v>0</v>
      </c>
      <c r="BS738" s="201">
        <f t="shared" si="115"/>
        <v>0</v>
      </c>
      <c r="BT738" s="201">
        <f t="shared" si="109"/>
        <v>0</v>
      </c>
      <c r="BU738" s="201">
        <f t="shared" si="109"/>
        <v>0</v>
      </c>
      <c r="BV738" s="201">
        <f t="shared" si="109"/>
        <v>0</v>
      </c>
      <c r="BW738" s="201">
        <f t="shared" si="109"/>
        <v>0</v>
      </c>
      <c r="BX738" s="201">
        <f t="shared" si="109"/>
        <v>0</v>
      </c>
      <c r="BY738" s="201">
        <f t="shared" si="109"/>
        <v>0</v>
      </c>
      <c r="BZ738" s="201">
        <f t="shared" si="109"/>
        <v>0</v>
      </c>
      <c r="CA738" s="201">
        <f t="shared" si="109"/>
        <v>0</v>
      </c>
      <c r="CB738" s="201">
        <f t="shared" si="109"/>
        <v>0</v>
      </c>
      <c r="CC738" s="201">
        <f t="shared" si="86"/>
        <v>9745546.3099999987</v>
      </c>
    </row>
    <row r="739" spans="1:81" s="109" customFormat="1">
      <c r="A739" s="141"/>
      <c r="B739" s="319"/>
      <c r="C739" s="321"/>
      <c r="D739" s="331"/>
      <c r="E739" s="331"/>
      <c r="F739" s="332" t="s">
        <v>1284</v>
      </c>
      <c r="G739" s="333" t="s">
        <v>1285</v>
      </c>
      <c r="H739" s="201">
        <f t="shared" si="115"/>
        <v>0</v>
      </c>
      <c r="I739" s="201">
        <f t="shared" si="115"/>
        <v>0</v>
      </c>
      <c r="J739" s="201">
        <f t="shared" si="115"/>
        <v>0</v>
      </c>
      <c r="K739" s="201">
        <f t="shared" si="115"/>
        <v>0</v>
      </c>
      <c r="L739" s="201">
        <f t="shared" si="115"/>
        <v>0</v>
      </c>
      <c r="M739" s="201">
        <f t="shared" si="115"/>
        <v>0</v>
      </c>
      <c r="N739" s="201">
        <f t="shared" si="115"/>
        <v>0</v>
      </c>
      <c r="O739" s="201">
        <f t="shared" si="115"/>
        <v>0</v>
      </c>
      <c r="P739" s="201">
        <f t="shared" si="115"/>
        <v>0</v>
      </c>
      <c r="Q739" s="201">
        <f t="shared" si="115"/>
        <v>0</v>
      </c>
      <c r="R739" s="201">
        <f t="shared" si="115"/>
        <v>0</v>
      </c>
      <c r="S739" s="201">
        <f t="shared" si="115"/>
        <v>0</v>
      </c>
      <c r="T739" s="201">
        <f t="shared" si="115"/>
        <v>0</v>
      </c>
      <c r="U739" s="201">
        <f t="shared" si="115"/>
        <v>0</v>
      </c>
      <c r="V739" s="201">
        <f t="shared" si="115"/>
        <v>0</v>
      </c>
      <c r="W739" s="201">
        <f t="shared" si="115"/>
        <v>0</v>
      </c>
      <c r="X739" s="201">
        <f t="shared" si="115"/>
        <v>0</v>
      </c>
      <c r="Y739" s="201">
        <f t="shared" si="115"/>
        <v>0</v>
      </c>
      <c r="Z739" s="201">
        <f t="shared" si="115"/>
        <v>0</v>
      </c>
      <c r="AA739" s="201">
        <f t="shared" si="115"/>
        <v>0</v>
      </c>
      <c r="AB739" s="201">
        <f t="shared" si="115"/>
        <v>0</v>
      </c>
      <c r="AC739" s="201">
        <f t="shared" si="115"/>
        <v>0</v>
      </c>
      <c r="AD739" s="201">
        <f t="shared" si="115"/>
        <v>0</v>
      </c>
      <c r="AE739" s="201">
        <f t="shared" si="115"/>
        <v>0</v>
      </c>
      <c r="AF739" s="201">
        <f t="shared" si="115"/>
        <v>0</v>
      </c>
      <c r="AG739" s="201">
        <f t="shared" si="115"/>
        <v>0</v>
      </c>
      <c r="AH739" s="201">
        <f t="shared" si="115"/>
        <v>0</v>
      </c>
      <c r="AI739" s="201">
        <f t="shared" si="115"/>
        <v>0</v>
      </c>
      <c r="AJ739" s="201">
        <f t="shared" si="115"/>
        <v>0</v>
      </c>
      <c r="AK739" s="201">
        <f t="shared" si="115"/>
        <v>0</v>
      </c>
      <c r="AL739" s="201">
        <f t="shared" si="115"/>
        <v>0</v>
      </c>
      <c r="AM739" s="201">
        <f t="shared" si="115"/>
        <v>0</v>
      </c>
      <c r="AN739" s="201">
        <f t="shared" si="115"/>
        <v>0</v>
      </c>
      <c r="AO739" s="201">
        <f t="shared" si="115"/>
        <v>0</v>
      </c>
      <c r="AP739" s="201">
        <f t="shared" si="115"/>
        <v>0</v>
      </c>
      <c r="AQ739" s="201">
        <f t="shared" si="115"/>
        <v>0</v>
      </c>
      <c r="AR739" s="201">
        <f t="shared" si="115"/>
        <v>0</v>
      </c>
      <c r="AS739" s="201">
        <f t="shared" si="115"/>
        <v>0</v>
      </c>
      <c r="AT739" s="201">
        <f t="shared" si="115"/>
        <v>772703.6</v>
      </c>
      <c r="AU739" s="201">
        <f t="shared" si="115"/>
        <v>0</v>
      </c>
      <c r="AV739" s="201">
        <f t="shared" si="115"/>
        <v>0</v>
      </c>
      <c r="AW739" s="201">
        <f t="shared" si="115"/>
        <v>0</v>
      </c>
      <c r="AX739" s="201">
        <f t="shared" si="115"/>
        <v>0</v>
      </c>
      <c r="AY739" s="201">
        <f t="shared" si="115"/>
        <v>0</v>
      </c>
      <c r="AZ739" s="201">
        <f t="shared" si="115"/>
        <v>0</v>
      </c>
      <c r="BA739" s="201">
        <f t="shared" si="115"/>
        <v>0</v>
      </c>
      <c r="BB739" s="201">
        <f t="shared" si="115"/>
        <v>0</v>
      </c>
      <c r="BC739" s="201">
        <f t="shared" si="115"/>
        <v>0</v>
      </c>
      <c r="BD739" s="201">
        <f t="shared" si="115"/>
        <v>0</v>
      </c>
      <c r="BE739" s="201">
        <f t="shared" si="115"/>
        <v>0</v>
      </c>
      <c r="BF739" s="201">
        <f t="shared" si="115"/>
        <v>0</v>
      </c>
      <c r="BG739" s="201">
        <f t="shared" si="115"/>
        <v>0</v>
      </c>
      <c r="BH739" s="201">
        <f t="shared" si="115"/>
        <v>0</v>
      </c>
      <c r="BI739" s="201">
        <f t="shared" si="115"/>
        <v>0</v>
      </c>
      <c r="BJ739" s="201">
        <f t="shared" si="115"/>
        <v>0</v>
      </c>
      <c r="BK739" s="201">
        <f t="shared" si="115"/>
        <v>0</v>
      </c>
      <c r="BL739" s="201">
        <f t="shared" si="115"/>
        <v>0</v>
      </c>
      <c r="BM739" s="201">
        <f t="shared" si="115"/>
        <v>0</v>
      </c>
      <c r="BN739" s="201">
        <f t="shared" si="115"/>
        <v>0</v>
      </c>
      <c r="BO739" s="201">
        <f t="shared" si="115"/>
        <v>0</v>
      </c>
      <c r="BP739" s="201">
        <f t="shared" si="115"/>
        <v>0</v>
      </c>
      <c r="BQ739" s="201">
        <f t="shared" si="115"/>
        <v>0</v>
      </c>
      <c r="BR739" s="201">
        <f t="shared" si="115"/>
        <v>0</v>
      </c>
      <c r="BS739" s="201">
        <f t="shared" ref="BS739" si="116">BS629</f>
        <v>0</v>
      </c>
      <c r="BT739" s="201">
        <f t="shared" si="109"/>
        <v>0</v>
      </c>
      <c r="BU739" s="201">
        <f t="shared" si="109"/>
        <v>0</v>
      </c>
      <c r="BV739" s="201">
        <f t="shared" si="109"/>
        <v>0</v>
      </c>
      <c r="BW739" s="201">
        <f t="shared" si="109"/>
        <v>123763.6</v>
      </c>
      <c r="BX739" s="201">
        <f t="shared" si="109"/>
        <v>18590</v>
      </c>
      <c r="BY739" s="201">
        <f t="shared" si="109"/>
        <v>0</v>
      </c>
      <c r="BZ739" s="201">
        <f t="shared" si="109"/>
        <v>0</v>
      </c>
      <c r="CA739" s="201">
        <f t="shared" si="109"/>
        <v>0</v>
      </c>
      <c r="CB739" s="201">
        <f t="shared" si="109"/>
        <v>0</v>
      </c>
      <c r="CC739" s="201">
        <f t="shared" si="86"/>
        <v>915057.2</v>
      </c>
    </row>
    <row r="740" spans="1:81" s="109" customFormat="1">
      <c r="A740" s="141"/>
      <c r="B740" s="319"/>
      <c r="C740" s="321"/>
      <c r="D740" s="331"/>
      <c r="E740" s="331"/>
      <c r="F740" s="332" t="s">
        <v>1286</v>
      </c>
      <c r="G740" s="333" t="s">
        <v>1287</v>
      </c>
      <c r="H740" s="201">
        <f t="shared" ref="H740:BS743" si="117">H630</f>
        <v>0</v>
      </c>
      <c r="I740" s="201">
        <f t="shared" si="117"/>
        <v>0</v>
      </c>
      <c r="J740" s="201">
        <f t="shared" si="117"/>
        <v>0</v>
      </c>
      <c r="K740" s="201">
        <f t="shared" si="117"/>
        <v>0</v>
      </c>
      <c r="L740" s="201">
        <f t="shared" si="117"/>
        <v>0</v>
      </c>
      <c r="M740" s="201">
        <f t="shared" si="117"/>
        <v>0</v>
      </c>
      <c r="N740" s="201">
        <f t="shared" si="117"/>
        <v>0</v>
      </c>
      <c r="O740" s="201">
        <f t="shared" si="117"/>
        <v>0</v>
      </c>
      <c r="P740" s="201">
        <f t="shared" si="117"/>
        <v>0</v>
      </c>
      <c r="Q740" s="201">
        <f t="shared" si="117"/>
        <v>0</v>
      </c>
      <c r="R740" s="201">
        <f t="shared" si="117"/>
        <v>0</v>
      </c>
      <c r="S740" s="201">
        <f t="shared" si="117"/>
        <v>0</v>
      </c>
      <c r="T740" s="201">
        <f t="shared" si="117"/>
        <v>0</v>
      </c>
      <c r="U740" s="201">
        <f t="shared" si="117"/>
        <v>0</v>
      </c>
      <c r="V740" s="201">
        <f t="shared" si="117"/>
        <v>0</v>
      </c>
      <c r="W740" s="201">
        <f t="shared" si="117"/>
        <v>0</v>
      </c>
      <c r="X740" s="201">
        <f t="shared" si="117"/>
        <v>0</v>
      </c>
      <c r="Y740" s="201">
        <f t="shared" si="117"/>
        <v>0</v>
      </c>
      <c r="Z740" s="201">
        <f t="shared" si="117"/>
        <v>0</v>
      </c>
      <c r="AA740" s="201">
        <f t="shared" si="117"/>
        <v>0</v>
      </c>
      <c r="AB740" s="201">
        <f t="shared" si="117"/>
        <v>0</v>
      </c>
      <c r="AC740" s="201">
        <f t="shared" si="117"/>
        <v>0</v>
      </c>
      <c r="AD740" s="201">
        <f t="shared" si="117"/>
        <v>0</v>
      </c>
      <c r="AE740" s="201">
        <f t="shared" si="117"/>
        <v>0</v>
      </c>
      <c r="AF740" s="201">
        <f t="shared" si="117"/>
        <v>0</v>
      </c>
      <c r="AG740" s="201">
        <f t="shared" si="117"/>
        <v>0</v>
      </c>
      <c r="AH740" s="201">
        <f t="shared" si="117"/>
        <v>0</v>
      </c>
      <c r="AI740" s="201">
        <f t="shared" si="117"/>
        <v>0</v>
      </c>
      <c r="AJ740" s="201">
        <f t="shared" si="117"/>
        <v>0</v>
      </c>
      <c r="AK740" s="201">
        <f t="shared" si="117"/>
        <v>0</v>
      </c>
      <c r="AL740" s="201">
        <f t="shared" si="117"/>
        <v>0</v>
      </c>
      <c r="AM740" s="201">
        <f t="shared" si="117"/>
        <v>0</v>
      </c>
      <c r="AN740" s="201">
        <f t="shared" si="117"/>
        <v>0</v>
      </c>
      <c r="AO740" s="201">
        <f t="shared" si="117"/>
        <v>0</v>
      </c>
      <c r="AP740" s="201">
        <f t="shared" si="117"/>
        <v>0</v>
      </c>
      <c r="AQ740" s="201">
        <f t="shared" si="117"/>
        <v>0</v>
      </c>
      <c r="AR740" s="201">
        <f t="shared" si="117"/>
        <v>0</v>
      </c>
      <c r="AS740" s="201">
        <f t="shared" si="117"/>
        <v>0</v>
      </c>
      <c r="AT740" s="201">
        <f t="shared" si="117"/>
        <v>0</v>
      </c>
      <c r="AU740" s="201">
        <f t="shared" si="117"/>
        <v>0</v>
      </c>
      <c r="AV740" s="201">
        <f t="shared" si="117"/>
        <v>0</v>
      </c>
      <c r="AW740" s="201">
        <f t="shared" si="117"/>
        <v>0</v>
      </c>
      <c r="AX740" s="201">
        <f t="shared" si="117"/>
        <v>0</v>
      </c>
      <c r="AY740" s="201">
        <f t="shared" si="117"/>
        <v>0</v>
      </c>
      <c r="AZ740" s="201">
        <f t="shared" si="117"/>
        <v>0</v>
      </c>
      <c r="BA740" s="201">
        <f t="shared" si="117"/>
        <v>0</v>
      </c>
      <c r="BB740" s="201">
        <f t="shared" si="117"/>
        <v>0</v>
      </c>
      <c r="BC740" s="201">
        <f t="shared" si="117"/>
        <v>0</v>
      </c>
      <c r="BD740" s="201">
        <f t="shared" si="117"/>
        <v>0</v>
      </c>
      <c r="BE740" s="201">
        <f t="shared" si="117"/>
        <v>0</v>
      </c>
      <c r="BF740" s="201">
        <f t="shared" si="117"/>
        <v>0</v>
      </c>
      <c r="BG740" s="201">
        <f t="shared" si="117"/>
        <v>0</v>
      </c>
      <c r="BH740" s="201">
        <f t="shared" si="117"/>
        <v>0</v>
      </c>
      <c r="BI740" s="201">
        <f t="shared" si="117"/>
        <v>0</v>
      </c>
      <c r="BJ740" s="201">
        <f t="shared" si="117"/>
        <v>0</v>
      </c>
      <c r="BK740" s="201">
        <f t="shared" si="117"/>
        <v>0</v>
      </c>
      <c r="BL740" s="201">
        <f t="shared" si="117"/>
        <v>0</v>
      </c>
      <c r="BM740" s="201">
        <f t="shared" si="117"/>
        <v>0</v>
      </c>
      <c r="BN740" s="201">
        <f t="shared" si="117"/>
        <v>0</v>
      </c>
      <c r="BO740" s="201">
        <f t="shared" si="117"/>
        <v>0</v>
      </c>
      <c r="BP740" s="201">
        <f t="shared" si="117"/>
        <v>0</v>
      </c>
      <c r="BQ740" s="201">
        <f t="shared" si="117"/>
        <v>0</v>
      </c>
      <c r="BR740" s="201">
        <f t="shared" si="117"/>
        <v>0</v>
      </c>
      <c r="BS740" s="201">
        <f t="shared" si="117"/>
        <v>0</v>
      </c>
      <c r="BT740" s="201">
        <f t="shared" ref="BT740:CB755" si="118">BT630</f>
        <v>0</v>
      </c>
      <c r="BU740" s="201">
        <f t="shared" si="118"/>
        <v>0</v>
      </c>
      <c r="BV740" s="201">
        <f t="shared" si="118"/>
        <v>0</v>
      </c>
      <c r="BW740" s="201">
        <f t="shared" si="118"/>
        <v>0</v>
      </c>
      <c r="BX740" s="201">
        <f t="shared" si="118"/>
        <v>0</v>
      </c>
      <c r="BY740" s="201">
        <f t="shared" si="118"/>
        <v>0</v>
      </c>
      <c r="BZ740" s="201">
        <f t="shared" si="118"/>
        <v>0</v>
      </c>
      <c r="CA740" s="201">
        <f t="shared" si="118"/>
        <v>0</v>
      </c>
      <c r="CB740" s="201">
        <f t="shared" si="118"/>
        <v>0</v>
      </c>
      <c r="CC740" s="201">
        <f t="shared" si="86"/>
        <v>0</v>
      </c>
    </row>
    <row r="741" spans="1:81" s="109" customFormat="1">
      <c r="A741" s="141"/>
      <c r="B741" s="319"/>
      <c r="C741" s="321"/>
      <c r="D741" s="331"/>
      <c r="E741" s="331"/>
      <c r="F741" s="332" t="s">
        <v>1288</v>
      </c>
      <c r="G741" s="333" t="s">
        <v>1289</v>
      </c>
      <c r="H741" s="201">
        <f t="shared" si="117"/>
        <v>5443007.3700000001</v>
      </c>
      <c r="I741" s="201">
        <f t="shared" si="117"/>
        <v>366896.8</v>
      </c>
      <c r="J741" s="201">
        <f t="shared" si="117"/>
        <v>6595289.1299999999</v>
      </c>
      <c r="K741" s="201">
        <f t="shared" si="117"/>
        <v>0</v>
      </c>
      <c r="L741" s="201">
        <f t="shared" si="117"/>
        <v>0</v>
      </c>
      <c r="M741" s="201">
        <f t="shared" si="117"/>
        <v>0</v>
      </c>
      <c r="N741" s="201">
        <f t="shared" si="117"/>
        <v>634709.13</v>
      </c>
      <c r="O741" s="201">
        <f t="shared" si="117"/>
        <v>1797154.7</v>
      </c>
      <c r="P741" s="201">
        <f t="shared" si="117"/>
        <v>865176.82</v>
      </c>
      <c r="Q741" s="201">
        <f t="shared" si="117"/>
        <v>205375.68</v>
      </c>
      <c r="R741" s="201">
        <f t="shared" si="117"/>
        <v>0</v>
      </c>
      <c r="S741" s="201">
        <f t="shared" si="117"/>
        <v>49299</v>
      </c>
      <c r="T741" s="201">
        <f t="shared" si="117"/>
        <v>1170831.78</v>
      </c>
      <c r="U741" s="201">
        <f t="shared" si="117"/>
        <v>284865.15000000002</v>
      </c>
      <c r="V741" s="201">
        <f t="shared" si="117"/>
        <v>65540.05</v>
      </c>
      <c r="W741" s="201">
        <f t="shared" si="117"/>
        <v>1571059.84</v>
      </c>
      <c r="X741" s="201">
        <f t="shared" si="117"/>
        <v>1753603.28</v>
      </c>
      <c r="Y741" s="201">
        <f t="shared" si="117"/>
        <v>382170.07</v>
      </c>
      <c r="Z741" s="201">
        <f t="shared" si="117"/>
        <v>97074.4</v>
      </c>
      <c r="AA741" s="201">
        <f t="shared" si="117"/>
        <v>96168.91</v>
      </c>
      <c r="AB741" s="201">
        <f t="shared" si="117"/>
        <v>849352.04</v>
      </c>
      <c r="AC741" s="201">
        <f t="shared" si="117"/>
        <v>263839.48</v>
      </c>
      <c r="AD741" s="201">
        <f t="shared" si="117"/>
        <v>0</v>
      </c>
      <c r="AE741" s="201">
        <f t="shared" si="117"/>
        <v>343374.48</v>
      </c>
      <c r="AF741" s="201">
        <f t="shared" si="117"/>
        <v>0</v>
      </c>
      <c r="AG741" s="201">
        <f t="shared" si="117"/>
        <v>0</v>
      </c>
      <c r="AH741" s="201">
        <f t="shared" si="117"/>
        <v>0</v>
      </c>
      <c r="AI741" s="201">
        <f t="shared" si="117"/>
        <v>582177.82999999996</v>
      </c>
      <c r="AJ741" s="201">
        <f t="shared" si="117"/>
        <v>17960</v>
      </c>
      <c r="AK741" s="201">
        <f t="shared" si="117"/>
        <v>489283.6</v>
      </c>
      <c r="AL741" s="201">
        <f t="shared" si="117"/>
        <v>0</v>
      </c>
      <c r="AM741" s="201">
        <f t="shared" si="117"/>
        <v>130561.5</v>
      </c>
      <c r="AN741" s="201">
        <f t="shared" si="117"/>
        <v>66848</v>
      </c>
      <c r="AO741" s="201">
        <f t="shared" si="117"/>
        <v>116900</v>
      </c>
      <c r="AP741" s="201">
        <f t="shared" si="117"/>
        <v>0</v>
      </c>
      <c r="AQ741" s="201">
        <f t="shared" si="117"/>
        <v>130370</v>
      </c>
      <c r="AR741" s="201">
        <f t="shared" si="117"/>
        <v>25520</v>
      </c>
      <c r="AS741" s="201">
        <f t="shared" si="117"/>
        <v>590889.5</v>
      </c>
      <c r="AT741" s="201">
        <f t="shared" si="117"/>
        <v>1265489.8899999999</v>
      </c>
      <c r="AU741" s="201">
        <f t="shared" si="117"/>
        <v>0</v>
      </c>
      <c r="AV741" s="201">
        <f t="shared" si="117"/>
        <v>0</v>
      </c>
      <c r="AW741" s="201">
        <f t="shared" si="117"/>
        <v>0</v>
      </c>
      <c r="AX741" s="201">
        <f t="shared" si="117"/>
        <v>0</v>
      </c>
      <c r="AY741" s="201">
        <f t="shared" si="117"/>
        <v>0</v>
      </c>
      <c r="AZ741" s="201">
        <f t="shared" si="117"/>
        <v>0</v>
      </c>
      <c r="BA741" s="201">
        <f t="shared" si="117"/>
        <v>0</v>
      </c>
      <c r="BB741" s="201">
        <f t="shared" si="117"/>
        <v>0</v>
      </c>
      <c r="BC741" s="201">
        <f t="shared" si="117"/>
        <v>0</v>
      </c>
      <c r="BD741" s="201">
        <f t="shared" si="117"/>
        <v>0</v>
      </c>
      <c r="BE741" s="201">
        <f t="shared" si="117"/>
        <v>0</v>
      </c>
      <c r="BF741" s="201">
        <f t="shared" si="117"/>
        <v>0</v>
      </c>
      <c r="BG741" s="201">
        <f t="shared" si="117"/>
        <v>0</v>
      </c>
      <c r="BH741" s="201">
        <f t="shared" si="117"/>
        <v>2073936.5001000001</v>
      </c>
      <c r="BI741" s="201">
        <f t="shared" si="117"/>
        <v>146900</v>
      </c>
      <c r="BJ741" s="201">
        <f t="shared" si="117"/>
        <v>63333.2</v>
      </c>
      <c r="BK741" s="201">
        <f t="shared" si="117"/>
        <v>8250</v>
      </c>
      <c r="BL741" s="201">
        <f t="shared" si="117"/>
        <v>0</v>
      </c>
      <c r="BM741" s="201">
        <f t="shared" si="117"/>
        <v>4718827.22</v>
      </c>
      <c r="BN741" s="201">
        <f t="shared" si="117"/>
        <v>6870198.5599999996</v>
      </c>
      <c r="BO741" s="201">
        <f t="shared" si="117"/>
        <v>587112.5</v>
      </c>
      <c r="BP741" s="201">
        <f t="shared" si="117"/>
        <v>0</v>
      </c>
      <c r="BQ741" s="201">
        <f t="shared" si="117"/>
        <v>118505</v>
      </c>
      <c r="BR741" s="201">
        <f t="shared" si="117"/>
        <v>0</v>
      </c>
      <c r="BS741" s="201">
        <f t="shared" si="117"/>
        <v>0</v>
      </c>
      <c r="BT741" s="201">
        <f t="shared" si="118"/>
        <v>227000</v>
      </c>
      <c r="BU741" s="201">
        <f t="shared" si="118"/>
        <v>48750</v>
      </c>
      <c r="BV741" s="201">
        <f t="shared" si="118"/>
        <v>0</v>
      </c>
      <c r="BW741" s="201">
        <f t="shared" si="118"/>
        <v>0</v>
      </c>
      <c r="BX741" s="201">
        <f t="shared" si="118"/>
        <v>58100</v>
      </c>
      <c r="BY741" s="201">
        <f t="shared" si="118"/>
        <v>136900</v>
      </c>
      <c r="BZ741" s="201">
        <f t="shared" si="118"/>
        <v>114200</v>
      </c>
      <c r="CA741" s="201">
        <f t="shared" si="118"/>
        <v>1440</v>
      </c>
      <c r="CB741" s="201">
        <f t="shared" si="118"/>
        <v>287072.56</v>
      </c>
      <c r="CC741" s="201">
        <f t="shared" si="86"/>
        <v>41711313.970100001</v>
      </c>
    </row>
    <row r="742" spans="1:81" s="109" customFormat="1">
      <c r="A742" s="141"/>
      <c r="B742" s="319"/>
      <c r="C742" s="321"/>
      <c r="D742" s="331"/>
      <c r="E742" s="331"/>
      <c r="F742" s="332" t="s">
        <v>1290</v>
      </c>
      <c r="G742" s="333" t="s">
        <v>1291</v>
      </c>
      <c r="H742" s="201">
        <f t="shared" si="117"/>
        <v>25324.75</v>
      </c>
      <c r="I742" s="201">
        <f t="shared" si="117"/>
        <v>106593.75</v>
      </c>
      <c r="J742" s="201">
        <f t="shared" si="117"/>
        <v>1083557.57</v>
      </c>
      <c r="K742" s="201">
        <f t="shared" si="117"/>
        <v>226349.98</v>
      </c>
      <c r="L742" s="201">
        <f t="shared" si="117"/>
        <v>90720</v>
      </c>
      <c r="M742" s="201">
        <f t="shared" si="117"/>
        <v>487274.2</v>
      </c>
      <c r="N742" s="201">
        <f t="shared" si="117"/>
        <v>53856.9</v>
      </c>
      <c r="O742" s="201">
        <f t="shared" si="117"/>
        <v>196089</v>
      </c>
      <c r="P742" s="201">
        <f t="shared" si="117"/>
        <v>212911.53</v>
      </c>
      <c r="Q742" s="201">
        <f t="shared" si="117"/>
        <v>222856.24</v>
      </c>
      <c r="R742" s="201">
        <f t="shared" si="117"/>
        <v>22860.55</v>
      </c>
      <c r="S742" s="201">
        <f t="shared" si="117"/>
        <v>186383.66</v>
      </c>
      <c r="T742" s="201">
        <f t="shared" si="117"/>
        <v>527464.80000000005</v>
      </c>
      <c r="U742" s="201">
        <f t="shared" si="117"/>
        <v>1032773.17</v>
      </c>
      <c r="V742" s="201">
        <f t="shared" si="117"/>
        <v>0</v>
      </c>
      <c r="W742" s="201">
        <f t="shared" si="117"/>
        <v>760341.98</v>
      </c>
      <c r="X742" s="201">
        <f t="shared" si="117"/>
        <v>117016.32000000001</v>
      </c>
      <c r="Y742" s="201">
        <f t="shared" si="117"/>
        <v>175560.16</v>
      </c>
      <c r="Z742" s="201">
        <f t="shared" si="117"/>
        <v>309311.65000000002</v>
      </c>
      <c r="AA742" s="201">
        <f t="shared" si="117"/>
        <v>1049845.6599999999</v>
      </c>
      <c r="AB742" s="201">
        <f t="shared" si="117"/>
        <v>356499.1</v>
      </c>
      <c r="AC742" s="201">
        <f t="shared" si="117"/>
        <v>361529.7</v>
      </c>
      <c r="AD742" s="201">
        <f t="shared" si="117"/>
        <v>85720.2</v>
      </c>
      <c r="AE742" s="201">
        <f t="shared" si="117"/>
        <v>260492.96</v>
      </c>
      <c r="AF742" s="201">
        <f t="shared" si="117"/>
        <v>144795</v>
      </c>
      <c r="AG742" s="201">
        <f t="shared" si="117"/>
        <v>51979.12</v>
      </c>
      <c r="AH742" s="201">
        <f t="shared" si="117"/>
        <v>83927.42</v>
      </c>
      <c r="AI742" s="201">
        <f t="shared" si="117"/>
        <v>560478.5</v>
      </c>
      <c r="AJ742" s="201">
        <f t="shared" si="117"/>
        <v>182711.2</v>
      </c>
      <c r="AK742" s="201">
        <f t="shared" si="117"/>
        <v>140075.57999999999</v>
      </c>
      <c r="AL742" s="201">
        <f t="shared" si="117"/>
        <v>50953.7</v>
      </c>
      <c r="AM742" s="201">
        <f t="shared" si="117"/>
        <v>76307.97</v>
      </c>
      <c r="AN742" s="201">
        <f t="shared" si="117"/>
        <v>268105.86</v>
      </c>
      <c r="AO742" s="201">
        <f t="shared" si="117"/>
        <v>246974.18</v>
      </c>
      <c r="AP742" s="201">
        <f t="shared" si="117"/>
        <v>154599.35</v>
      </c>
      <c r="AQ742" s="201">
        <f t="shared" si="117"/>
        <v>205031</v>
      </c>
      <c r="AR742" s="201">
        <f t="shared" si="117"/>
        <v>185939.5</v>
      </c>
      <c r="AS742" s="201">
        <f t="shared" si="117"/>
        <v>106651.24</v>
      </c>
      <c r="AT742" s="201">
        <f t="shared" si="117"/>
        <v>109816.35</v>
      </c>
      <c r="AU742" s="201">
        <f t="shared" si="117"/>
        <v>1314118</v>
      </c>
      <c r="AV742" s="201">
        <f t="shared" si="117"/>
        <v>32450</v>
      </c>
      <c r="AW742" s="201">
        <f t="shared" si="117"/>
        <v>229889</v>
      </c>
      <c r="AX742" s="201">
        <f t="shared" si="117"/>
        <v>115495.32</v>
      </c>
      <c r="AY742" s="201">
        <f t="shared" si="117"/>
        <v>69247.399999999994</v>
      </c>
      <c r="AZ742" s="201">
        <f t="shared" si="117"/>
        <v>15535</v>
      </c>
      <c r="BA742" s="201">
        <f t="shared" si="117"/>
        <v>1712</v>
      </c>
      <c r="BB742" s="201">
        <f t="shared" si="117"/>
        <v>0</v>
      </c>
      <c r="BC742" s="201">
        <f t="shared" si="117"/>
        <v>478246.55</v>
      </c>
      <c r="BD742" s="201">
        <f t="shared" si="117"/>
        <v>152176.29999999999</v>
      </c>
      <c r="BE742" s="201">
        <f t="shared" si="117"/>
        <v>224486.52</v>
      </c>
      <c r="BF742" s="201">
        <f t="shared" si="117"/>
        <v>228012.93</v>
      </c>
      <c r="BG742" s="201">
        <f t="shared" si="117"/>
        <v>321937.27</v>
      </c>
      <c r="BH742" s="201">
        <f t="shared" si="117"/>
        <v>260087.65</v>
      </c>
      <c r="BI742" s="201">
        <f t="shared" si="117"/>
        <v>584437.31000000006</v>
      </c>
      <c r="BJ742" s="201">
        <f t="shared" si="117"/>
        <v>300424.31</v>
      </c>
      <c r="BK742" s="201">
        <f t="shared" si="117"/>
        <v>89387.21</v>
      </c>
      <c r="BL742" s="201">
        <f t="shared" si="117"/>
        <v>15966</v>
      </c>
      <c r="BM742" s="201">
        <f t="shared" si="117"/>
        <v>354296.5</v>
      </c>
      <c r="BN742" s="201">
        <f t="shared" si="117"/>
        <v>331950</v>
      </c>
      <c r="BO742" s="201">
        <f t="shared" si="117"/>
        <v>73126.3</v>
      </c>
      <c r="BP742" s="201">
        <f t="shared" si="117"/>
        <v>249353.56</v>
      </c>
      <c r="BQ742" s="201">
        <f t="shared" si="117"/>
        <v>269416.8</v>
      </c>
      <c r="BR742" s="201">
        <f t="shared" si="117"/>
        <v>136515.72</v>
      </c>
      <c r="BS742" s="201">
        <f t="shared" si="117"/>
        <v>372125.5</v>
      </c>
      <c r="BT742" s="201">
        <f t="shared" si="118"/>
        <v>9498</v>
      </c>
      <c r="BU742" s="201">
        <f t="shared" si="118"/>
        <v>134965.43</v>
      </c>
      <c r="BV742" s="201">
        <f t="shared" si="118"/>
        <v>0</v>
      </c>
      <c r="BW742" s="201">
        <f t="shared" si="118"/>
        <v>200995.20000000001</v>
      </c>
      <c r="BX742" s="201">
        <f t="shared" si="118"/>
        <v>130098.47</v>
      </c>
      <c r="BY742" s="201">
        <f t="shared" si="118"/>
        <v>171481.5</v>
      </c>
      <c r="BZ742" s="201">
        <f t="shared" si="118"/>
        <v>32838</v>
      </c>
      <c r="CA742" s="201">
        <f t="shared" si="118"/>
        <v>40450</v>
      </c>
      <c r="CB742" s="201">
        <f t="shared" si="118"/>
        <v>11450.27</v>
      </c>
      <c r="CC742" s="201">
        <f t="shared" si="86"/>
        <v>17471849.820000004</v>
      </c>
    </row>
    <row r="743" spans="1:81" s="109" customFormat="1">
      <c r="A743" s="141"/>
      <c r="B743" s="319"/>
      <c r="C743" s="321"/>
      <c r="D743" s="331"/>
      <c r="E743" s="331"/>
      <c r="F743" s="332" t="s">
        <v>1292</v>
      </c>
      <c r="G743" s="333" t="s">
        <v>1293</v>
      </c>
      <c r="H743" s="201">
        <f t="shared" si="117"/>
        <v>0</v>
      </c>
      <c r="I743" s="201">
        <f t="shared" si="117"/>
        <v>0</v>
      </c>
      <c r="J743" s="201">
        <f t="shared" si="117"/>
        <v>0</v>
      </c>
      <c r="K743" s="201">
        <f t="shared" si="117"/>
        <v>0</v>
      </c>
      <c r="L743" s="201">
        <f t="shared" si="117"/>
        <v>0</v>
      </c>
      <c r="M743" s="201">
        <f t="shared" si="117"/>
        <v>0</v>
      </c>
      <c r="N743" s="201">
        <f t="shared" si="117"/>
        <v>0</v>
      </c>
      <c r="O743" s="201">
        <f t="shared" si="117"/>
        <v>0</v>
      </c>
      <c r="P743" s="201">
        <f t="shared" si="117"/>
        <v>0</v>
      </c>
      <c r="Q743" s="201">
        <f t="shared" si="117"/>
        <v>0</v>
      </c>
      <c r="R743" s="201">
        <f t="shared" si="117"/>
        <v>0</v>
      </c>
      <c r="S743" s="201">
        <f t="shared" si="117"/>
        <v>0</v>
      </c>
      <c r="T743" s="201">
        <f t="shared" si="117"/>
        <v>0</v>
      </c>
      <c r="U743" s="201">
        <f t="shared" si="117"/>
        <v>0</v>
      </c>
      <c r="V743" s="201">
        <f t="shared" si="117"/>
        <v>0</v>
      </c>
      <c r="W743" s="201">
        <f t="shared" si="117"/>
        <v>0</v>
      </c>
      <c r="X743" s="201">
        <f t="shared" si="117"/>
        <v>0</v>
      </c>
      <c r="Y743" s="201">
        <f t="shared" si="117"/>
        <v>0</v>
      </c>
      <c r="Z743" s="201">
        <f t="shared" si="117"/>
        <v>0</v>
      </c>
      <c r="AA743" s="201">
        <f t="shared" si="117"/>
        <v>0</v>
      </c>
      <c r="AB743" s="201">
        <f t="shared" si="117"/>
        <v>3150</v>
      </c>
      <c r="AC743" s="201">
        <f t="shared" si="117"/>
        <v>0</v>
      </c>
      <c r="AD743" s="201">
        <f t="shared" si="117"/>
        <v>0</v>
      </c>
      <c r="AE743" s="201">
        <f t="shared" si="117"/>
        <v>1307.9000000000001</v>
      </c>
      <c r="AF743" s="201">
        <f t="shared" si="117"/>
        <v>0</v>
      </c>
      <c r="AG743" s="201">
        <f t="shared" si="117"/>
        <v>0</v>
      </c>
      <c r="AH743" s="201">
        <f t="shared" si="117"/>
        <v>0</v>
      </c>
      <c r="AI743" s="201">
        <f t="shared" si="117"/>
        <v>326617.5</v>
      </c>
      <c r="AJ743" s="201">
        <f t="shared" si="117"/>
        <v>0</v>
      </c>
      <c r="AK743" s="201">
        <f t="shared" si="117"/>
        <v>0</v>
      </c>
      <c r="AL743" s="201">
        <f t="shared" si="117"/>
        <v>0</v>
      </c>
      <c r="AM743" s="201">
        <f t="shared" si="117"/>
        <v>1926</v>
      </c>
      <c r="AN743" s="201">
        <f t="shared" si="117"/>
        <v>0</v>
      </c>
      <c r="AO743" s="201">
        <f t="shared" si="117"/>
        <v>0</v>
      </c>
      <c r="AP743" s="201">
        <f t="shared" si="117"/>
        <v>0</v>
      </c>
      <c r="AQ743" s="201">
        <f t="shared" si="117"/>
        <v>0</v>
      </c>
      <c r="AR743" s="201">
        <f t="shared" si="117"/>
        <v>0</v>
      </c>
      <c r="AS743" s="201">
        <f t="shared" si="117"/>
        <v>0</v>
      </c>
      <c r="AT743" s="201">
        <f t="shared" si="117"/>
        <v>0</v>
      </c>
      <c r="AU743" s="201">
        <f t="shared" si="117"/>
        <v>0</v>
      </c>
      <c r="AV743" s="201">
        <f t="shared" si="117"/>
        <v>0</v>
      </c>
      <c r="AW743" s="201">
        <f t="shared" si="117"/>
        <v>0</v>
      </c>
      <c r="AX743" s="201">
        <f t="shared" si="117"/>
        <v>0</v>
      </c>
      <c r="AY743" s="201">
        <f t="shared" si="117"/>
        <v>0</v>
      </c>
      <c r="AZ743" s="201">
        <f t="shared" si="117"/>
        <v>0</v>
      </c>
      <c r="BA743" s="201">
        <f t="shared" si="117"/>
        <v>0</v>
      </c>
      <c r="BB743" s="201">
        <f t="shared" si="117"/>
        <v>0</v>
      </c>
      <c r="BC743" s="201">
        <f t="shared" si="117"/>
        <v>0</v>
      </c>
      <c r="BD743" s="201">
        <f t="shared" si="117"/>
        <v>0</v>
      </c>
      <c r="BE743" s="201">
        <f t="shared" si="117"/>
        <v>0</v>
      </c>
      <c r="BF743" s="201">
        <f t="shared" si="117"/>
        <v>0</v>
      </c>
      <c r="BG743" s="201">
        <f t="shared" si="117"/>
        <v>0</v>
      </c>
      <c r="BH743" s="201">
        <f t="shared" si="117"/>
        <v>0</v>
      </c>
      <c r="BI743" s="201">
        <f t="shared" si="117"/>
        <v>0</v>
      </c>
      <c r="BJ743" s="201">
        <f t="shared" si="117"/>
        <v>0</v>
      </c>
      <c r="BK743" s="201">
        <f t="shared" si="117"/>
        <v>0</v>
      </c>
      <c r="BL743" s="201">
        <f t="shared" si="117"/>
        <v>0</v>
      </c>
      <c r="BM743" s="201">
        <f t="shared" si="117"/>
        <v>0</v>
      </c>
      <c r="BN743" s="201">
        <f t="shared" si="117"/>
        <v>0</v>
      </c>
      <c r="BO743" s="201">
        <f t="shared" si="117"/>
        <v>0</v>
      </c>
      <c r="BP743" s="201">
        <f t="shared" si="117"/>
        <v>0</v>
      </c>
      <c r="BQ743" s="201">
        <f t="shared" si="117"/>
        <v>52680</v>
      </c>
      <c r="BR743" s="201">
        <f t="shared" si="117"/>
        <v>0</v>
      </c>
      <c r="BS743" s="201">
        <f t="shared" ref="BS743" si="119">BS633</f>
        <v>0</v>
      </c>
      <c r="BT743" s="201">
        <f t="shared" si="118"/>
        <v>0</v>
      </c>
      <c r="BU743" s="201">
        <f t="shared" si="118"/>
        <v>3230</v>
      </c>
      <c r="BV743" s="201">
        <f t="shared" si="118"/>
        <v>0</v>
      </c>
      <c r="BW743" s="201">
        <f t="shared" si="118"/>
        <v>0</v>
      </c>
      <c r="BX743" s="201">
        <f t="shared" si="118"/>
        <v>0</v>
      </c>
      <c r="BY743" s="201">
        <f t="shared" si="118"/>
        <v>0</v>
      </c>
      <c r="BZ743" s="201">
        <f t="shared" si="118"/>
        <v>0</v>
      </c>
      <c r="CA743" s="201">
        <f t="shared" si="118"/>
        <v>0</v>
      </c>
      <c r="CB743" s="201">
        <f t="shared" si="118"/>
        <v>0</v>
      </c>
      <c r="CC743" s="201">
        <f t="shared" si="86"/>
        <v>388911.4</v>
      </c>
    </row>
    <row r="744" spans="1:81" s="109" customFormat="1">
      <c r="A744" s="141"/>
      <c r="B744" s="319"/>
      <c r="C744" s="321"/>
      <c r="D744" s="331"/>
      <c r="E744" s="331"/>
      <c r="F744" s="332" t="s">
        <v>1294</v>
      </c>
      <c r="G744" s="333" t="s">
        <v>1295</v>
      </c>
      <c r="H744" s="201">
        <f t="shared" ref="H744:BS747" si="120">H634</f>
        <v>2735597.7</v>
      </c>
      <c r="I744" s="201">
        <f t="shared" si="120"/>
        <v>3186055</v>
      </c>
      <c r="J744" s="201">
        <f t="shared" si="120"/>
        <v>39609461.869999997</v>
      </c>
      <c r="K744" s="201">
        <f t="shared" si="120"/>
        <v>0</v>
      </c>
      <c r="L744" s="201">
        <f t="shared" si="120"/>
        <v>53429.73</v>
      </c>
      <c r="M744" s="201">
        <f t="shared" si="120"/>
        <v>23950</v>
      </c>
      <c r="N744" s="201">
        <f t="shared" si="120"/>
        <v>469960.07</v>
      </c>
      <c r="O744" s="201">
        <f t="shared" si="120"/>
        <v>0</v>
      </c>
      <c r="P744" s="201">
        <f t="shared" si="120"/>
        <v>0</v>
      </c>
      <c r="Q744" s="201">
        <f t="shared" si="120"/>
        <v>94280</v>
      </c>
      <c r="R744" s="201">
        <f t="shared" si="120"/>
        <v>0</v>
      </c>
      <c r="S744" s="201">
        <f t="shared" si="120"/>
        <v>0</v>
      </c>
      <c r="T744" s="201">
        <f t="shared" si="120"/>
        <v>0</v>
      </c>
      <c r="U744" s="201">
        <f t="shared" si="120"/>
        <v>0</v>
      </c>
      <c r="V744" s="201">
        <f t="shared" si="120"/>
        <v>0</v>
      </c>
      <c r="W744" s="201">
        <f t="shared" si="120"/>
        <v>0</v>
      </c>
      <c r="X744" s="201">
        <f t="shared" si="120"/>
        <v>0</v>
      </c>
      <c r="Y744" s="201">
        <f t="shared" si="120"/>
        <v>0</v>
      </c>
      <c r="Z744" s="201">
        <f t="shared" si="120"/>
        <v>0</v>
      </c>
      <c r="AA744" s="201">
        <f t="shared" si="120"/>
        <v>0</v>
      </c>
      <c r="AB744" s="201">
        <f t="shared" si="120"/>
        <v>0</v>
      </c>
      <c r="AC744" s="201">
        <f t="shared" si="120"/>
        <v>867067.35</v>
      </c>
      <c r="AD744" s="201">
        <f t="shared" si="120"/>
        <v>272544</v>
      </c>
      <c r="AE744" s="201">
        <f t="shared" si="120"/>
        <v>0</v>
      </c>
      <c r="AF744" s="201">
        <f t="shared" si="120"/>
        <v>0</v>
      </c>
      <c r="AG744" s="201">
        <f t="shared" si="120"/>
        <v>0</v>
      </c>
      <c r="AH744" s="201">
        <f t="shared" si="120"/>
        <v>0</v>
      </c>
      <c r="AI744" s="201">
        <f t="shared" si="120"/>
        <v>108000</v>
      </c>
      <c r="AJ744" s="201">
        <f t="shared" si="120"/>
        <v>0</v>
      </c>
      <c r="AK744" s="201">
        <f t="shared" si="120"/>
        <v>0</v>
      </c>
      <c r="AL744" s="201">
        <f t="shared" si="120"/>
        <v>0</v>
      </c>
      <c r="AM744" s="201">
        <f t="shared" si="120"/>
        <v>20787.599999999999</v>
      </c>
      <c r="AN744" s="201">
        <f t="shared" si="120"/>
        <v>0</v>
      </c>
      <c r="AO744" s="201">
        <f t="shared" si="120"/>
        <v>0</v>
      </c>
      <c r="AP744" s="201">
        <f t="shared" si="120"/>
        <v>38720</v>
      </c>
      <c r="AQ744" s="201">
        <f t="shared" si="120"/>
        <v>0</v>
      </c>
      <c r="AR744" s="201">
        <f t="shared" si="120"/>
        <v>0</v>
      </c>
      <c r="AS744" s="201">
        <f t="shared" si="120"/>
        <v>0</v>
      </c>
      <c r="AT744" s="201">
        <f t="shared" si="120"/>
        <v>0</v>
      </c>
      <c r="AU744" s="201">
        <f t="shared" si="120"/>
        <v>90946.9</v>
      </c>
      <c r="AV744" s="201">
        <f t="shared" si="120"/>
        <v>3905</v>
      </c>
      <c r="AW744" s="201">
        <f t="shared" si="120"/>
        <v>0</v>
      </c>
      <c r="AX744" s="201">
        <f t="shared" si="120"/>
        <v>4500</v>
      </c>
      <c r="AY744" s="201">
        <f t="shared" si="120"/>
        <v>0</v>
      </c>
      <c r="AZ744" s="201">
        <f t="shared" si="120"/>
        <v>0</v>
      </c>
      <c r="BA744" s="201">
        <f t="shared" si="120"/>
        <v>0</v>
      </c>
      <c r="BB744" s="201">
        <f t="shared" si="120"/>
        <v>0</v>
      </c>
      <c r="BC744" s="201">
        <f t="shared" si="120"/>
        <v>0</v>
      </c>
      <c r="BD744" s="201">
        <f t="shared" si="120"/>
        <v>0</v>
      </c>
      <c r="BE744" s="201">
        <f t="shared" si="120"/>
        <v>0</v>
      </c>
      <c r="BF744" s="201">
        <f t="shared" si="120"/>
        <v>375707.71</v>
      </c>
      <c r="BG744" s="201">
        <f t="shared" si="120"/>
        <v>0</v>
      </c>
      <c r="BH744" s="201">
        <f t="shared" si="120"/>
        <v>27400</v>
      </c>
      <c r="BI744" s="201">
        <f t="shared" si="120"/>
        <v>0</v>
      </c>
      <c r="BJ744" s="201">
        <f t="shared" si="120"/>
        <v>0</v>
      </c>
      <c r="BK744" s="201">
        <f t="shared" si="120"/>
        <v>0</v>
      </c>
      <c r="BL744" s="201">
        <f t="shared" si="120"/>
        <v>0</v>
      </c>
      <c r="BM744" s="201">
        <f t="shared" si="120"/>
        <v>0</v>
      </c>
      <c r="BN744" s="201">
        <f t="shared" si="120"/>
        <v>0</v>
      </c>
      <c r="BO744" s="201">
        <f t="shared" si="120"/>
        <v>0</v>
      </c>
      <c r="BP744" s="201">
        <f t="shared" si="120"/>
        <v>46675</v>
      </c>
      <c r="BQ744" s="201">
        <f t="shared" si="120"/>
        <v>0</v>
      </c>
      <c r="BR744" s="201">
        <f t="shared" si="120"/>
        <v>0</v>
      </c>
      <c r="BS744" s="201">
        <f t="shared" si="120"/>
        <v>0</v>
      </c>
      <c r="BT744" s="201">
        <f t="shared" si="118"/>
        <v>0</v>
      </c>
      <c r="BU744" s="201">
        <f t="shared" si="118"/>
        <v>56786</v>
      </c>
      <c r="BV744" s="201">
        <f t="shared" si="118"/>
        <v>0</v>
      </c>
      <c r="BW744" s="201">
        <f t="shared" si="118"/>
        <v>0</v>
      </c>
      <c r="BX744" s="201">
        <f t="shared" si="118"/>
        <v>0</v>
      </c>
      <c r="BY744" s="201">
        <f t="shared" si="118"/>
        <v>1362975</v>
      </c>
      <c r="BZ744" s="201">
        <f t="shared" si="118"/>
        <v>0</v>
      </c>
      <c r="CA744" s="201">
        <f t="shared" si="118"/>
        <v>125000</v>
      </c>
      <c r="CB744" s="201">
        <f t="shared" si="118"/>
        <v>0</v>
      </c>
      <c r="CC744" s="201">
        <f t="shared" si="86"/>
        <v>49573748.93</v>
      </c>
    </row>
    <row r="745" spans="1:81" s="109" customFormat="1">
      <c r="A745" s="141"/>
      <c r="B745" s="319"/>
      <c r="C745" s="321"/>
      <c r="D745" s="331"/>
      <c r="E745" s="331"/>
      <c r="F745" s="332" t="s">
        <v>1296</v>
      </c>
      <c r="G745" s="333" t="s">
        <v>1783</v>
      </c>
      <c r="H745" s="201">
        <f t="shared" si="120"/>
        <v>77080</v>
      </c>
      <c r="I745" s="201">
        <f t="shared" si="120"/>
        <v>2826768.69</v>
      </c>
      <c r="J745" s="201">
        <f t="shared" si="120"/>
        <v>2329615.9</v>
      </c>
      <c r="K745" s="201">
        <f t="shared" si="120"/>
        <v>611205.80000000005</v>
      </c>
      <c r="L745" s="201">
        <f t="shared" si="120"/>
        <v>308850</v>
      </c>
      <c r="M745" s="201">
        <f t="shared" si="120"/>
        <v>856415</v>
      </c>
      <c r="N745" s="201">
        <f t="shared" si="120"/>
        <v>11613867.050000001</v>
      </c>
      <c r="O745" s="201">
        <f t="shared" si="120"/>
        <v>254727</v>
      </c>
      <c r="P745" s="201">
        <f t="shared" si="120"/>
        <v>341275</v>
      </c>
      <c r="Q745" s="201">
        <f t="shared" si="120"/>
        <v>1788857</v>
      </c>
      <c r="R745" s="201">
        <f t="shared" si="120"/>
        <v>156510</v>
      </c>
      <c r="S745" s="201">
        <f t="shared" si="120"/>
        <v>1759928.69</v>
      </c>
      <c r="T745" s="201">
        <f t="shared" si="120"/>
        <v>943282</v>
      </c>
      <c r="U745" s="201">
        <f t="shared" si="120"/>
        <v>2893622.6</v>
      </c>
      <c r="V745" s="201">
        <f t="shared" si="120"/>
        <v>42720</v>
      </c>
      <c r="W745" s="201">
        <f t="shared" si="120"/>
        <v>310344.5</v>
      </c>
      <c r="X745" s="201">
        <f t="shared" si="120"/>
        <v>348741.7</v>
      </c>
      <c r="Y745" s="201">
        <f t="shared" si="120"/>
        <v>163753.9</v>
      </c>
      <c r="Z745" s="201">
        <f t="shared" si="120"/>
        <v>0</v>
      </c>
      <c r="AA745" s="201">
        <f t="shared" si="120"/>
        <v>2441124</v>
      </c>
      <c r="AB745" s="201">
        <f t="shared" si="120"/>
        <v>146108</v>
      </c>
      <c r="AC745" s="201">
        <f t="shared" si="120"/>
        <v>1059118.02</v>
      </c>
      <c r="AD745" s="201">
        <f t="shared" si="120"/>
        <v>48460</v>
      </c>
      <c r="AE745" s="201">
        <f t="shared" si="120"/>
        <v>69185</v>
      </c>
      <c r="AF745" s="201">
        <f t="shared" si="120"/>
        <v>2729203.15</v>
      </c>
      <c r="AG745" s="201">
        <f t="shared" si="120"/>
        <v>212461</v>
      </c>
      <c r="AH745" s="201">
        <f t="shared" si="120"/>
        <v>0</v>
      </c>
      <c r="AI745" s="201">
        <f t="shared" si="120"/>
        <v>5699608</v>
      </c>
      <c r="AJ745" s="201">
        <f t="shared" si="120"/>
        <v>72808</v>
      </c>
      <c r="AK745" s="201">
        <f t="shared" si="120"/>
        <v>319511.5</v>
      </c>
      <c r="AL745" s="201">
        <f t="shared" si="120"/>
        <v>8620</v>
      </c>
      <c r="AM745" s="201">
        <f t="shared" si="120"/>
        <v>917880.1</v>
      </c>
      <c r="AN745" s="201">
        <f t="shared" si="120"/>
        <v>1133706.5</v>
      </c>
      <c r="AO745" s="201">
        <f t="shared" si="120"/>
        <v>921178.23</v>
      </c>
      <c r="AP745" s="201">
        <f t="shared" si="120"/>
        <v>194523.38</v>
      </c>
      <c r="AQ745" s="201">
        <f t="shared" si="120"/>
        <v>485725</v>
      </c>
      <c r="AR745" s="201">
        <f t="shared" si="120"/>
        <v>268809.5</v>
      </c>
      <c r="AS745" s="201">
        <f t="shared" si="120"/>
        <v>1470802</v>
      </c>
      <c r="AT745" s="201">
        <f t="shared" si="120"/>
        <v>189510</v>
      </c>
      <c r="AU745" s="201">
        <f t="shared" si="120"/>
        <v>2267609</v>
      </c>
      <c r="AV745" s="201">
        <f t="shared" si="120"/>
        <v>16130</v>
      </c>
      <c r="AW745" s="201">
        <f t="shared" si="120"/>
        <v>205624.4</v>
      </c>
      <c r="AX745" s="201">
        <f t="shared" si="120"/>
        <v>152079.5</v>
      </c>
      <c r="AY745" s="201">
        <f t="shared" si="120"/>
        <v>14450</v>
      </c>
      <c r="AZ745" s="201">
        <f t="shared" si="120"/>
        <v>2495.4</v>
      </c>
      <c r="BA745" s="201">
        <f t="shared" si="120"/>
        <v>33066.699999999997</v>
      </c>
      <c r="BB745" s="201">
        <f t="shared" si="120"/>
        <v>421635</v>
      </c>
      <c r="BC745" s="201">
        <f t="shared" si="120"/>
        <v>239585</v>
      </c>
      <c r="BD745" s="201">
        <f t="shared" si="120"/>
        <v>98138</v>
      </c>
      <c r="BE745" s="201">
        <f t="shared" si="120"/>
        <v>1120963.8</v>
      </c>
      <c r="BF745" s="201">
        <f t="shared" si="120"/>
        <v>1105456.1000000001</v>
      </c>
      <c r="BG745" s="201">
        <f t="shared" si="120"/>
        <v>179589</v>
      </c>
      <c r="BH745" s="201">
        <f t="shared" si="120"/>
        <v>2698195.05</v>
      </c>
      <c r="BI745" s="201">
        <f t="shared" si="120"/>
        <v>4858554.25</v>
      </c>
      <c r="BJ745" s="201">
        <f t="shared" si="120"/>
        <v>755751</v>
      </c>
      <c r="BK745" s="201">
        <f t="shared" si="120"/>
        <v>365870.05</v>
      </c>
      <c r="BL745" s="201">
        <f t="shared" si="120"/>
        <v>114030</v>
      </c>
      <c r="BM745" s="201">
        <f t="shared" si="120"/>
        <v>1002620</v>
      </c>
      <c r="BN745" s="201">
        <f t="shared" si="120"/>
        <v>1661430</v>
      </c>
      <c r="BO745" s="201">
        <f t="shared" si="120"/>
        <v>229952.5</v>
      </c>
      <c r="BP745" s="201">
        <f t="shared" si="120"/>
        <v>53840.5</v>
      </c>
      <c r="BQ745" s="201">
        <f t="shared" si="120"/>
        <v>0</v>
      </c>
      <c r="BR745" s="201">
        <f t="shared" si="120"/>
        <v>1225481.8999999999</v>
      </c>
      <c r="BS745" s="201">
        <f t="shared" si="120"/>
        <v>301180.73</v>
      </c>
      <c r="BT745" s="201">
        <f t="shared" si="118"/>
        <v>48666.5</v>
      </c>
      <c r="BU745" s="201">
        <f t="shared" si="118"/>
        <v>495173.88</v>
      </c>
      <c r="BV745" s="201">
        <f t="shared" si="118"/>
        <v>107750.3</v>
      </c>
      <c r="BW745" s="201">
        <f t="shared" si="118"/>
        <v>610862</v>
      </c>
      <c r="BX745" s="201">
        <f t="shared" si="118"/>
        <v>222872.75</v>
      </c>
      <c r="BY745" s="201">
        <f t="shared" si="118"/>
        <v>1588259.6</v>
      </c>
      <c r="BZ745" s="201">
        <f t="shared" si="118"/>
        <v>238388.6</v>
      </c>
      <c r="CA745" s="201">
        <f t="shared" si="118"/>
        <v>158675.5</v>
      </c>
      <c r="CB745" s="201">
        <f t="shared" si="118"/>
        <v>87734.6</v>
      </c>
      <c r="CC745" s="201">
        <f t="shared" si="86"/>
        <v>68698017.819999978</v>
      </c>
    </row>
    <row r="746" spans="1:81" s="109" customFormat="1">
      <c r="A746" s="141"/>
      <c r="B746" s="319"/>
      <c r="C746" s="321"/>
      <c r="D746" s="331"/>
      <c r="E746" s="331"/>
      <c r="F746" s="332" t="s">
        <v>1297</v>
      </c>
      <c r="G746" s="333" t="s">
        <v>1784</v>
      </c>
      <c r="H746" s="201">
        <f t="shared" si="120"/>
        <v>466927</v>
      </c>
      <c r="I746" s="201">
        <f t="shared" si="120"/>
        <v>3155974.6</v>
      </c>
      <c r="J746" s="201">
        <f t="shared" si="120"/>
        <v>1326507</v>
      </c>
      <c r="K746" s="201">
        <f t="shared" si="120"/>
        <v>591400</v>
      </c>
      <c r="L746" s="201">
        <f t="shared" si="120"/>
        <v>119225</v>
      </c>
      <c r="M746" s="201">
        <f t="shared" si="120"/>
        <v>622088</v>
      </c>
      <c r="N746" s="201">
        <f t="shared" si="120"/>
        <v>736026</v>
      </c>
      <c r="O746" s="201">
        <f t="shared" si="120"/>
        <v>242300</v>
      </c>
      <c r="P746" s="201">
        <f t="shared" si="120"/>
        <v>166000</v>
      </c>
      <c r="Q746" s="201">
        <f t="shared" si="120"/>
        <v>884018</v>
      </c>
      <c r="R746" s="201">
        <f t="shared" si="120"/>
        <v>0</v>
      </c>
      <c r="S746" s="201">
        <f t="shared" si="120"/>
        <v>0</v>
      </c>
      <c r="T746" s="201">
        <f t="shared" si="120"/>
        <v>1278900</v>
      </c>
      <c r="U746" s="201">
        <f t="shared" si="120"/>
        <v>1632670</v>
      </c>
      <c r="V746" s="201">
        <f t="shared" si="120"/>
        <v>0</v>
      </c>
      <c r="W746" s="201">
        <f t="shared" si="120"/>
        <v>0</v>
      </c>
      <c r="X746" s="201">
        <f t="shared" si="120"/>
        <v>0</v>
      </c>
      <c r="Y746" s="201">
        <f t="shared" si="120"/>
        <v>93000</v>
      </c>
      <c r="Z746" s="201">
        <f t="shared" si="120"/>
        <v>4997081</v>
      </c>
      <c r="AA746" s="201">
        <f t="shared" si="120"/>
        <v>5764597.0999999996</v>
      </c>
      <c r="AB746" s="201">
        <f t="shared" si="120"/>
        <v>173398.7</v>
      </c>
      <c r="AC746" s="201">
        <f t="shared" si="120"/>
        <v>1767780.5</v>
      </c>
      <c r="AD746" s="201">
        <f t="shared" si="120"/>
        <v>2289471.5</v>
      </c>
      <c r="AE746" s="201">
        <f t="shared" si="120"/>
        <v>32046.6</v>
      </c>
      <c r="AF746" s="201">
        <f t="shared" si="120"/>
        <v>3375431.3</v>
      </c>
      <c r="AG746" s="201">
        <f t="shared" si="120"/>
        <v>0</v>
      </c>
      <c r="AH746" s="201">
        <f t="shared" si="120"/>
        <v>0</v>
      </c>
      <c r="AI746" s="201">
        <f t="shared" si="120"/>
        <v>3280887</v>
      </c>
      <c r="AJ746" s="201">
        <f t="shared" si="120"/>
        <v>0</v>
      </c>
      <c r="AK746" s="201">
        <f t="shared" si="120"/>
        <v>0</v>
      </c>
      <c r="AL746" s="201">
        <f t="shared" si="120"/>
        <v>0</v>
      </c>
      <c r="AM746" s="201">
        <f t="shared" si="120"/>
        <v>250718.6</v>
      </c>
      <c r="AN746" s="201">
        <f t="shared" si="120"/>
        <v>0</v>
      </c>
      <c r="AO746" s="201">
        <f t="shared" si="120"/>
        <v>314222.2</v>
      </c>
      <c r="AP746" s="201">
        <f t="shared" si="120"/>
        <v>59686</v>
      </c>
      <c r="AQ746" s="201">
        <f t="shared" si="120"/>
        <v>236396</v>
      </c>
      <c r="AR746" s="201">
        <f t="shared" si="120"/>
        <v>59855.4</v>
      </c>
      <c r="AS746" s="201">
        <f t="shared" si="120"/>
        <v>557529.5</v>
      </c>
      <c r="AT746" s="201">
        <f t="shared" si="120"/>
        <v>432535.4</v>
      </c>
      <c r="AU746" s="201">
        <f t="shared" si="120"/>
        <v>3309090</v>
      </c>
      <c r="AV746" s="201">
        <f t="shared" si="120"/>
        <v>0</v>
      </c>
      <c r="AW746" s="201">
        <f t="shared" si="120"/>
        <v>0</v>
      </c>
      <c r="AX746" s="201">
        <f t="shared" si="120"/>
        <v>0</v>
      </c>
      <c r="AY746" s="201">
        <f t="shared" si="120"/>
        <v>0</v>
      </c>
      <c r="AZ746" s="201">
        <f t="shared" si="120"/>
        <v>0</v>
      </c>
      <c r="BA746" s="201">
        <f t="shared" si="120"/>
        <v>0</v>
      </c>
      <c r="BB746" s="201">
        <f t="shared" si="120"/>
        <v>0</v>
      </c>
      <c r="BC746" s="201">
        <f t="shared" si="120"/>
        <v>16358</v>
      </c>
      <c r="BD746" s="201">
        <f t="shared" si="120"/>
        <v>38000</v>
      </c>
      <c r="BE746" s="201">
        <f t="shared" si="120"/>
        <v>787860</v>
      </c>
      <c r="BF746" s="201">
        <f t="shared" si="120"/>
        <v>0</v>
      </c>
      <c r="BG746" s="201">
        <f t="shared" si="120"/>
        <v>431198</v>
      </c>
      <c r="BH746" s="201">
        <f t="shared" si="120"/>
        <v>2009005</v>
      </c>
      <c r="BI746" s="201">
        <f t="shared" si="120"/>
        <v>1970633</v>
      </c>
      <c r="BJ746" s="201">
        <f t="shared" si="120"/>
        <v>440151</v>
      </c>
      <c r="BK746" s="201">
        <f t="shared" si="120"/>
        <v>359715.5</v>
      </c>
      <c r="BL746" s="201">
        <f t="shared" si="120"/>
        <v>122375</v>
      </c>
      <c r="BM746" s="201">
        <f t="shared" si="120"/>
        <v>41000</v>
      </c>
      <c r="BN746" s="201">
        <f t="shared" si="120"/>
        <v>2582935</v>
      </c>
      <c r="BO746" s="201">
        <f t="shared" si="120"/>
        <v>239375</v>
      </c>
      <c r="BP746" s="201">
        <f t="shared" si="120"/>
        <v>71749.98</v>
      </c>
      <c r="BQ746" s="201">
        <f t="shared" si="120"/>
        <v>0</v>
      </c>
      <c r="BR746" s="201">
        <f t="shared" si="120"/>
        <v>0</v>
      </c>
      <c r="BS746" s="201">
        <f t="shared" si="120"/>
        <v>144000</v>
      </c>
      <c r="BT746" s="201">
        <f t="shared" si="118"/>
        <v>9240</v>
      </c>
      <c r="BU746" s="201">
        <f t="shared" si="118"/>
        <v>254653</v>
      </c>
      <c r="BV746" s="201">
        <f t="shared" si="118"/>
        <v>201087</v>
      </c>
      <c r="BW746" s="201">
        <f t="shared" si="118"/>
        <v>113256</v>
      </c>
      <c r="BX746" s="201">
        <f t="shared" si="118"/>
        <v>763638.7</v>
      </c>
      <c r="BY746" s="201">
        <f t="shared" si="118"/>
        <v>3259422</v>
      </c>
      <c r="BZ746" s="201">
        <f t="shared" si="118"/>
        <v>274505</v>
      </c>
      <c r="CA746" s="201">
        <f t="shared" si="118"/>
        <v>171677</v>
      </c>
      <c r="CB746" s="201">
        <f t="shared" si="118"/>
        <v>141800</v>
      </c>
      <c r="CC746" s="201">
        <f t="shared" si="86"/>
        <v>52659396.579999998</v>
      </c>
    </row>
    <row r="747" spans="1:81" s="109" customFormat="1">
      <c r="A747" s="141"/>
      <c r="B747" s="319"/>
      <c r="C747" s="321"/>
      <c r="D747" s="331"/>
      <c r="E747" s="331"/>
      <c r="F747" s="332" t="s">
        <v>1298</v>
      </c>
      <c r="G747" s="333" t="s">
        <v>1299</v>
      </c>
      <c r="H747" s="201">
        <f t="shared" si="120"/>
        <v>0</v>
      </c>
      <c r="I747" s="201">
        <f t="shared" si="120"/>
        <v>0</v>
      </c>
      <c r="J747" s="201">
        <f t="shared" si="120"/>
        <v>0</v>
      </c>
      <c r="K747" s="201">
        <f t="shared" si="120"/>
        <v>0</v>
      </c>
      <c r="L747" s="201">
        <f t="shared" si="120"/>
        <v>0</v>
      </c>
      <c r="M747" s="201">
        <f t="shared" si="120"/>
        <v>0</v>
      </c>
      <c r="N747" s="201">
        <f t="shared" si="120"/>
        <v>0</v>
      </c>
      <c r="O747" s="201">
        <f t="shared" si="120"/>
        <v>0</v>
      </c>
      <c r="P747" s="201">
        <f t="shared" si="120"/>
        <v>0</v>
      </c>
      <c r="Q747" s="201">
        <f t="shared" si="120"/>
        <v>0</v>
      </c>
      <c r="R747" s="201">
        <f t="shared" si="120"/>
        <v>0</v>
      </c>
      <c r="S747" s="201">
        <f t="shared" si="120"/>
        <v>0</v>
      </c>
      <c r="T747" s="201">
        <f t="shared" si="120"/>
        <v>0</v>
      </c>
      <c r="U747" s="201">
        <f t="shared" si="120"/>
        <v>0</v>
      </c>
      <c r="V747" s="201">
        <f t="shared" si="120"/>
        <v>0</v>
      </c>
      <c r="W747" s="201">
        <f t="shared" si="120"/>
        <v>0</v>
      </c>
      <c r="X747" s="201">
        <f t="shared" si="120"/>
        <v>0</v>
      </c>
      <c r="Y747" s="201">
        <f t="shared" si="120"/>
        <v>0</v>
      </c>
      <c r="Z747" s="201">
        <f t="shared" si="120"/>
        <v>0</v>
      </c>
      <c r="AA747" s="201">
        <f t="shared" si="120"/>
        <v>0</v>
      </c>
      <c r="AB747" s="201">
        <f t="shared" si="120"/>
        <v>0</v>
      </c>
      <c r="AC747" s="201">
        <f t="shared" si="120"/>
        <v>0</v>
      </c>
      <c r="AD747" s="201">
        <f t="shared" si="120"/>
        <v>0</v>
      </c>
      <c r="AE747" s="201">
        <f t="shared" si="120"/>
        <v>0</v>
      </c>
      <c r="AF747" s="201">
        <f t="shared" si="120"/>
        <v>0</v>
      </c>
      <c r="AG747" s="201">
        <f t="shared" si="120"/>
        <v>0</v>
      </c>
      <c r="AH747" s="201">
        <f t="shared" si="120"/>
        <v>0</v>
      </c>
      <c r="AI747" s="201">
        <f t="shared" si="120"/>
        <v>0</v>
      </c>
      <c r="AJ747" s="201">
        <f t="shared" si="120"/>
        <v>0</v>
      </c>
      <c r="AK747" s="201">
        <f t="shared" si="120"/>
        <v>0</v>
      </c>
      <c r="AL747" s="201">
        <f t="shared" si="120"/>
        <v>0</v>
      </c>
      <c r="AM747" s="201">
        <f t="shared" si="120"/>
        <v>0</v>
      </c>
      <c r="AN747" s="201">
        <f t="shared" si="120"/>
        <v>0</v>
      </c>
      <c r="AO747" s="201">
        <f t="shared" si="120"/>
        <v>0</v>
      </c>
      <c r="AP747" s="201">
        <f t="shared" si="120"/>
        <v>0</v>
      </c>
      <c r="AQ747" s="201">
        <f t="shared" si="120"/>
        <v>0</v>
      </c>
      <c r="AR747" s="201">
        <f t="shared" si="120"/>
        <v>0</v>
      </c>
      <c r="AS747" s="201">
        <f t="shared" si="120"/>
        <v>0</v>
      </c>
      <c r="AT747" s="201">
        <f t="shared" si="120"/>
        <v>0</v>
      </c>
      <c r="AU747" s="201">
        <f t="shared" si="120"/>
        <v>0</v>
      </c>
      <c r="AV747" s="201">
        <f t="shared" si="120"/>
        <v>0</v>
      </c>
      <c r="AW747" s="201">
        <f t="shared" si="120"/>
        <v>0</v>
      </c>
      <c r="AX747" s="201">
        <f t="shared" si="120"/>
        <v>0</v>
      </c>
      <c r="AY747" s="201">
        <f t="shared" si="120"/>
        <v>0</v>
      </c>
      <c r="AZ747" s="201">
        <f t="shared" si="120"/>
        <v>0</v>
      </c>
      <c r="BA747" s="201">
        <f t="shared" si="120"/>
        <v>0</v>
      </c>
      <c r="BB747" s="201">
        <f t="shared" si="120"/>
        <v>0</v>
      </c>
      <c r="BC747" s="201">
        <f t="shared" si="120"/>
        <v>2053012</v>
      </c>
      <c r="BD747" s="201">
        <f t="shared" si="120"/>
        <v>0</v>
      </c>
      <c r="BE747" s="201">
        <f t="shared" si="120"/>
        <v>0</v>
      </c>
      <c r="BF747" s="201">
        <f t="shared" si="120"/>
        <v>0</v>
      </c>
      <c r="BG747" s="201">
        <f t="shared" si="120"/>
        <v>0</v>
      </c>
      <c r="BH747" s="201">
        <f t="shared" si="120"/>
        <v>0</v>
      </c>
      <c r="BI747" s="201">
        <f t="shared" si="120"/>
        <v>0</v>
      </c>
      <c r="BJ747" s="201">
        <f t="shared" si="120"/>
        <v>0</v>
      </c>
      <c r="BK747" s="201">
        <f t="shared" si="120"/>
        <v>58877</v>
      </c>
      <c r="BL747" s="201">
        <f t="shared" si="120"/>
        <v>0</v>
      </c>
      <c r="BM747" s="201">
        <f t="shared" si="120"/>
        <v>202583.25</v>
      </c>
      <c r="BN747" s="201">
        <f t="shared" si="120"/>
        <v>0</v>
      </c>
      <c r="BO747" s="201">
        <f t="shared" si="120"/>
        <v>0</v>
      </c>
      <c r="BP747" s="201">
        <f t="shared" si="120"/>
        <v>0</v>
      </c>
      <c r="BQ747" s="201">
        <f t="shared" si="120"/>
        <v>0</v>
      </c>
      <c r="BR747" s="201">
        <f t="shared" si="120"/>
        <v>0</v>
      </c>
      <c r="BS747" s="201">
        <f t="shared" ref="BS747" si="121">BS637</f>
        <v>0</v>
      </c>
      <c r="BT747" s="201">
        <f t="shared" si="118"/>
        <v>0</v>
      </c>
      <c r="BU747" s="201">
        <f t="shared" si="118"/>
        <v>0</v>
      </c>
      <c r="BV747" s="201">
        <f t="shared" si="118"/>
        <v>0</v>
      </c>
      <c r="BW747" s="201">
        <f t="shared" si="118"/>
        <v>0</v>
      </c>
      <c r="BX747" s="201">
        <f t="shared" si="118"/>
        <v>0</v>
      </c>
      <c r="BY747" s="201">
        <f t="shared" si="118"/>
        <v>0</v>
      </c>
      <c r="BZ747" s="201">
        <f t="shared" si="118"/>
        <v>0</v>
      </c>
      <c r="CA747" s="201">
        <f t="shared" si="118"/>
        <v>0</v>
      </c>
      <c r="CB747" s="201">
        <f t="shared" si="118"/>
        <v>0</v>
      </c>
      <c r="CC747" s="201">
        <f t="shared" si="86"/>
        <v>2314472.25</v>
      </c>
    </row>
    <row r="748" spans="1:81" s="109" customFormat="1">
      <c r="A748" s="141"/>
      <c r="B748" s="319"/>
      <c r="C748" s="321"/>
      <c r="D748" s="331"/>
      <c r="E748" s="331"/>
      <c r="F748" s="332" t="s">
        <v>1300</v>
      </c>
      <c r="G748" s="333" t="s">
        <v>1301</v>
      </c>
      <c r="H748" s="201">
        <f t="shared" ref="H748:BS751" si="122">H638</f>
        <v>0</v>
      </c>
      <c r="I748" s="201">
        <f t="shared" si="122"/>
        <v>0</v>
      </c>
      <c r="J748" s="201">
        <f t="shared" si="122"/>
        <v>0</v>
      </c>
      <c r="K748" s="201">
        <f t="shared" si="122"/>
        <v>0</v>
      </c>
      <c r="L748" s="201">
        <f t="shared" si="122"/>
        <v>0</v>
      </c>
      <c r="M748" s="201">
        <f t="shared" si="122"/>
        <v>0</v>
      </c>
      <c r="N748" s="201">
        <f t="shared" si="122"/>
        <v>0</v>
      </c>
      <c r="O748" s="201">
        <f t="shared" si="122"/>
        <v>0</v>
      </c>
      <c r="P748" s="201">
        <f t="shared" si="122"/>
        <v>0</v>
      </c>
      <c r="Q748" s="201">
        <f t="shared" si="122"/>
        <v>0</v>
      </c>
      <c r="R748" s="201">
        <f t="shared" si="122"/>
        <v>0</v>
      </c>
      <c r="S748" s="201">
        <f t="shared" si="122"/>
        <v>0</v>
      </c>
      <c r="T748" s="201">
        <f t="shared" si="122"/>
        <v>0</v>
      </c>
      <c r="U748" s="201">
        <f t="shared" si="122"/>
        <v>0</v>
      </c>
      <c r="V748" s="201">
        <f t="shared" si="122"/>
        <v>0</v>
      </c>
      <c r="W748" s="201">
        <f t="shared" si="122"/>
        <v>0</v>
      </c>
      <c r="X748" s="201">
        <f t="shared" si="122"/>
        <v>0</v>
      </c>
      <c r="Y748" s="201">
        <f t="shared" si="122"/>
        <v>0</v>
      </c>
      <c r="Z748" s="201">
        <f t="shared" si="122"/>
        <v>0</v>
      </c>
      <c r="AA748" s="201">
        <f t="shared" si="122"/>
        <v>0</v>
      </c>
      <c r="AB748" s="201">
        <f t="shared" si="122"/>
        <v>0</v>
      </c>
      <c r="AC748" s="201">
        <f t="shared" si="122"/>
        <v>0</v>
      </c>
      <c r="AD748" s="201">
        <f t="shared" si="122"/>
        <v>0</v>
      </c>
      <c r="AE748" s="201">
        <f t="shared" si="122"/>
        <v>0</v>
      </c>
      <c r="AF748" s="201">
        <f t="shared" si="122"/>
        <v>51090</v>
      </c>
      <c r="AG748" s="201">
        <f t="shared" si="122"/>
        <v>0</v>
      </c>
      <c r="AH748" s="201">
        <f t="shared" si="122"/>
        <v>0</v>
      </c>
      <c r="AI748" s="201">
        <f t="shared" si="122"/>
        <v>0</v>
      </c>
      <c r="AJ748" s="201">
        <f t="shared" si="122"/>
        <v>0</v>
      </c>
      <c r="AK748" s="201">
        <f t="shared" si="122"/>
        <v>0</v>
      </c>
      <c r="AL748" s="201">
        <f t="shared" si="122"/>
        <v>0</v>
      </c>
      <c r="AM748" s="201">
        <f t="shared" si="122"/>
        <v>0</v>
      </c>
      <c r="AN748" s="201">
        <f t="shared" si="122"/>
        <v>0</v>
      </c>
      <c r="AO748" s="201">
        <f t="shared" si="122"/>
        <v>0</v>
      </c>
      <c r="AP748" s="201">
        <f t="shared" si="122"/>
        <v>0</v>
      </c>
      <c r="AQ748" s="201">
        <f t="shared" si="122"/>
        <v>0</v>
      </c>
      <c r="AR748" s="201">
        <f t="shared" si="122"/>
        <v>0</v>
      </c>
      <c r="AS748" s="201">
        <f t="shared" si="122"/>
        <v>0</v>
      </c>
      <c r="AT748" s="201">
        <f t="shared" si="122"/>
        <v>0</v>
      </c>
      <c r="AU748" s="201">
        <f t="shared" si="122"/>
        <v>0</v>
      </c>
      <c r="AV748" s="201">
        <f t="shared" si="122"/>
        <v>0</v>
      </c>
      <c r="AW748" s="201">
        <f t="shared" si="122"/>
        <v>0</v>
      </c>
      <c r="AX748" s="201">
        <f t="shared" si="122"/>
        <v>0</v>
      </c>
      <c r="AY748" s="201">
        <f t="shared" si="122"/>
        <v>0</v>
      </c>
      <c r="AZ748" s="201">
        <f t="shared" si="122"/>
        <v>0</v>
      </c>
      <c r="BA748" s="201">
        <f t="shared" si="122"/>
        <v>0</v>
      </c>
      <c r="BB748" s="201">
        <f t="shared" si="122"/>
        <v>0</v>
      </c>
      <c r="BC748" s="201">
        <f t="shared" si="122"/>
        <v>0</v>
      </c>
      <c r="BD748" s="201">
        <f t="shared" si="122"/>
        <v>0</v>
      </c>
      <c r="BE748" s="201">
        <f t="shared" si="122"/>
        <v>0</v>
      </c>
      <c r="BF748" s="201">
        <f t="shared" si="122"/>
        <v>0</v>
      </c>
      <c r="BG748" s="201">
        <f t="shared" si="122"/>
        <v>0</v>
      </c>
      <c r="BH748" s="201">
        <f t="shared" si="122"/>
        <v>0</v>
      </c>
      <c r="BI748" s="201">
        <f t="shared" si="122"/>
        <v>0</v>
      </c>
      <c r="BJ748" s="201">
        <f t="shared" si="122"/>
        <v>0</v>
      </c>
      <c r="BK748" s="201">
        <f t="shared" si="122"/>
        <v>0</v>
      </c>
      <c r="BL748" s="201">
        <f t="shared" si="122"/>
        <v>0</v>
      </c>
      <c r="BM748" s="201">
        <f t="shared" si="122"/>
        <v>0</v>
      </c>
      <c r="BN748" s="201">
        <f t="shared" si="122"/>
        <v>0</v>
      </c>
      <c r="BO748" s="201">
        <f t="shared" si="122"/>
        <v>0</v>
      </c>
      <c r="BP748" s="201">
        <f t="shared" si="122"/>
        <v>0</v>
      </c>
      <c r="BQ748" s="201">
        <f t="shared" si="122"/>
        <v>0</v>
      </c>
      <c r="BR748" s="201">
        <f t="shared" si="122"/>
        <v>0</v>
      </c>
      <c r="BS748" s="201">
        <f t="shared" si="122"/>
        <v>0</v>
      </c>
      <c r="BT748" s="201">
        <f t="shared" si="118"/>
        <v>0</v>
      </c>
      <c r="BU748" s="201">
        <f t="shared" si="118"/>
        <v>0</v>
      </c>
      <c r="BV748" s="201">
        <f t="shared" si="118"/>
        <v>0</v>
      </c>
      <c r="BW748" s="201">
        <f t="shared" si="118"/>
        <v>0</v>
      </c>
      <c r="BX748" s="201">
        <f t="shared" si="118"/>
        <v>0</v>
      </c>
      <c r="BY748" s="201">
        <f t="shared" si="118"/>
        <v>0</v>
      </c>
      <c r="BZ748" s="201">
        <f t="shared" si="118"/>
        <v>0</v>
      </c>
      <c r="CA748" s="201">
        <f t="shared" si="118"/>
        <v>0</v>
      </c>
      <c r="CB748" s="201">
        <f t="shared" si="118"/>
        <v>0</v>
      </c>
      <c r="CC748" s="201">
        <f t="shared" si="86"/>
        <v>51090</v>
      </c>
    </row>
    <row r="749" spans="1:81" s="109" customFormat="1">
      <c r="A749" s="141"/>
      <c r="B749" s="319"/>
      <c r="C749" s="321"/>
      <c r="D749" s="331"/>
      <c r="E749" s="331"/>
      <c r="F749" s="332" t="s">
        <v>1302</v>
      </c>
      <c r="G749" s="333" t="s">
        <v>1442</v>
      </c>
      <c r="H749" s="201">
        <f t="shared" si="122"/>
        <v>629997.75</v>
      </c>
      <c r="I749" s="201">
        <f t="shared" si="122"/>
        <v>9873558.25</v>
      </c>
      <c r="J749" s="201">
        <f t="shared" si="122"/>
        <v>2431675.9500000002</v>
      </c>
      <c r="K749" s="201">
        <f t="shared" si="122"/>
        <v>3414265.75</v>
      </c>
      <c r="L749" s="201">
        <f t="shared" si="122"/>
        <v>6522767.5</v>
      </c>
      <c r="M749" s="201">
        <f t="shared" si="122"/>
        <v>10435951.949999999</v>
      </c>
      <c r="N749" s="201">
        <f t="shared" si="122"/>
        <v>478007</v>
      </c>
      <c r="O749" s="201">
        <f t="shared" si="122"/>
        <v>1605089.9</v>
      </c>
      <c r="P749" s="201">
        <f t="shared" si="122"/>
        <v>1117640.5</v>
      </c>
      <c r="Q749" s="201">
        <f t="shared" si="122"/>
        <v>386546</v>
      </c>
      <c r="R749" s="201">
        <f t="shared" si="122"/>
        <v>2488373.2000000002</v>
      </c>
      <c r="S749" s="201">
        <f t="shared" si="122"/>
        <v>800605.5</v>
      </c>
      <c r="T749" s="201">
        <f t="shared" si="122"/>
        <v>2637192</v>
      </c>
      <c r="U749" s="201">
        <f t="shared" si="122"/>
        <v>327973</v>
      </c>
      <c r="V749" s="201">
        <f t="shared" si="122"/>
        <v>0</v>
      </c>
      <c r="W749" s="201">
        <f t="shared" si="122"/>
        <v>641380.80000000005</v>
      </c>
      <c r="X749" s="201">
        <f t="shared" si="122"/>
        <v>322957</v>
      </c>
      <c r="Y749" s="201">
        <f t="shared" si="122"/>
        <v>1031</v>
      </c>
      <c r="Z749" s="201">
        <f t="shared" si="122"/>
        <v>8649</v>
      </c>
      <c r="AA749" s="201">
        <f t="shared" si="122"/>
        <v>913059.59</v>
      </c>
      <c r="AB749" s="201">
        <f t="shared" si="122"/>
        <v>575603.04</v>
      </c>
      <c r="AC749" s="201">
        <f t="shared" si="122"/>
        <v>-83838</v>
      </c>
      <c r="AD749" s="201">
        <f t="shared" si="122"/>
        <v>6461354.5499999998</v>
      </c>
      <c r="AE749" s="201">
        <f t="shared" si="122"/>
        <v>2153358.46</v>
      </c>
      <c r="AF749" s="201">
        <f t="shared" si="122"/>
        <v>7909422.9900000002</v>
      </c>
      <c r="AG749" s="201">
        <f t="shared" si="122"/>
        <v>0</v>
      </c>
      <c r="AH749" s="201">
        <f t="shared" si="122"/>
        <v>167722.62</v>
      </c>
      <c r="AI749" s="201">
        <f t="shared" si="122"/>
        <v>0</v>
      </c>
      <c r="AJ749" s="201">
        <f t="shared" si="122"/>
        <v>1621603</v>
      </c>
      <c r="AK749" s="201">
        <f t="shared" si="122"/>
        <v>1193200</v>
      </c>
      <c r="AL749" s="201">
        <f t="shared" si="122"/>
        <v>662652</v>
      </c>
      <c r="AM749" s="201">
        <f t="shared" si="122"/>
        <v>896709</v>
      </c>
      <c r="AN749" s="201">
        <f t="shared" si="122"/>
        <v>1080177</v>
      </c>
      <c r="AO749" s="201">
        <f t="shared" si="122"/>
        <v>1688236</v>
      </c>
      <c r="AP749" s="201">
        <f t="shared" si="122"/>
        <v>831367</v>
      </c>
      <c r="AQ749" s="201">
        <f t="shared" si="122"/>
        <v>1551372</v>
      </c>
      <c r="AR749" s="201">
        <f t="shared" si="122"/>
        <v>1364350</v>
      </c>
      <c r="AS749" s="201">
        <f t="shared" si="122"/>
        <v>1553348</v>
      </c>
      <c r="AT749" s="201">
        <f t="shared" si="122"/>
        <v>768084</v>
      </c>
      <c r="AU749" s="201">
        <f t="shared" si="122"/>
        <v>304324</v>
      </c>
      <c r="AV749" s="201">
        <f t="shared" si="122"/>
        <v>889243.04</v>
      </c>
      <c r="AW749" s="201">
        <f t="shared" si="122"/>
        <v>2124537.89</v>
      </c>
      <c r="AX749" s="201">
        <f t="shared" si="122"/>
        <v>1293031.3799999999</v>
      </c>
      <c r="AY749" s="201">
        <f t="shared" si="122"/>
        <v>897113.58</v>
      </c>
      <c r="AZ749" s="201">
        <f t="shared" si="122"/>
        <v>52514</v>
      </c>
      <c r="BA749" s="201">
        <f t="shared" si="122"/>
        <v>0</v>
      </c>
      <c r="BB749" s="201">
        <f t="shared" si="122"/>
        <v>1037365.25</v>
      </c>
      <c r="BC749" s="201">
        <f t="shared" si="122"/>
        <v>3192767.25</v>
      </c>
      <c r="BD749" s="201">
        <f t="shared" si="122"/>
        <v>8354548.25</v>
      </c>
      <c r="BE749" s="201">
        <f t="shared" si="122"/>
        <v>6405045.5</v>
      </c>
      <c r="BF749" s="201">
        <f t="shared" si="122"/>
        <v>4605428</v>
      </c>
      <c r="BG749" s="201">
        <f t="shared" si="122"/>
        <v>2928662</v>
      </c>
      <c r="BH749" s="201">
        <f t="shared" si="122"/>
        <v>15779572.5</v>
      </c>
      <c r="BI749" s="201">
        <f t="shared" si="122"/>
        <v>4669210</v>
      </c>
      <c r="BJ749" s="201">
        <f t="shared" si="122"/>
        <v>2067990.05</v>
      </c>
      <c r="BK749" s="201">
        <f t="shared" si="122"/>
        <v>1403121.5</v>
      </c>
      <c r="BL749" s="201">
        <f t="shared" si="122"/>
        <v>1169372.5</v>
      </c>
      <c r="BM749" s="201">
        <f t="shared" si="122"/>
        <v>1555958</v>
      </c>
      <c r="BN749" s="201">
        <f t="shared" si="122"/>
        <v>4261856.68</v>
      </c>
      <c r="BO749" s="201">
        <f t="shared" si="122"/>
        <v>1727022.25</v>
      </c>
      <c r="BP749" s="201">
        <f t="shared" si="122"/>
        <v>2555257.21</v>
      </c>
      <c r="BQ749" s="201">
        <f t="shared" si="122"/>
        <v>1866690</v>
      </c>
      <c r="BR749" s="201">
        <f t="shared" si="122"/>
        <v>9737696.0399999991</v>
      </c>
      <c r="BS749" s="201">
        <f t="shared" si="122"/>
        <v>4480936.33</v>
      </c>
      <c r="BT749" s="201">
        <f t="shared" si="118"/>
        <v>226264.5</v>
      </c>
      <c r="BU749" s="201">
        <f t="shared" si="118"/>
        <v>2165659.25</v>
      </c>
      <c r="BV749" s="201">
        <f t="shared" si="118"/>
        <v>1653300</v>
      </c>
      <c r="BW749" s="201">
        <f t="shared" si="118"/>
        <v>1962241.5</v>
      </c>
      <c r="BX749" s="201">
        <f t="shared" si="118"/>
        <v>3495743.25</v>
      </c>
      <c r="BY749" s="201">
        <f t="shared" si="118"/>
        <v>916492.25</v>
      </c>
      <c r="BZ749" s="201">
        <f t="shared" si="118"/>
        <v>1884316</v>
      </c>
      <c r="CA749" s="201">
        <f t="shared" si="118"/>
        <v>135133</v>
      </c>
      <c r="CB749" s="201">
        <f t="shared" si="118"/>
        <v>2919548.7</v>
      </c>
      <c r="CC749" s="201">
        <f t="shared" si="86"/>
        <v>174149404.94999999</v>
      </c>
    </row>
    <row r="750" spans="1:81" s="109" customFormat="1">
      <c r="A750" s="141"/>
      <c r="B750" s="319"/>
      <c r="C750" s="321"/>
      <c r="D750" s="331"/>
      <c r="E750" s="331"/>
      <c r="F750" s="332" t="s">
        <v>1303</v>
      </c>
      <c r="G750" s="333" t="s">
        <v>1785</v>
      </c>
      <c r="H750" s="201">
        <f t="shared" si="122"/>
        <v>1022626</v>
      </c>
      <c r="I750" s="201">
        <f t="shared" si="122"/>
        <v>77097</v>
      </c>
      <c r="J750" s="201">
        <f t="shared" si="122"/>
        <v>434796.25</v>
      </c>
      <c r="K750" s="201">
        <f t="shared" si="122"/>
        <v>0</v>
      </c>
      <c r="L750" s="201">
        <f t="shared" si="122"/>
        <v>0</v>
      </c>
      <c r="M750" s="201">
        <f t="shared" si="122"/>
        <v>0</v>
      </c>
      <c r="N750" s="201">
        <f t="shared" si="122"/>
        <v>0</v>
      </c>
      <c r="O750" s="201">
        <f t="shared" si="122"/>
        <v>1939.5</v>
      </c>
      <c r="P750" s="201">
        <f t="shared" si="122"/>
        <v>0</v>
      </c>
      <c r="Q750" s="201">
        <f t="shared" si="122"/>
        <v>0</v>
      </c>
      <c r="R750" s="201">
        <f t="shared" si="122"/>
        <v>0</v>
      </c>
      <c r="S750" s="201">
        <f t="shared" si="122"/>
        <v>9263</v>
      </c>
      <c r="T750" s="201">
        <f t="shared" si="122"/>
        <v>0</v>
      </c>
      <c r="U750" s="201">
        <f t="shared" si="122"/>
        <v>0</v>
      </c>
      <c r="V750" s="201">
        <f t="shared" si="122"/>
        <v>0</v>
      </c>
      <c r="W750" s="201">
        <f t="shared" si="122"/>
        <v>194644.7</v>
      </c>
      <c r="X750" s="201">
        <f t="shared" si="122"/>
        <v>27393</v>
      </c>
      <c r="Y750" s="201">
        <f t="shared" si="122"/>
        <v>0</v>
      </c>
      <c r="Z750" s="201">
        <f t="shared" si="122"/>
        <v>0</v>
      </c>
      <c r="AA750" s="201">
        <f t="shared" si="122"/>
        <v>0</v>
      </c>
      <c r="AB750" s="201">
        <f t="shared" si="122"/>
        <v>0</v>
      </c>
      <c r="AC750" s="201">
        <f t="shared" si="122"/>
        <v>2193826.1800000002</v>
      </c>
      <c r="AD750" s="201">
        <f t="shared" si="122"/>
        <v>0</v>
      </c>
      <c r="AE750" s="201">
        <f t="shared" si="122"/>
        <v>247436.85</v>
      </c>
      <c r="AF750" s="201">
        <f t="shared" si="122"/>
        <v>0</v>
      </c>
      <c r="AG750" s="201">
        <f t="shared" si="122"/>
        <v>0</v>
      </c>
      <c r="AH750" s="201">
        <f t="shared" si="122"/>
        <v>0</v>
      </c>
      <c r="AI750" s="201">
        <f t="shared" si="122"/>
        <v>0</v>
      </c>
      <c r="AJ750" s="201">
        <f t="shared" si="122"/>
        <v>0</v>
      </c>
      <c r="AK750" s="201">
        <f t="shared" si="122"/>
        <v>0</v>
      </c>
      <c r="AL750" s="201">
        <f t="shared" si="122"/>
        <v>0</v>
      </c>
      <c r="AM750" s="201">
        <f t="shared" si="122"/>
        <v>0</v>
      </c>
      <c r="AN750" s="201">
        <f t="shared" si="122"/>
        <v>16112</v>
      </c>
      <c r="AO750" s="201">
        <f t="shared" si="122"/>
        <v>0</v>
      </c>
      <c r="AP750" s="201">
        <f t="shared" si="122"/>
        <v>0</v>
      </c>
      <c r="AQ750" s="201">
        <f t="shared" si="122"/>
        <v>33804.5</v>
      </c>
      <c r="AR750" s="201">
        <f t="shared" si="122"/>
        <v>1704</v>
      </c>
      <c r="AS750" s="201">
        <f t="shared" si="122"/>
        <v>97207.5</v>
      </c>
      <c r="AT750" s="201">
        <f t="shared" si="122"/>
        <v>0</v>
      </c>
      <c r="AU750" s="201">
        <f t="shared" si="122"/>
        <v>0</v>
      </c>
      <c r="AV750" s="201">
        <f t="shared" si="122"/>
        <v>0</v>
      </c>
      <c r="AW750" s="201">
        <f t="shared" si="122"/>
        <v>0</v>
      </c>
      <c r="AX750" s="201">
        <f t="shared" si="122"/>
        <v>0</v>
      </c>
      <c r="AY750" s="201">
        <f t="shared" si="122"/>
        <v>0</v>
      </c>
      <c r="AZ750" s="201">
        <f t="shared" si="122"/>
        <v>0</v>
      </c>
      <c r="BA750" s="201">
        <f t="shared" si="122"/>
        <v>0</v>
      </c>
      <c r="BB750" s="201">
        <f t="shared" si="122"/>
        <v>306439.5</v>
      </c>
      <c r="BC750" s="201">
        <f t="shared" si="122"/>
        <v>0</v>
      </c>
      <c r="BD750" s="201">
        <f t="shared" si="122"/>
        <v>3116347.6</v>
      </c>
      <c r="BE750" s="201">
        <f t="shared" si="122"/>
        <v>0</v>
      </c>
      <c r="BF750" s="201">
        <f t="shared" si="122"/>
        <v>0</v>
      </c>
      <c r="BG750" s="201">
        <f t="shared" si="122"/>
        <v>150804.75</v>
      </c>
      <c r="BH750" s="201">
        <f t="shared" si="122"/>
        <v>0</v>
      </c>
      <c r="BI750" s="201">
        <f t="shared" si="122"/>
        <v>0</v>
      </c>
      <c r="BJ750" s="201">
        <f t="shared" si="122"/>
        <v>0</v>
      </c>
      <c r="BK750" s="201">
        <f t="shared" si="122"/>
        <v>0</v>
      </c>
      <c r="BL750" s="201">
        <f t="shared" si="122"/>
        <v>63541.25</v>
      </c>
      <c r="BM750" s="201">
        <f t="shared" si="122"/>
        <v>804102</v>
      </c>
      <c r="BN750" s="201">
        <f t="shared" si="122"/>
        <v>416351</v>
      </c>
      <c r="BO750" s="201">
        <f t="shared" si="122"/>
        <v>3703</v>
      </c>
      <c r="BP750" s="201">
        <f t="shared" si="122"/>
        <v>2014519.02</v>
      </c>
      <c r="BQ750" s="201">
        <f t="shared" si="122"/>
        <v>3218819.75</v>
      </c>
      <c r="BR750" s="201">
        <f t="shared" si="122"/>
        <v>500678.25</v>
      </c>
      <c r="BS750" s="201">
        <f t="shared" si="122"/>
        <v>0</v>
      </c>
      <c r="BT750" s="201">
        <f t="shared" si="118"/>
        <v>0</v>
      </c>
      <c r="BU750" s="201">
        <f t="shared" si="118"/>
        <v>0</v>
      </c>
      <c r="BV750" s="201">
        <f t="shared" si="118"/>
        <v>30717.8</v>
      </c>
      <c r="BW750" s="201">
        <f t="shared" si="118"/>
        <v>0</v>
      </c>
      <c r="BX750" s="201">
        <f t="shared" si="118"/>
        <v>0</v>
      </c>
      <c r="BY750" s="201">
        <f t="shared" si="118"/>
        <v>0</v>
      </c>
      <c r="BZ750" s="201">
        <f t="shared" si="118"/>
        <v>0</v>
      </c>
      <c r="CA750" s="201">
        <f t="shared" si="118"/>
        <v>0</v>
      </c>
      <c r="CB750" s="201">
        <f t="shared" si="118"/>
        <v>12640</v>
      </c>
      <c r="CC750" s="201">
        <f t="shared" si="86"/>
        <v>14996514.4</v>
      </c>
    </row>
    <row r="751" spans="1:81" s="109" customFormat="1">
      <c r="A751" s="141"/>
      <c r="B751" s="319"/>
      <c r="C751" s="321"/>
      <c r="D751" s="331"/>
      <c r="E751" s="331"/>
      <c r="F751" s="332" t="s">
        <v>1304</v>
      </c>
      <c r="G751" s="333" t="s">
        <v>1786</v>
      </c>
      <c r="H751" s="201">
        <f t="shared" si="122"/>
        <v>31037824.52</v>
      </c>
      <c r="I751" s="201">
        <f t="shared" si="122"/>
        <v>975304.2</v>
      </c>
      <c r="J751" s="201">
        <f t="shared" si="122"/>
        <v>259654.73</v>
      </c>
      <c r="K751" s="201">
        <f t="shared" si="122"/>
        <v>156114</v>
      </c>
      <c r="L751" s="201">
        <f t="shared" si="122"/>
        <v>1883203.5</v>
      </c>
      <c r="M751" s="201">
        <f t="shared" si="122"/>
        <v>1517594.85</v>
      </c>
      <c r="N751" s="201">
        <f t="shared" si="122"/>
        <v>750000</v>
      </c>
      <c r="O751" s="201">
        <f t="shared" si="122"/>
        <v>703830.9</v>
      </c>
      <c r="P751" s="201">
        <f t="shared" si="122"/>
        <v>0</v>
      </c>
      <c r="Q751" s="201">
        <f t="shared" si="122"/>
        <v>1485199.05</v>
      </c>
      <c r="R751" s="201">
        <f t="shared" si="122"/>
        <v>305688.3</v>
      </c>
      <c r="S751" s="201">
        <f t="shared" si="122"/>
        <v>106761</v>
      </c>
      <c r="T751" s="201">
        <f t="shared" si="122"/>
        <v>278552.5</v>
      </c>
      <c r="U751" s="201">
        <f t="shared" si="122"/>
        <v>201932.75</v>
      </c>
      <c r="V751" s="201">
        <f t="shared" si="122"/>
        <v>0</v>
      </c>
      <c r="W751" s="201">
        <f t="shared" si="122"/>
        <v>466413.25</v>
      </c>
      <c r="X751" s="201">
        <f t="shared" si="122"/>
        <v>27332.25</v>
      </c>
      <c r="Y751" s="201">
        <f t="shared" si="122"/>
        <v>59476</v>
      </c>
      <c r="Z751" s="201">
        <f t="shared" si="122"/>
        <v>0</v>
      </c>
      <c r="AA751" s="201">
        <f t="shared" si="122"/>
        <v>0</v>
      </c>
      <c r="AB751" s="201">
        <f t="shared" si="122"/>
        <v>0</v>
      </c>
      <c r="AC751" s="201">
        <f t="shared" si="122"/>
        <v>0</v>
      </c>
      <c r="AD751" s="201">
        <f t="shared" si="122"/>
        <v>0</v>
      </c>
      <c r="AE751" s="201">
        <f t="shared" si="122"/>
        <v>0</v>
      </c>
      <c r="AF751" s="201">
        <f t="shared" si="122"/>
        <v>636871.55000000005</v>
      </c>
      <c r="AG751" s="201">
        <f t="shared" si="122"/>
        <v>0</v>
      </c>
      <c r="AH751" s="201">
        <f t="shared" si="122"/>
        <v>0</v>
      </c>
      <c r="AI751" s="201">
        <f t="shared" si="122"/>
        <v>0</v>
      </c>
      <c r="AJ751" s="201">
        <f t="shared" si="122"/>
        <v>54837.25</v>
      </c>
      <c r="AK751" s="201">
        <f t="shared" si="122"/>
        <v>0</v>
      </c>
      <c r="AL751" s="201">
        <f t="shared" si="122"/>
        <v>40752</v>
      </c>
      <c r="AM751" s="201">
        <f t="shared" si="122"/>
        <v>0</v>
      </c>
      <c r="AN751" s="201">
        <f t="shared" si="122"/>
        <v>34163.5</v>
      </c>
      <c r="AO751" s="201">
        <f t="shared" si="122"/>
        <v>0</v>
      </c>
      <c r="AP751" s="201">
        <f t="shared" si="122"/>
        <v>48765.25</v>
      </c>
      <c r="AQ751" s="201">
        <f t="shared" si="122"/>
        <v>62343</v>
      </c>
      <c r="AR751" s="201">
        <f t="shared" si="122"/>
        <v>61476.25</v>
      </c>
      <c r="AS751" s="201">
        <f t="shared" si="122"/>
        <v>0</v>
      </c>
      <c r="AT751" s="201">
        <f t="shared" si="122"/>
        <v>0</v>
      </c>
      <c r="AU751" s="201">
        <f t="shared" si="122"/>
        <v>0</v>
      </c>
      <c r="AV751" s="201">
        <f t="shared" si="122"/>
        <v>0</v>
      </c>
      <c r="AW751" s="201">
        <f t="shared" si="122"/>
        <v>0</v>
      </c>
      <c r="AX751" s="201">
        <f t="shared" si="122"/>
        <v>0</v>
      </c>
      <c r="AY751" s="201">
        <f t="shared" si="122"/>
        <v>0</v>
      </c>
      <c r="AZ751" s="201">
        <f t="shared" si="122"/>
        <v>0</v>
      </c>
      <c r="BA751" s="201">
        <f t="shared" si="122"/>
        <v>0</v>
      </c>
      <c r="BB751" s="201">
        <f t="shared" si="122"/>
        <v>389697.55</v>
      </c>
      <c r="BC751" s="201">
        <f t="shared" si="122"/>
        <v>18295.63</v>
      </c>
      <c r="BD751" s="201">
        <f t="shared" si="122"/>
        <v>2099912.25</v>
      </c>
      <c r="BE751" s="201">
        <f t="shared" si="122"/>
        <v>0</v>
      </c>
      <c r="BF751" s="201">
        <f t="shared" si="122"/>
        <v>0</v>
      </c>
      <c r="BG751" s="201">
        <f t="shared" si="122"/>
        <v>221656.72</v>
      </c>
      <c r="BH751" s="201">
        <f t="shared" si="122"/>
        <v>0</v>
      </c>
      <c r="BI751" s="201">
        <f t="shared" si="122"/>
        <v>0</v>
      </c>
      <c r="BJ751" s="201">
        <f t="shared" si="122"/>
        <v>0</v>
      </c>
      <c r="BK751" s="201">
        <f t="shared" si="122"/>
        <v>0</v>
      </c>
      <c r="BL751" s="201">
        <f t="shared" si="122"/>
        <v>0</v>
      </c>
      <c r="BM751" s="201">
        <f t="shared" si="122"/>
        <v>238552.25</v>
      </c>
      <c r="BN751" s="201">
        <f t="shared" si="122"/>
        <v>456179.25</v>
      </c>
      <c r="BO751" s="201">
        <f t="shared" si="122"/>
        <v>0</v>
      </c>
      <c r="BP751" s="201">
        <f t="shared" si="122"/>
        <v>156675.5</v>
      </c>
      <c r="BQ751" s="201">
        <f t="shared" si="122"/>
        <v>0</v>
      </c>
      <c r="BR751" s="201">
        <f t="shared" si="122"/>
        <v>0</v>
      </c>
      <c r="BS751" s="201">
        <f t="shared" ref="BS751" si="123">BS641</f>
        <v>25639</v>
      </c>
      <c r="BT751" s="201">
        <f t="shared" si="118"/>
        <v>247394</v>
      </c>
      <c r="BU751" s="201">
        <f t="shared" si="118"/>
        <v>1568.75</v>
      </c>
      <c r="BV751" s="201">
        <f t="shared" si="118"/>
        <v>55617.75</v>
      </c>
      <c r="BW751" s="201">
        <f t="shared" si="118"/>
        <v>63772</v>
      </c>
      <c r="BX751" s="201">
        <f t="shared" si="118"/>
        <v>1814153.75</v>
      </c>
      <c r="BY751" s="201">
        <f t="shared" si="118"/>
        <v>561.75</v>
      </c>
      <c r="BZ751" s="201">
        <f t="shared" si="118"/>
        <v>0</v>
      </c>
      <c r="CA751" s="201">
        <f t="shared" si="118"/>
        <v>0</v>
      </c>
      <c r="CB751" s="201">
        <f t="shared" si="118"/>
        <v>7315.5</v>
      </c>
      <c r="CC751" s="201">
        <f t="shared" si="86"/>
        <v>46951082.249999993</v>
      </c>
    </row>
    <row r="752" spans="1:81" s="109" customFormat="1">
      <c r="A752" s="141"/>
      <c r="B752" s="319"/>
      <c r="C752" s="321"/>
      <c r="D752" s="331"/>
      <c r="E752" s="331"/>
      <c r="F752" s="332" t="s">
        <v>1305</v>
      </c>
      <c r="G752" s="333" t="s">
        <v>1306</v>
      </c>
      <c r="H752" s="201">
        <f t="shared" ref="H752:BS755" si="124">H642</f>
        <v>7290184.2300000004</v>
      </c>
      <c r="I752" s="201">
        <f t="shared" si="124"/>
        <v>5937862.04</v>
      </c>
      <c r="J752" s="201">
        <f t="shared" si="124"/>
        <v>1069055.96</v>
      </c>
      <c r="K752" s="201">
        <f t="shared" si="124"/>
        <v>0</v>
      </c>
      <c r="L752" s="201">
        <f t="shared" si="124"/>
        <v>0</v>
      </c>
      <c r="M752" s="201">
        <f t="shared" si="124"/>
        <v>0</v>
      </c>
      <c r="N752" s="201">
        <f t="shared" si="124"/>
        <v>180928</v>
      </c>
      <c r="O752" s="201">
        <f t="shared" si="124"/>
        <v>0</v>
      </c>
      <c r="P752" s="201">
        <f t="shared" si="124"/>
        <v>0</v>
      </c>
      <c r="Q752" s="201">
        <f t="shared" si="124"/>
        <v>0</v>
      </c>
      <c r="R752" s="201">
        <f t="shared" si="124"/>
        <v>0</v>
      </c>
      <c r="S752" s="201">
        <f t="shared" si="124"/>
        <v>0</v>
      </c>
      <c r="T752" s="201">
        <f t="shared" si="124"/>
        <v>22526013.07</v>
      </c>
      <c r="U752" s="201">
        <f t="shared" si="124"/>
        <v>817895</v>
      </c>
      <c r="V752" s="201">
        <f t="shared" si="124"/>
        <v>0</v>
      </c>
      <c r="W752" s="201">
        <f t="shared" si="124"/>
        <v>0</v>
      </c>
      <c r="X752" s="201">
        <f t="shared" si="124"/>
        <v>0</v>
      </c>
      <c r="Y752" s="201">
        <f t="shared" si="124"/>
        <v>0</v>
      </c>
      <c r="Z752" s="201">
        <f t="shared" si="124"/>
        <v>2370173.64</v>
      </c>
      <c r="AA752" s="201">
        <f t="shared" si="124"/>
        <v>0</v>
      </c>
      <c r="AB752" s="201">
        <f t="shared" si="124"/>
        <v>0</v>
      </c>
      <c r="AC752" s="201">
        <f t="shared" si="124"/>
        <v>0</v>
      </c>
      <c r="AD752" s="201">
        <f t="shared" si="124"/>
        <v>0</v>
      </c>
      <c r="AE752" s="201">
        <f t="shared" si="124"/>
        <v>0</v>
      </c>
      <c r="AF752" s="201">
        <f t="shared" si="124"/>
        <v>0</v>
      </c>
      <c r="AG752" s="201">
        <f t="shared" si="124"/>
        <v>0</v>
      </c>
      <c r="AH752" s="201">
        <f t="shared" si="124"/>
        <v>0</v>
      </c>
      <c r="AI752" s="201">
        <f t="shared" si="124"/>
        <v>0</v>
      </c>
      <c r="AJ752" s="201">
        <f t="shared" si="124"/>
        <v>0</v>
      </c>
      <c r="AK752" s="201">
        <f t="shared" si="124"/>
        <v>0</v>
      </c>
      <c r="AL752" s="201">
        <f t="shared" si="124"/>
        <v>0</v>
      </c>
      <c r="AM752" s="201">
        <f t="shared" si="124"/>
        <v>0</v>
      </c>
      <c r="AN752" s="201">
        <f t="shared" si="124"/>
        <v>0</v>
      </c>
      <c r="AO752" s="201">
        <f t="shared" si="124"/>
        <v>0</v>
      </c>
      <c r="AP752" s="201">
        <f t="shared" si="124"/>
        <v>0</v>
      </c>
      <c r="AQ752" s="201">
        <f t="shared" si="124"/>
        <v>0</v>
      </c>
      <c r="AR752" s="201">
        <f t="shared" si="124"/>
        <v>0</v>
      </c>
      <c r="AS752" s="201">
        <f t="shared" si="124"/>
        <v>0</v>
      </c>
      <c r="AT752" s="201">
        <f t="shared" si="124"/>
        <v>0</v>
      </c>
      <c r="AU752" s="201">
        <f t="shared" si="124"/>
        <v>1215829.5</v>
      </c>
      <c r="AV752" s="201">
        <f t="shared" si="124"/>
        <v>0</v>
      </c>
      <c r="AW752" s="201">
        <f t="shared" si="124"/>
        <v>0</v>
      </c>
      <c r="AX752" s="201">
        <f t="shared" si="124"/>
        <v>0</v>
      </c>
      <c r="AY752" s="201">
        <f t="shared" si="124"/>
        <v>0</v>
      </c>
      <c r="AZ752" s="201">
        <f t="shared" si="124"/>
        <v>0</v>
      </c>
      <c r="BA752" s="201">
        <f t="shared" si="124"/>
        <v>0</v>
      </c>
      <c r="BB752" s="201">
        <f t="shared" si="124"/>
        <v>6130143.0999999996</v>
      </c>
      <c r="BC752" s="201">
        <f t="shared" si="124"/>
        <v>0</v>
      </c>
      <c r="BD752" s="201">
        <f t="shared" si="124"/>
        <v>0</v>
      </c>
      <c r="BE752" s="201">
        <f t="shared" si="124"/>
        <v>0</v>
      </c>
      <c r="BF752" s="201">
        <f t="shared" si="124"/>
        <v>0</v>
      </c>
      <c r="BG752" s="201">
        <f t="shared" si="124"/>
        <v>0</v>
      </c>
      <c r="BH752" s="201">
        <f t="shared" si="124"/>
        <v>0</v>
      </c>
      <c r="BI752" s="201">
        <f t="shared" si="124"/>
        <v>0</v>
      </c>
      <c r="BJ752" s="201">
        <f t="shared" si="124"/>
        <v>0</v>
      </c>
      <c r="BK752" s="201">
        <f t="shared" si="124"/>
        <v>0</v>
      </c>
      <c r="BL752" s="201">
        <f t="shared" si="124"/>
        <v>0</v>
      </c>
      <c r="BM752" s="201">
        <f t="shared" si="124"/>
        <v>10053500.220000001</v>
      </c>
      <c r="BN752" s="201">
        <f t="shared" si="124"/>
        <v>1759071.96</v>
      </c>
      <c r="BO752" s="201">
        <f t="shared" si="124"/>
        <v>0</v>
      </c>
      <c r="BP752" s="201">
        <f t="shared" si="124"/>
        <v>0</v>
      </c>
      <c r="BQ752" s="201">
        <f t="shared" si="124"/>
        <v>0</v>
      </c>
      <c r="BR752" s="201">
        <f t="shared" si="124"/>
        <v>0</v>
      </c>
      <c r="BS752" s="201">
        <f t="shared" si="124"/>
        <v>0</v>
      </c>
      <c r="BT752" s="201">
        <f t="shared" si="118"/>
        <v>4179755.67</v>
      </c>
      <c r="BU752" s="201">
        <f t="shared" si="118"/>
        <v>0</v>
      </c>
      <c r="BV752" s="201">
        <f t="shared" si="118"/>
        <v>0</v>
      </c>
      <c r="BW752" s="201">
        <f t="shared" si="118"/>
        <v>0</v>
      </c>
      <c r="BX752" s="201">
        <f t="shared" si="118"/>
        <v>0</v>
      </c>
      <c r="BY752" s="201">
        <f t="shared" si="118"/>
        <v>0</v>
      </c>
      <c r="BZ752" s="201">
        <f t="shared" si="118"/>
        <v>0</v>
      </c>
      <c r="CA752" s="201">
        <f t="shared" si="118"/>
        <v>0</v>
      </c>
      <c r="CB752" s="201">
        <f t="shared" si="118"/>
        <v>0</v>
      </c>
      <c r="CC752" s="201">
        <f t="shared" si="86"/>
        <v>63530412.390000001</v>
      </c>
    </row>
    <row r="753" spans="1:81" s="109" customFormat="1">
      <c r="A753" s="141"/>
      <c r="B753" s="319"/>
      <c r="C753" s="321"/>
      <c r="D753" s="331"/>
      <c r="E753" s="331"/>
      <c r="F753" s="332" t="s">
        <v>1307</v>
      </c>
      <c r="G753" s="333" t="s">
        <v>1787</v>
      </c>
      <c r="H753" s="201">
        <f t="shared" si="124"/>
        <v>9140.31</v>
      </c>
      <c r="I753" s="201">
        <f t="shared" si="124"/>
        <v>32262.04</v>
      </c>
      <c r="J753" s="201">
        <f t="shared" si="124"/>
        <v>274541.40000000002</v>
      </c>
      <c r="K753" s="201">
        <f t="shared" si="124"/>
        <v>123237.19</v>
      </c>
      <c r="L753" s="201">
        <f t="shared" si="124"/>
        <v>75549.5</v>
      </c>
      <c r="M753" s="201">
        <f t="shared" si="124"/>
        <v>0</v>
      </c>
      <c r="N753" s="201">
        <f t="shared" si="124"/>
        <v>0</v>
      </c>
      <c r="O753" s="201">
        <f t="shared" si="124"/>
        <v>55245.3</v>
      </c>
      <c r="P753" s="201">
        <f t="shared" si="124"/>
        <v>130670.48</v>
      </c>
      <c r="Q753" s="201">
        <f t="shared" si="124"/>
        <v>0</v>
      </c>
      <c r="R753" s="201">
        <f t="shared" si="124"/>
        <v>136605.6</v>
      </c>
      <c r="S753" s="201">
        <f t="shared" si="124"/>
        <v>10973</v>
      </c>
      <c r="T753" s="201">
        <f t="shared" si="124"/>
        <v>14920.8</v>
      </c>
      <c r="U753" s="201">
        <f t="shared" si="124"/>
        <v>12316</v>
      </c>
      <c r="V753" s="201">
        <f t="shared" si="124"/>
        <v>0</v>
      </c>
      <c r="W753" s="201">
        <f t="shared" si="124"/>
        <v>410.11</v>
      </c>
      <c r="X753" s="201">
        <f t="shared" si="124"/>
        <v>123696.6</v>
      </c>
      <c r="Y753" s="201">
        <f t="shared" si="124"/>
        <v>21980.400000000001</v>
      </c>
      <c r="Z753" s="201">
        <f t="shared" si="124"/>
        <v>0</v>
      </c>
      <c r="AA753" s="201">
        <f t="shared" si="124"/>
        <v>0</v>
      </c>
      <c r="AB753" s="201">
        <f t="shared" si="124"/>
        <v>17747.2</v>
      </c>
      <c r="AC753" s="201">
        <f t="shared" si="124"/>
        <v>-24319.200000000001</v>
      </c>
      <c r="AD753" s="201">
        <f t="shared" si="124"/>
        <v>1381971.85</v>
      </c>
      <c r="AE753" s="201">
        <f t="shared" si="124"/>
        <v>487507.8</v>
      </c>
      <c r="AF753" s="201">
        <f t="shared" si="124"/>
        <v>135647.6</v>
      </c>
      <c r="AG753" s="201">
        <f t="shared" si="124"/>
        <v>0</v>
      </c>
      <c r="AH753" s="201">
        <f t="shared" si="124"/>
        <v>0</v>
      </c>
      <c r="AI753" s="201">
        <f t="shared" si="124"/>
        <v>0</v>
      </c>
      <c r="AJ753" s="201">
        <f t="shared" si="124"/>
        <v>0</v>
      </c>
      <c r="AK753" s="201">
        <f t="shared" si="124"/>
        <v>0</v>
      </c>
      <c r="AL753" s="201">
        <f t="shared" si="124"/>
        <v>0</v>
      </c>
      <c r="AM753" s="201">
        <f t="shared" si="124"/>
        <v>1400</v>
      </c>
      <c r="AN753" s="201">
        <f t="shared" si="124"/>
        <v>0</v>
      </c>
      <c r="AO753" s="201">
        <f t="shared" si="124"/>
        <v>0</v>
      </c>
      <c r="AP753" s="201">
        <f t="shared" si="124"/>
        <v>0</v>
      </c>
      <c r="AQ753" s="201">
        <f t="shared" si="124"/>
        <v>2500</v>
      </c>
      <c r="AR753" s="201">
        <f t="shared" si="124"/>
        <v>0</v>
      </c>
      <c r="AS753" s="201">
        <f t="shared" si="124"/>
        <v>0</v>
      </c>
      <c r="AT753" s="201">
        <f t="shared" si="124"/>
        <v>0</v>
      </c>
      <c r="AU753" s="201">
        <f t="shared" si="124"/>
        <v>16282.39</v>
      </c>
      <c r="AV753" s="201">
        <f t="shared" si="124"/>
        <v>29706.2</v>
      </c>
      <c r="AW753" s="201">
        <f t="shared" si="124"/>
        <v>65113.7</v>
      </c>
      <c r="AX753" s="201">
        <f t="shared" si="124"/>
        <v>32154.6</v>
      </c>
      <c r="AY753" s="201">
        <f t="shared" si="124"/>
        <v>878</v>
      </c>
      <c r="AZ753" s="201">
        <f t="shared" si="124"/>
        <v>445</v>
      </c>
      <c r="BA753" s="201">
        <f t="shared" si="124"/>
        <v>0</v>
      </c>
      <c r="BB753" s="201">
        <f t="shared" si="124"/>
        <v>170968.04</v>
      </c>
      <c r="BC753" s="201">
        <f t="shared" si="124"/>
        <v>762045.07</v>
      </c>
      <c r="BD753" s="201">
        <f t="shared" si="124"/>
        <v>198640</v>
      </c>
      <c r="BE753" s="201">
        <f t="shared" si="124"/>
        <v>0</v>
      </c>
      <c r="BF753" s="201">
        <f t="shared" si="124"/>
        <v>0</v>
      </c>
      <c r="BG753" s="201">
        <f t="shared" si="124"/>
        <v>707587</v>
      </c>
      <c r="BH753" s="201">
        <f t="shared" si="124"/>
        <v>223543.1</v>
      </c>
      <c r="BI753" s="201">
        <f t="shared" si="124"/>
        <v>0</v>
      </c>
      <c r="BJ753" s="201">
        <f t="shared" si="124"/>
        <v>111065</v>
      </c>
      <c r="BK753" s="201">
        <f t="shared" si="124"/>
        <v>2110</v>
      </c>
      <c r="BL753" s="201">
        <f t="shared" si="124"/>
        <v>0</v>
      </c>
      <c r="BM753" s="201">
        <f t="shared" si="124"/>
        <v>0</v>
      </c>
      <c r="BN753" s="201">
        <f t="shared" si="124"/>
        <v>0</v>
      </c>
      <c r="BO753" s="201">
        <f t="shared" si="124"/>
        <v>57261.33</v>
      </c>
      <c r="BP753" s="201">
        <f t="shared" si="124"/>
        <v>0</v>
      </c>
      <c r="BQ753" s="201">
        <f t="shared" si="124"/>
        <v>0</v>
      </c>
      <c r="BR753" s="201">
        <f t="shared" si="124"/>
        <v>160574.54</v>
      </c>
      <c r="BS753" s="201">
        <f t="shared" si="124"/>
        <v>125</v>
      </c>
      <c r="BT753" s="201">
        <f t="shared" si="118"/>
        <v>0</v>
      </c>
      <c r="BU753" s="201">
        <f t="shared" si="118"/>
        <v>0</v>
      </c>
      <c r="BV753" s="201">
        <f t="shared" si="118"/>
        <v>7868</v>
      </c>
      <c r="BW753" s="201">
        <f t="shared" si="118"/>
        <v>36979.4</v>
      </c>
      <c r="BX753" s="201">
        <f t="shared" si="118"/>
        <v>135303.1</v>
      </c>
      <c r="BY753" s="201">
        <f t="shared" si="118"/>
        <v>44490.28</v>
      </c>
      <c r="BZ753" s="201">
        <f t="shared" si="118"/>
        <v>40993.4</v>
      </c>
      <c r="CA753" s="201">
        <f t="shared" si="118"/>
        <v>59729.79</v>
      </c>
      <c r="CB753" s="201">
        <f t="shared" si="118"/>
        <v>0</v>
      </c>
      <c r="CC753" s="201">
        <f t="shared" si="86"/>
        <v>5887866.9200000009</v>
      </c>
    </row>
    <row r="754" spans="1:81" s="109" customFormat="1">
      <c r="A754" s="141"/>
      <c r="B754" s="319"/>
      <c r="C754" s="321"/>
      <c r="D754" s="331"/>
      <c r="E754" s="331"/>
      <c r="F754" s="332" t="s">
        <v>1308</v>
      </c>
      <c r="G754" s="333" t="s">
        <v>1788</v>
      </c>
      <c r="H754" s="201">
        <f t="shared" si="124"/>
        <v>172871.56</v>
      </c>
      <c r="I754" s="201">
        <f t="shared" si="124"/>
        <v>1460</v>
      </c>
      <c r="J754" s="201">
        <f t="shared" si="124"/>
        <v>27651.040000000001</v>
      </c>
      <c r="K754" s="201">
        <f t="shared" si="124"/>
        <v>100</v>
      </c>
      <c r="L754" s="201">
        <f t="shared" si="124"/>
        <v>125216.3</v>
      </c>
      <c r="M754" s="201">
        <f t="shared" si="124"/>
        <v>0</v>
      </c>
      <c r="N754" s="201">
        <f t="shared" si="124"/>
        <v>0</v>
      </c>
      <c r="O754" s="201">
        <f t="shared" si="124"/>
        <v>9019</v>
      </c>
      <c r="P754" s="201">
        <f t="shared" si="124"/>
        <v>0</v>
      </c>
      <c r="Q754" s="201">
        <f t="shared" si="124"/>
        <v>0</v>
      </c>
      <c r="R754" s="201">
        <f t="shared" si="124"/>
        <v>0</v>
      </c>
      <c r="S754" s="201">
        <f t="shared" si="124"/>
        <v>0</v>
      </c>
      <c r="T754" s="201">
        <f t="shared" si="124"/>
        <v>6675</v>
      </c>
      <c r="U754" s="201">
        <f t="shared" si="124"/>
        <v>3982</v>
      </c>
      <c r="V754" s="201">
        <f t="shared" si="124"/>
        <v>0</v>
      </c>
      <c r="W754" s="201">
        <f t="shared" si="124"/>
        <v>0</v>
      </c>
      <c r="X754" s="201">
        <f t="shared" si="124"/>
        <v>0</v>
      </c>
      <c r="Y754" s="201">
        <f t="shared" si="124"/>
        <v>0</v>
      </c>
      <c r="Z754" s="201">
        <f t="shared" si="124"/>
        <v>0</v>
      </c>
      <c r="AA754" s="201">
        <f t="shared" si="124"/>
        <v>0</v>
      </c>
      <c r="AB754" s="201">
        <f t="shared" si="124"/>
        <v>0</v>
      </c>
      <c r="AC754" s="201">
        <f t="shared" si="124"/>
        <v>329.7</v>
      </c>
      <c r="AD754" s="201">
        <f t="shared" si="124"/>
        <v>0</v>
      </c>
      <c r="AE754" s="201">
        <f t="shared" si="124"/>
        <v>0</v>
      </c>
      <c r="AF754" s="201">
        <f t="shared" si="124"/>
        <v>104842.59</v>
      </c>
      <c r="AG754" s="201">
        <f t="shared" si="124"/>
        <v>0</v>
      </c>
      <c r="AH754" s="201">
        <f t="shared" si="124"/>
        <v>0</v>
      </c>
      <c r="AI754" s="201">
        <f t="shared" si="124"/>
        <v>0</v>
      </c>
      <c r="AJ754" s="201">
        <f t="shared" si="124"/>
        <v>0</v>
      </c>
      <c r="AK754" s="201">
        <f t="shared" si="124"/>
        <v>0</v>
      </c>
      <c r="AL754" s="201">
        <f t="shared" si="124"/>
        <v>0</v>
      </c>
      <c r="AM754" s="201">
        <f t="shared" si="124"/>
        <v>0</v>
      </c>
      <c r="AN754" s="201">
        <f t="shared" si="124"/>
        <v>0</v>
      </c>
      <c r="AO754" s="201">
        <f t="shared" si="124"/>
        <v>0</v>
      </c>
      <c r="AP754" s="201">
        <f t="shared" si="124"/>
        <v>0</v>
      </c>
      <c r="AQ754" s="201">
        <f t="shared" si="124"/>
        <v>0</v>
      </c>
      <c r="AR754" s="201">
        <f t="shared" si="124"/>
        <v>0</v>
      </c>
      <c r="AS754" s="201">
        <f t="shared" si="124"/>
        <v>0</v>
      </c>
      <c r="AT754" s="201">
        <f t="shared" si="124"/>
        <v>0</v>
      </c>
      <c r="AU754" s="201">
        <f t="shared" si="124"/>
        <v>0</v>
      </c>
      <c r="AV754" s="201">
        <f t="shared" si="124"/>
        <v>0</v>
      </c>
      <c r="AW754" s="201">
        <f t="shared" si="124"/>
        <v>2228</v>
      </c>
      <c r="AX754" s="201">
        <f t="shared" si="124"/>
        <v>0</v>
      </c>
      <c r="AY754" s="201">
        <f t="shared" si="124"/>
        <v>30206.78</v>
      </c>
      <c r="AZ754" s="201">
        <f t="shared" si="124"/>
        <v>0</v>
      </c>
      <c r="BA754" s="201">
        <f t="shared" si="124"/>
        <v>0</v>
      </c>
      <c r="BB754" s="201">
        <f t="shared" si="124"/>
        <v>186095</v>
      </c>
      <c r="BC754" s="201">
        <f t="shared" si="124"/>
        <v>31477.5</v>
      </c>
      <c r="BD754" s="201">
        <f t="shared" si="124"/>
        <v>0</v>
      </c>
      <c r="BE754" s="201">
        <f t="shared" si="124"/>
        <v>0</v>
      </c>
      <c r="BF754" s="201">
        <f t="shared" si="124"/>
        <v>0</v>
      </c>
      <c r="BG754" s="201">
        <f t="shared" si="124"/>
        <v>0</v>
      </c>
      <c r="BH754" s="201">
        <f t="shared" si="124"/>
        <v>0</v>
      </c>
      <c r="BI754" s="201">
        <f t="shared" si="124"/>
        <v>0</v>
      </c>
      <c r="BJ754" s="201">
        <f t="shared" si="124"/>
        <v>2761</v>
      </c>
      <c r="BK754" s="201">
        <f t="shared" si="124"/>
        <v>0</v>
      </c>
      <c r="BL754" s="201">
        <f t="shared" si="124"/>
        <v>0</v>
      </c>
      <c r="BM754" s="201">
        <f t="shared" si="124"/>
        <v>0</v>
      </c>
      <c r="BN754" s="201">
        <f t="shared" si="124"/>
        <v>0</v>
      </c>
      <c r="BO754" s="201">
        <f t="shared" si="124"/>
        <v>0</v>
      </c>
      <c r="BP754" s="201">
        <f t="shared" si="124"/>
        <v>420</v>
      </c>
      <c r="BQ754" s="201">
        <f t="shared" si="124"/>
        <v>0</v>
      </c>
      <c r="BR754" s="201">
        <f t="shared" si="124"/>
        <v>68557.75</v>
      </c>
      <c r="BS754" s="201">
        <f t="shared" si="124"/>
        <v>9465.5</v>
      </c>
      <c r="BT754" s="201">
        <f t="shared" si="118"/>
        <v>0</v>
      </c>
      <c r="BU754" s="201">
        <f t="shared" si="118"/>
        <v>0</v>
      </c>
      <c r="BV754" s="201">
        <f t="shared" si="118"/>
        <v>0</v>
      </c>
      <c r="BW754" s="201">
        <f t="shared" si="118"/>
        <v>0</v>
      </c>
      <c r="BX754" s="201">
        <f t="shared" si="118"/>
        <v>0</v>
      </c>
      <c r="BY754" s="201">
        <f t="shared" si="118"/>
        <v>0</v>
      </c>
      <c r="BZ754" s="201">
        <f t="shared" si="118"/>
        <v>0</v>
      </c>
      <c r="CA754" s="201">
        <f t="shared" si="118"/>
        <v>0</v>
      </c>
      <c r="CB754" s="201">
        <f t="shared" si="118"/>
        <v>0</v>
      </c>
      <c r="CC754" s="201">
        <f t="shared" si="86"/>
        <v>783358.72000000009</v>
      </c>
    </row>
    <row r="755" spans="1:81" s="109" customFormat="1">
      <c r="A755" s="141"/>
      <c r="B755" s="319"/>
      <c r="C755" s="321"/>
      <c r="D755" s="331"/>
      <c r="E755" s="331"/>
      <c r="F755" s="332" t="s">
        <v>1309</v>
      </c>
      <c r="G755" s="333" t="s">
        <v>1789</v>
      </c>
      <c r="H755" s="201">
        <f t="shared" si="124"/>
        <v>0</v>
      </c>
      <c r="I755" s="201">
        <f t="shared" si="124"/>
        <v>0</v>
      </c>
      <c r="J755" s="201">
        <f t="shared" si="124"/>
        <v>14526.5</v>
      </c>
      <c r="K755" s="201">
        <f t="shared" si="124"/>
        <v>1467</v>
      </c>
      <c r="L755" s="201">
        <f t="shared" si="124"/>
        <v>0</v>
      </c>
      <c r="M755" s="201">
        <f t="shared" si="124"/>
        <v>0</v>
      </c>
      <c r="N755" s="201">
        <f t="shared" si="124"/>
        <v>0</v>
      </c>
      <c r="O755" s="201">
        <f t="shared" si="124"/>
        <v>0</v>
      </c>
      <c r="P755" s="201">
        <f t="shared" si="124"/>
        <v>0</v>
      </c>
      <c r="Q755" s="201">
        <f t="shared" si="124"/>
        <v>0</v>
      </c>
      <c r="R755" s="201">
        <f t="shared" si="124"/>
        <v>2030.25</v>
      </c>
      <c r="S755" s="201">
        <f t="shared" si="124"/>
        <v>0</v>
      </c>
      <c r="T755" s="201">
        <f t="shared" si="124"/>
        <v>5505</v>
      </c>
      <c r="U755" s="201">
        <f t="shared" si="124"/>
        <v>1860</v>
      </c>
      <c r="V755" s="201">
        <f t="shared" si="124"/>
        <v>0</v>
      </c>
      <c r="W755" s="201">
        <f t="shared" si="124"/>
        <v>0</v>
      </c>
      <c r="X755" s="201">
        <f t="shared" si="124"/>
        <v>510</v>
      </c>
      <c r="Y755" s="201">
        <f t="shared" si="124"/>
        <v>541</v>
      </c>
      <c r="Z755" s="201">
        <f t="shared" si="124"/>
        <v>0</v>
      </c>
      <c r="AA755" s="201">
        <f t="shared" si="124"/>
        <v>0</v>
      </c>
      <c r="AB755" s="201">
        <f t="shared" si="124"/>
        <v>2179.9499999999998</v>
      </c>
      <c r="AC755" s="201">
        <f t="shared" si="124"/>
        <v>-100</v>
      </c>
      <c r="AD755" s="201">
        <f t="shared" si="124"/>
        <v>2940</v>
      </c>
      <c r="AE755" s="201">
        <f t="shared" si="124"/>
        <v>2493</v>
      </c>
      <c r="AF755" s="201">
        <f t="shared" si="124"/>
        <v>0</v>
      </c>
      <c r="AG755" s="201">
        <f t="shared" si="124"/>
        <v>0</v>
      </c>
      <c r="AH755" s="201">
        <f t="shared" si="124"/>
        <v>0</v>
      </c>
      <c r="AI755" s="201">
        <f t="shared" si="124"/>
        <v>0</v>
      </c>
      <c r="AJ755" s="201">
        <f t="shared" si="124"/>
        <v>0</v>
      </c>
      <c r="AK755" s="201">
        <f t="shared" si="124"/>
        <v>0</v>
      </c>
      <c r="AL755" s="201">
        <f t="shared" si="124"/>
        <v>0</v>
      </c>
      <c r="AM755" s="201">
        <f t="shared" si="124"/>
        <v>0</v>
      </c>
      <c r="AN755" s="201">
        <f t="shared" si="124"/>
        <v>0</v>
      </c>
      <c r="AO755" s="201">
        <f t="shared" si="124"/>
        <v>400</v>
      </c>
      <c r="AP755" s="201">
        <f t="shared" si="124"/>
        <v>0</v>
      </c>
      <c r="AQ755" s="201">
        <f t="shared" si="124"/>
        <v>0</v>
      </c>
      <c r="AR755" s="201">
        <f t="shared" si="124"/>
        <v>0</v>
      </c>
      <c r="AS755" s="201">
        <f t="shared" si="124"/>
        <v>0</v>
      </c>
      <c r="AT755" s="201">
        <f t="shared" si="124"/>
        <v>0</v>
      </c>
      <c r="AU755" s="201">
        <f t="shared" si="124"/>
        <v>16130</v>
      </c>
      <c r="AV755" s="201">
        <f t="shared" si="124"/>
        <v>118608.25</v>
      </c>
      <c r="AW755" s="201">
        <f t="shared" si="124"/>
        <v>4150.5</v>
      </c>
      <c r="AX755" s="201">
        <f t="shared" si="124"/>
        <v>17231.2</v>
      </c>
      <c r="AY755" s="201">
        <f t="shared" si="124"/>
        <v>4565.25</v>
      </c>
      <c r="AZ755" s="201">
        <f t="shared" si="124"/>
        <v>1540</v>
      </c>
      <c r="BA755" s="201">
        <f t="shared" si="124"/>
        <v>0</v>
      </c>
      <c r="BB755" s="201">
        <f t="shared" si="124"/>
        <v>8971</v>
      </c>
      <c r="BC755" s="201">
        <f t="shared" si="124"/>
        <v>0</v>
      </c>
      <c r="BD755" s="201">
        <f t="shared" si="124"/>
        <v>5097.5</v>
      </c>
      <c r="BE755" s="201">
        <f t="shared" si="124"/>
        <v>0</v>
      </c>
      <c r="BF755" s="201">
        <f t="shared" si="124"/>
        <v>0</v>
      </c>
      <c r="BG755" s="201">
        <f t="shared" si="124"/>
        <v>0</v>
      </c>
      <c r="BH755" s="201">
        <f t="shared" si="124"/>
        <v>0</v>
      </c>
      <c r="BI755" s="201">
        <f t="shared" si="124"/>
        <v>0</v>
      </c>
      <c r="BJ755" s="201">
        <f t="shared" si="124"/>
        <v>1000</v>
      </c>
      <c r="BK755" s="201">
        <f t="shared" si="124"/>
        <v>0</v>
      </c>
      <c r="BL755" s="201">
        <f t="shared" si="124"/>
        <v>0</v>
      </c>
      <c r="BM755" s="201">
        <f t="shared" si="124"/>
        <v>0</v>
      </c>
      <c r="BN755" s="201">
        <f t="shared" si="124"/>
        <v>0</v>
      </c>
      <c r="BO755" s="201">
        <f t="shared" si="124"/>
        <v>138485</v>
      </c>
      <c r="BP755" s="201">
        <f t="shared" si="124"/>
        <v>0</v>
      </c>
      <c r="BQ755" s="201">
        <f t="shared" si="124"/>
        <v>0</v>
      </c>
      <c r="BR755" s="201">
        <f t="shared" si="124"/>
        <v>0</v>
      </c>
      <c r="BS755" s="201">
        <f t="shared" ref="BS755" si="125">BS645</f>
        <v>0</v>
      </c>
      <c r="BT755" s="201">
        <f t="shared" si="118"/>
        <v>0</v>
      </c>
      <c r="BU755" s="201">
        <f t="shared" si="118"/>
        <v>0</v>
      </c>
      <c r="BV755" s="201">
        <f t="shared" si="118"/>
        <v>1011</v>
      </c>
      <c r="BW755" s="201">
        <f t="shared" si="118"/>
        <v>10028.25</v>
      </c>
      <c r="BX755" s="201">
        <f t="shared" si="118"/>
        <v>0</v>
      </c>
      <c r="BY755" s="201">
        <f t="shared" si="118"/>
        <v>855</v>
      </c>
      <c r="BZ755" s="201">
        <f t="shared" si="118"/>
        <v>0</v>
      </c>
      <c r="CA755" s="201">
        <f t="shared" si="118"/>
        <v>0</v>
      </c>
      <c r="CB755" s="201">
        <f t="shared" si="118"/>
        <v>0</v>
      </c>
      <c r="CC755" s="201">
        <f t="shared" si="86"/>
        <v>362025.65</v>
      </c>
    </row>
    <row r="756" spans="1:81" s="109" customFormat="1">
      <c r="A756" s="141"/>
      <c r="B756" s="319"/>
      <c r="C756" s="321"/>
      <c r="D756" s="331"/>
      <c r="E756" s="331"/>
      <c r="F756" s="332" t="s">
        <v>1312</v>
      </c>
      <c r="G756" s="333" t="s">
        <v>1313</v>
      </c>
      <c r="H756" s="201">
        <f t="shared" ref="H756:BS759" si="126">H647</f>
        <v>133497.29999999999</v>
      </c>
      <c r="I756" s="201">
        <f t="shared" si="126"/>
        <v>0</v>
      </c>
      <c r="J756" s="201">
        <f t="shared" si="126"/>
        <v>707000</v>
      </c>
      <c r="K756" s="201">
        <f t="shared" si="126"/>
        <v>0</v>
      </c>
      <c r="L756" s="201">
        <f t="shared" si="126"/>
        <v>0</v>
      </c>
      <c r="M756" s="201">
        <f t="shared" si="126"/>
        <v>0</v>
      </c>
      <c r="N756" s="201">
        <f t="shared" si="126"/>
        <v>0</v>
      </c>
      <c r="O756" s="201">
        <f t="shared" si="126"/>
        <v>0</v>
      </c>
      <c r="P756" s="201">
        <f t="shared" si="126"/>
        <v>0</v>
      </c>
      <c r="Q756" s="201">
        <f t="shared" si="126"/>
        <v>479217.77</v>
      </c>
      <c r="R756" s="201">
        <f t="shared" si="126"/>
        <v>0</v>
      </c>
      <c r="S756" s="201">
        <f t="shared" si="126"/>
        <v>0</v>
      </c>
      <c r="T756" s="201">
        <f t="shared" si="126"/>
        <v>0</v>
      </c>
      <c r="U756" s="201">
        <f t="shared" si="126"/>
        <v>0</v>
      </c>
      <c r="V756" s="201">
        <f t="shared" si="126"/>
        <v>0</v>
      </c>
      <c r="W756" s="201">
        <f t="shared" si="126"/>
        <v>0</v>
      </c>
      <c r="X756" s="201">
        <f t="shared" si="126"/>
        <v>0</v>
      </c>
      <c r="Y756" s="201">
        <f t="shared" si="126"/>
        <v>0</v>
      </c>
      <c r="Z756" s="201">
        <f t="shared" si="126"/>
        <v>0</v>
      </c>
      <c r="AA756" s="201">
        <f t="shared" si="126"/>
        <v>5934</v>
      </c>
      <c r="AB756" s="201">
        <f t="shared" si="126"/>
        <v>0</v>
      </c>
      <c r="AC756" s="201">
        <f t="shared" si="126"/>
        <v>2976</v>
      </c>
      <c r="AD756" s="201">
        <f t="shared" si="126"/>
        <v>0</v>
      </c>
      <c r="AE756" s="201">
        <f t="shared" si="126"/>
        <v>0</v>
      </c>
      <c r="AF756" s="201">
        <f t="shared" si="126"/>
        <v>0</v>
      </c>
      <c r="AG756" s="201">
        <f t="shared" si="126"/>
        <v>0</v>
      </c>
      <c r="AH756" s="201">
        <f t="shared" si="126"/>
        <v>0</v>
      </c>
      <c r="AI756" s="201">
        <f t="shared" si="126"/>
        <v>0</v>
      </c>
      <c r="AJ756" s="201">
        <f t="shared" si="126"/>
        <v>219076</v>
      </c>
      <c r="AK756" s="201">
        <f t="shared" si="126"/>
        <v>0</v>
      </c>
      <c r="AL756" s="201">
        <f t="shared" si="126"/>
        <v>0</v>
      </c>
      <c r="AM756" s="201">
        <f t="shared" si="126"/>
        <v>3200</v>
      </c>
      <c r="AN756" s="201">
        <f t="shared" si="126"/>
        <v>0</v>
      </c>
      <c r="AO756" s="201">
        <f t="shared" si="126"/>
        <v>0</v>
      </c>
      <c r="AP756" s="201">
        <f t="shared" si="126"/>
        <v>0</v>
      </c>
      <c r="AQ756" s="201">
        <f t="shared" si="126"/>
        <v>0</v>
      </c>
      <c r="AR756" s="201">
        <f t="shared" si="126"/>
        <v>0</v>
      </c>
      <c r="AS756" s="201">
        <f t="shared" si="126"/>
        <v>0</v>
      </c>
      <c r="AT756" s="201">
        <f t="shared" si="126"/>
        <v>0</v>
      </c>
      <c r="AU756" s="201">
        <f t="shared" si="126"/>
        <v>0</v>
      </c>
      <c r="AV756" s="201">
        <f t="shared" si="126"/>
        <v>0</v>
      </c>
      <c r="AW756" s="201">
        <f t="shared" si="126"/>
        <v>0</v>
      </c>
      <c r="AX756" s="201">
        <f t="shared" si="126"/>
        <v>0</v>
      </c>
      <c r="AY756" s="201">
        <f t="shared" si="126"/>
        <v>0</v>
      </c>
      <c r="AZ756" s="201">
        <f t="shared" si="126"/>
        <v>0</v>
      </c>
      <c r="BA756" s="201">
        <f t="shared" si="126"/>
        <v>0</v>
      </c>
      <c r="BB756" s="201">
        <f t="shared" si="126"/>
        <v>0</v>
      </c>
      <c r="BC756" s="201">
        <f t="shared" si="126"/>
        <v>779750</v>
      </c>
      <c r="BD756" s="201">
        <f t="shared" si="126"/>
        <v>0</v>
      </c>
      <c r="BE756" s="201">
        <f t="shared" si="126"/>
        <v>0</v>
      </c>
      <c r="BF756" s="201">
        <f t="shared" si="126"/>
        <v>0</v>
      </c>
      <c r="BG756" s="201">
        <f t="shared" si="126"/>
        <v>424000</v>
      </c>
      <c r="BH756" s="201">
        <f t="shared" si="126"/>
        <v>1790296</v>
      </c>
      <c r="BI756" s="201">
        <f t="shared" si="126"/>
        <v>0</v>
      </c>
      <c r="BJ756" s="201">
        <f t="shared" si="126"/>
        <v>0</v>
      </c>
      <c r="BK756" s="201">
        <f t="shared" si="126"/>
        <v>0</v>
      </c>
      <c r="BL756" s="201">
        <f t="shared" si="126"/>
        <v>305150</v>
      </c>
      <c r="BM756" s="201">
        <f t="shared" si="126"/>
        <v>0</v>
      </c>
      <c r="BN756" s="201">
        <f t="shared" si="126"/>
        <v>0</v>
      </c>
      <c r="BO756" s="201">
        <f t="shared" si="126"/>
        <v>0</v>
      </c>
      <c r="BP756" s="201">
        <f t="shared" si="126"/>
        <v>286500</v>
      </c>
      <c r="BQ756" s="201">
        <f t="shared" si="126"/>
        <v>0</v>
      </c>
      <c r="BR756" s="201">
        <f t="shared" si="126"/>
        <v>713635</v>
      </c>
      <c r="BS756" s="201">
        <f t="shared" si="126"/>
        <v>0</v>
      </c>
      <c r="BT756" s="201">
        <f t="shared" ref="BT756:CB771" si="127">BT647</f>
        <v>296.73</v>
      </c>
      <c r="BU756" s="201">
        <f t="shared" si="127"/>
        <v>0</v>
      </c>
      <c r="BV756" s="201">
        <f t="shared" si="127"/>
        <v>0</v>
      </c>
      <c r="BW756" s="201">
        <f t="shared" si="127"/>
        <v>0</v>
      </c>
      <c r="BX756" s="201">
        <f t="shared" si="127"/>
        <v>0</v>
      </c>
      <c r="BY756" s="201">
        <f t="shared" si="127"/>
        <v>0</v>
      </c>
      <c r="BZ756" s="201">
        <f t="shared" si="127"/>
        <v>0</v>
      </c>
      <c r="CA756" s="201">
        <f t="shared" si="127"/>
        <v>0</v>
      </c>
      <c r="CB756" s="201">
        <f t="shared" si="127"/>
        <v>0</v>
      </c>
      <c r="CC756" s="201">
        <f t="shared" si="86"/>
        <v>5850528.8000000007</v>
      </c>
    </row>
    <row r="757" spans="1:81" s="109" customFormat="1">
      <c r="A757" s="141"/>
      <c r="B757" s="319"/>
      <c r="C757" s="321"/>
      <c r="D757" s="331"/>
      <c r="E757" s="331"/>
      <c r="F757" s="332" t="s">
        <v>1314</v>
      </c>
      <c r="G757" s="333" t="s">
        <v>1315</v>
      </c>
      <c r="H757" s="201">
        <f t="shared" si="126"/>
        <v>0</v>
      </c>
      <c r="I757" s="201">
        <f t="shared" si="126"/>
        <v>0</v>
      </c>
      <c r="J757" s="201">
        <f t="shared" si="126"/>
        <v>0</v>
      </c>
      <c r="K757" s="201">
        <f t="shared" si="126"/>
        <v>0</v>
      </c>
      <c r="L757" s="201">
        <f t="shared" si="126"/>
        <v>0</v>
      </c>
      <c r="M757" s="201">
        <f t="shared" si="126"/>
        <v>0</v>
      </c>
      <c r="N757" s="201">
        <f t="shared" si="126"/>
        <v>0</v>
      </c>
      <c r="O757" s="201">
        <f t="shared" si="126"/>
        <v>0</v>
      </c>
      <c r="P757" s="201">
        <f t="shared" si="126"/>
        <v>0</v>
      </c>
      <c r="Q757" s="201">
        <f t="shared" si="126"/>
        <v>0</v>
      </c>
      <c r="R757" s="201">
        <f t="shared" si="126"/>
        <v>0</v>
      </c>
      <c r="S757" s="201">
        <f t="shared" si="126"/>
        <v>0</v>
      </c>
      <c r="T757" s="201">
        <f t="shared" si="126"/>
        <v>0</v>
      </c>
      <c r="U757" s="201">
        <f t="shared" si="126"/>
        <v>0</v>
      </c>
      <c r="V757" s="201">
        <f t="shared" si="126"/>
        <v>0</v>
      </c>
      <c r="W757" s="201">
        <f t="shared" si="126"/>
        <v>0</v>
      </c>
      <c r="X757" s="201">
        <f t="shared" si="126"/>
        <v>0</v>
      </c>
      <c r="Y757" s="201">
        <f t="shared" si="126"/>
        <v>0</v>
      </c>
      <c r="Z757" s="201">
        <f t="shared" si="126"/>
        <v>0</v>
      </c>
      <c r="AA757" s="201">
        <f t="shared" si="126"/>
        <v>0</v>
      </c>
      <c r="AB757" s="201">
        <f t="shared" si="126"/>
        <v>0</v>
      </c>
      <c r="AC757" s="201">
        <f t="shared" si="126"/>
        <v>0</v>
      </c>
      <c r="AD757" s="201">
        <f t="shared" si="126"/>
        <v>0</v>
      </c>
      <c r="AE757" s="201">
        <f t="shared" si="126"/>
        <v>0</v>
      </c>
      <c r="AF757" s="201">
        <f t="shared" si="126"/>
        <v>0</v>
      </c>
      <c r="AG757" s="201">
        <f t="shared" si="126"/>
        <v>0</v>
      </c>
      <c r="AH757" s="201">
        <f t="shared" si="126"/>
        <v>0</v>
      </c>
      <c r="AI757" s="201">
        <f t="shared" si="126"/>
        <v>0</v>
      </c>
      <c r="AJ757" s="201">
        <f t="shared" si="126"/>
        <v>0</v>
      </c>
      <c r="AK757" s="201">
        <f t="shared" si="126"/>
        <v>0</v>
      </c>
      <c r="AL757" s="201">
        <f t="shared" si="126"/>
        <v>0</v>
      </c>
      <c r="AM757" s="201">
        <f t="shared" si="126"/>
        <v>0</v>
      </c>
      <c r="AN757" s="201">
        <f t="shared" si="126"/>
        <v>0</v>
      </c>
      <c r="AO757" s="201">
        <f t="shared" si="126"/>
        <v>0</v>
      </c>
      <c r="AP757" s="201">
        <f t="shared" si="126"/>
        <v>0</v>
      </c>
      <c r="AQ757" s="201">
        <f t="shared" si="126"/>
        <v>0</v>
      </c>
      <c r="AR757" s="201">
        <f t="shared" si="126"/>
        <v>0</v>
      </c>
      <c r="AS757" s="201">
        <f t="shared" si="126"/>
        <v>0</v>
      </c>
      <c r="AT757" s="201">
        <f t="shared" si="126"/>
        <v>0</v>
      </c>
      <c r="AU757" s="201">
        <f t="shared" si="126"/>
        <v>889.03</v>
      </c>
      <c r="AV757" s="201">
        <f t="shared" si="126"/>
        <v>0</v>
      </c>
      <c r="AW757" s="201">
        <f t="shared" si="126"/>
        <v>0</v>
      </c>
      <c r="AX757" s="201">
        <f t="shared" si="126"/>
        <v>0</v>
      </c>
      <c r="AY757" s="201">
        <f t="shared" si="126"/>
        <v>0</v>
      </c>
      <c r="AZ757" s="201">
        <f t="shared" si="126"/>
        <v>0</v>
      </c>
      <c r="BA757" s="201">
        <f t="shared" si="126"/>
        <v>0</v>
      </c>
      <c r="BB757" s="201">
        <f t="shared" si="126"/>
        <v>0</v>
      </c>
      <c r="BC757" s="201">
        <f t="shared" si="126"/>
        <v>0</v>
      </c>
      <c r="BD757" s="201">
        <f t="shared" si="126"/>
        <v>0</v>
      </c>
      <c r="BE757" s="201">
        <f t="shared" si="126"/>
        <v>0</v>
      </c>
      <c r="BF757" s="201">
        <f t="shared" si="126"/>
        <v>0</v>
      </c>
      <c r="BG757" s="201">
        <f t="shared" si="126"/>
        <v>0</v>
      </c>
      <c r="BH757" s="201">
        <f t="shared" si="126"/>
        <v>0</v>
      </c>
      <c r="BI757" s="201">
        <f t="shared" si="126"/>
        <v>0</v>
      </c>
      <c r="BJ757" s="201">
        <f t="shared" si="126"/>
        <v>0</v>
      </c>
      <c r="BK757" s="201">
        <f t="shared" si="126"/>
        <v>0</v>
      </c>
      <c r="BL757" s="201">
        <f t="shared" si="126"/>
        <v>0</v>
      </c>
      <c r="BM757" s="201">
        <f t="shared" si="126"/>
        <v>0</v>
      </c>
      <c r="BN757" s="201">
        <f t="shared" si="126"/>
        <v>0</v>
      </c>
      <c r="BO757" s="201">
        <f t="shared" si="126"/>
        <v>0</v>
      </c>
      <c r="BP757" s="201">
        <f t="shared" si="126"/>
        <v>0</v>
      </c>
      <c r="BQ757" s="201">
        <f t="shared" si="126"/>
        <v>0</v>
      </c>
      <c r="BR757" s="201">
        <f t="shared" si="126"/>
        <v>0</v>
      </c>
      <c r="BS757" s="201">
        <f t="shared" si="126"/>
        <v>0</v>
      </c>
      <c r="BT757" s="201">
        <f t="shared" si="127"/>
        <v>57165.75</v>
      </c>
      <c r="BU757" s="201">
        <f t="shared" si="127"/>
        <v>0</v>
      </c>
      <c r="BV757" s="201">
        <f t="shared" si="127"/>
        <v>0</v>
      </c>
      <c r="BW757" s="201">
        <f t="shared" si="127"/>
        <v>0</v>
      </c>
      <c r="BX757" s="201">
        <f t="shared" si="127"/>
        <v>0</v>
      </c>
      <c r="BY757" s="201">
        <f t="shared" si="127"/>
        <v>0</v>
      </c>
      <c r="BZ757" s="201">
        <f t="shared" si="127"/>
        <v>0</v>
      </c>
      <c r="CA757" s="201">
        <f t="shared" si="127"/>
        <v>0</v>
      </c>
      <c r="CB757" s="201">
        <f t="shared" si="127"/>
        <v>0</v>
      </c>
      <c r="CC757" s="201">
        <f t="shared" si="86"/>
        <v>58054.78</v>
      </c>
    </row>
    <row r="758" spans="1:81" s="109" customFormat="1">
      <c r="A758" s="141"/>
      <c r="B758" s="319"/>
      <c r="C758" s="321"/>
      <c r="D758" s="331"/>
      <c r="E758" s="331"/>
      <c r="F758" s="332" t="s">
        <v>1316</v>
      </c>
      <c r="G758" s="333" t="s">
        <v>1317</v>
      </c>
      <c r="H758" s="201">
        <f t="shared" si="126"/>
        <v>0</v>
      </c>
      <c r="I758" s="201">
        <f t="shared" si="126"/>
        <v>0</v>
      </c>
      <c r="J758" s="201">
        <f t="shared" si="126"/>
        <v>0</v>
      </c>
      <c r="K758" s="201">
        <f t="shared" si="126"/>
        <v>0</v>
      </c>
      <c r="L758" s="201">
        <f t="shared" si="126"/>
        <v>0</v>
      </c>
      <c r="M758" s="201">
        <f t="shared" si="126"/>
        <v>0</v>
      </c>
      <c r="N758" s="201">
        <f t="shared" si="126"/>
        <v>0</v>
      </c>
      <c r="O758" s="201">
        <f t="shared" si="126"/>
        <v>0</v>
      </c>
      <c r="P758" s="201">
        <f t="shared" si="126"/>
        <v>0</v>
      </c>
      <c r="Q758" s="201">
        <f t="shared" si="126"/>
        <v>0</v>
      </c>
      <c r="R758" s="201">
        <f t="shared" si="126"/>
        <v>0</v>
      </c>
      <c r="S758" s="201">
        <f t="shared" si="126"/>
        <v>0</v>
      </c>
      <c r="T758" s="201">
        <f t="shared" si="126"/>
        <v>0</v>
      </c>
      <c r="U758" s="201">
        <f t="shared" si="126"/>
        <v>0</v>
      </c>
      <c r="V758" s="201">
        <f t="shared" si="126"/>
        <v>0</v>
      </c>
      <c r="W758" s="201">
        <f t="shared" si="126"/>
        <v>0</v>
      </c>
      <c r="X758" s="201">
        <f t="shared" si="126"/>
        <v>0</v>
      </c>
      <c r="Y758" s="201">
        <f t="shared" si="126"/>
        <v>0</v>
      </c>
      <c r="Z758" s="201">
        <f t="shared" si="126"/>
        <v>0</v>
      </c>
      <c r="AA758" s="201">
        <f t="shared" si="126"/>
        <v>0</v>
      </c>
      <c r="AB758" s="201">
        <f t="shared" si="126"/>
        <v>0</v>
      </c>
      <c r="AC758" s="201">
        <f t="shared" si="126"/>
        <v>0</v>
      </c>
      <c r="AD758" s="201">
        <f t="shared" si="126"/>
        <v>0</v>
      </c>
      <c r="AE758" s="201">
        <f t="shared" si="126"/>
        <v>0</v>
      </c>
      <c r="AF758" s="201">
        <f t="shared" si="126"/>
        <v>0</v>
      </c>
      <c r="AG758" s="201">
        <f t="shared" si="126"/>
        <v>0</v>
      </c>
      <c r="AH758" s="201">
        <f t="shared" si="126"/>
        <v>0</v>
      </c>
      <c r="AI758" s="201">
        <f t="shared" si="126"/>
        <v>0</v>
      </c>
      <c r="AJ758" s="201">
        <f t="shared" si="126"/>
        <v>0</v>
      </c>
      <c r="AK758" s="201">
        <f t="shared" si="126"/>
        <v>0</v>
      </c>
      <c r="AL758" s="201">
        <f t="shared" si="126"/>
        <v>0</v>
      </c>
      <c r="AM758" s="201">
        <f t="shared" si="126"/>
        <v>0</v>
      </c>
      <c r="AN758" s="201">
        <f t="shared" si="126"/>
        <v>0</v>
      </c>
      <c r="AO758" s="201">
        <f t="shared" si="126"/>
        <v>0</v>
      </c>
      <c r="AP758" s="201">
        <f t="shared" si="126"/>
        <v>0</v>
      </c>
      <c r="AQ758" s="201">
        <f t="shared" si="126"/>
        <v>0</v>
      </c>
      <c r="AR758" s="201">
        <f t="shared" si="126"/>
        <v>0</v>
      </c>
      <c r="AS758" s="201">
        <f t="shared" si="126"/>
        <v>0</v>
      </c>
      <c r="AT758" s="201">
        <f t="shared" si="126"/>
        <v>0</v>
      </c>
      <c r="AU758" s="201">
        <f t="shared" si="126"/>
        <v>0</v>
      </c>
      <c r="AV758" s="201">
        <f t="shared" si="126"/>
        <v>0</v>
      </c>
      <c r="AW758" s="201">
        <f t="shared" si="126"/>
        <v>0</v>
      </c>
      <c r="AX758" s="201">
        <f t="shared" si="126"/>
        <v>0</v>
      </c>
      <c r="AY758" s="201">
        <f t="shared" si="126"/>
        <v>0</v>
      </c>
      <c r="AZ758" s="201">
        <f t="shared" si="126"/>
        <v>0</v>
      </c>
      <c r="BA758" s="201">
        <f t="shared" si="126"/>
        <v>0</v>
      </c>
      <c r="BB758" s="201">
        <f t="shared" si="126"/>
        <v>0</v>
      </c>
      <c r="BC758" s="201">
        <f t="shared" si="126"/>
        <v>0</v>
      </c>
      <c r="BD758" s="201">
        <f t="shared" si="126"/>
        <v>0</v>
      </c>
      <c r="BE758" s="201">
        <f t="shared" si="126"/>
        <v>0</v>
      </c>
      <c r="BF758" s="201">
        <f t="shared" si="126"/>
        <v>0</v>
      </c>
      <c r="BG758" s="201">
        <f t="shared" si="126"/>
        <v>0</v>
      </c>
      <c r="BH758" s="201">
        <f t="shared" si="126"/>
        <v>0</v>
      </c>
      <c r="BI758" s="201">
        <f t="shared" si="126"/>
        <v>0</v>
      </c>
      <c r="BJ758" s="201">
        <f t="shared" si="126"/>
        <v>0</v>
      </c>
      <c r="BK758" s="201">
        <f t="shared" si="126"/>
        <v>0</v>
      </c>
      <c r="BL758" s="201">
        <f t="shared" si="126"/>
        <v>0</v>
      </c>
      <c r="BM758" s="201">
        <f t="shared" si="126"/>
        <v>0</v>
      </c>
      <c r="BN758" s="201">
        <f t="shared" si="126"/>
        <v>0</v>
      </c>
      <c r="BO758" s="201">
        <f t="shared" si="126"/>
        <v>0</v>
      </c>
      <c r="BP758" s="201">
        <f t="shared" si="126"/>
        <v>0</v>
      </c>
      <c r="BQ758" s="201">
        <f t="shared" si="126"/>
        <v>0</v>
      </c>
      <c r="BR758" s="201">
        <f t="shared" si="126"/>
        <v>0</v>
      </c>
      <c r="BS758" s="201">
        <f t="shared" si="126"/>
        <v>0</v>
      </c>
      <c r="BT758" s="201">
        <f t="shared" si="127"/>
        <v>0</v>
      </c>
      <c r="BU758" s="201">
        <f t="shared" si="127"/>
        <v>0</v>
      </c>
      <c r="BV758" s="201">
        <f t="shared" si="127"/>
        <v>0</v>
      </c>
      <c r="BW758" s="201">
        <f t="shared" si="127"/>
        <v>0</v>
      </c>
      <c r="BX758" s="201">
        <f t="shared" si="127"/>
        <v>0</v>
      </c>
      <c r="BY758" s="201">
        <f t="shared" si="127"/>
        <v>0</v>
      </c>
      <c r="BZ758" s="201">
        <f t="shared" si="127"/>
        <v>0</v>
      </c>
      <c r="CA758" s="201">
        <f t="shared" si="127"/>
        <v>0</v>
      </c>
      <c r="CB758" s="201">
        <f t="shared" si="127"/>
        <v>0</v>
      </c>
      <c r="CC758" s="201">
        <f t="shared" si="86"/>
        <v>0</v>
      </c>
    </row>
    <row r="759" spans="1:81" s="109" customFormat="1">
      <c r="A759" s="141"/>
      <c r="B759" s="319"/>
      <c r="C759" s="321"/>
      <c r="D759" s="331"/>
      <c r="E759" s="331"/>
      <c r="F759" s="332" t="s">
        <v>1318</v>
      </c>
      <c r="G759" s="333" t="s">
        <v>1319</v>
      </c>
      <c r="H759" s="201">
        <f t="shared" si="126"/>
        <v>0</v>
      </c>
      <c r="I759" s="201">
        <f t="shared" si="126"/>
        <v>0</v>
      </c>
      <c r="J759" s="201">
        <f t="shared" si="126"/>
        <v>0</v>
      </c>
      <c r="K759" s="201">
        <f t="shared" si="126"/>
        <v>0</v>
      </c>
      <c r="L759" s="201">
        <f t="shared" si="126"/>
        <v>0</v>
      </c>
      <c r="M759" s="201">
        <f t="shared" si="126"/>
        <v>0</v>
      </c>
      <c r="N759" s="201">
        <f t="shared" si="126"/>
        <v>0</v>
      </c>
      <c r="O759" s="201">
        <f t="shared" si="126"/>
        <v>0</v>
      </c>
      <c r="P759" s="201">
        <f t="shared" si="126"/>
        <v>0</v>
      </c>
      <c r="Q759" s="201">
        <f t="shared" si="126"/>
        <v>0</v>
      </c>
      <c r="R759" s="201">
        <f t="shared" si="126"/>
        <v>0</v>
      </c>
      <c r="S759" s="201">
        <f t="shared" si="126"/>
        <v>0</v>
      </c>
      <c r="T759" s="201">
        <f t="shared" si="126"/>
        <v>0</v>
      </c>
      <c r="U759" s="201">
        <f t="shared" si="126"/>
        <v>0</v>
      </c>
      <c r="V759" s="201">
        <f t="shared" si="126"/>
        <v>0</v>
      </c>
      <c r="W759" s="201">
        <f t="shared" si="126"/>
        <v>0</v>
      </c>
      <c r="X759" s="201">
        <f t="shared" si="126"/>
        <v>0</v>
      </c>
      <c r="Y759" s="201">
        <f t="shared" si="126"/>
        <v>0</v>
      </c>
      <c r="Z759" s="201">
        <f t="shared" si="126"/>
        <v>0</v>
      </c>
      <c r="AA759" s="201">
        <f t="shared" si="126"/>
        <v>0</v>
      </c>
      <c r="AB759" s="201">
        <f t="shared" si="126"/>
        <v>0</v>
      </c>
      <c r="AC759" s="201">
        <f t="shared" si="126"/>
        <v>0</v>
      </c>
      <c r="AD759" s="201">
        <f t="shared" si="126"/>
        <v>0</v>
      </c>
      <c r="AE759" s="201">
        <f t="shared" si="126"/>
        <v>0</v>
      </c>
      <c r="AF759" s="201">
        <f t="shared" si="126"/>
        <v>0</v>
      </c>
      <c r="AG759" s="201">
        <f t="shared" si="126"/>
        <v>0</v>
      </c>
      <c r="AH759" s="201">
        <f t="shared" si="126"/>
        <v>0</v>
      </c>
      <c r="AI759" s="201">
        <f t="shared" si="126"/>
        <v>0</v>
      </c>
      <c r="AJ759" s="201">
        <f t="shared" si="126"/>
        <v>0</v>
      </c>
      <c r="AK759" s="201">
        <f t="shared" si="126"/>
        <v>0</v>
      </c>
      <c r="AL759" s="201">
        <f t="shared" si="126"/>
        <v>0</v>
      </c>
      <c r="AM759" s="201">
        <f t="shared" si="126"/>
        <v>0</v>
      </c>
      <c r="AN759" s="201">
        <f t="shared" si="126"/>
        <v>0</v>
      </c>
      <c r="AO759" s="201">
        <f t="shared" si="126"/>
        <v>0</v>
      </c>
      <c r="AP759" s="201">
        <f t="shared" si="126"/>
        <v>0</v>
      </c>
      <c r="AQ759" s="201">
        <f t="shared" si="126"/>
        <v>0</v>
      </c>
      <c r="AR759" s="201">
        <f t="shared" si="126"/>
        <v>0</v>
      </c>
      <c r="AS759" s="201">
        <f t="shared" si="126"/>
        <v>0</v>
      </c>
      <c r="AT759" s="201">
        <f t="shared" si="126"/>
        <v>0</v>
      </c>
      <c r="AU759" s="201">
        <f t="shared" si="126"/>
        <v>136300</v>
      </c>
      <c r="AV759" s="201">
        <f t="shared" si="126"/>
        <v>0</v>
      </c>
      <c r="AW759" s="201">
        <f t="shared" si="126"/>
        <v>0</v>
      </c>
      <c r="AX759" s="201">
        <f t="shared" si="126"/>
        <v>0</v>
      </c>
      <c r="AY759" s="201">
        <f t="shared" si="126"/>
        <v>0</v>
      </c>
      <c r="AZ759" s="201">
        <f t="shared" si="126"/>
        <v>0</v>
      </c>
      <c r="BA759" s="201">
        <f t="shared" si="126"/>
        <v>0</v>
      </c>
      <c r="BB759" s="201">
        <f t="shared" si="126"/>
        <v>0</v>
      </c>
      <c r="BC759" s="201">
        <f t="shared" si="126"/>
        <v>0</v>
      </c>
      <c r="BD759" s="201">
        <f t="shared" si="126"/>
        <v>0</v>
      </c>
      <c r="BE759" s="201">
        <f t="shared" si="126"/>
        <v>0</v>
      </c>
      <c r="BF759" s="201">
        <f t="shared" si="126"/>
        <v>0</v>
      </c>
      <c r="BG759" s="201">
        <f t="shared" si="126"/>
        <v>0</v>
      </c>
      <c r="BH759" s="201">
        <f t="shared" si="126"/>
        <v>0</v>
      </c>
      <c r="BI759" s="201">
        <f t="shared" si="126"/>
        <v>0</v>
      </c>
      <c r="BJ759" s="201">
        <f t="shared" si="126"/>
        <v>0</v>
      </c>
      <c r="BK759" s="201">
        <f t="shared" si="126"/>
        <v>0</v>
      </c>
      <c r="BL759" s="201">
        <f t="shared" si="126"/>
        <v>0</v>
      </c>
      <c r="BM759" s="201">
        <f t="shared" si="126"/>
        <v>0</v>
      </c>
      <c r="BN759" s="201">
        <f t="shared" si="126"/>
        <v>0</v>
      </c>
      <c r="BO759" s="201">
        <f t="shared" si="126"/>
        <v>0</v>
      </c>
      <c r="BP759" s="201">
        <f t="shared" si="126"/>
        <v>0</v>
      </c>
      <c r="BQ759" s="201">
        <f t="shared" si="126"/>
        <v>0</v>
      </c>
      <c r="BR759" s="201">
        <f t="shared" si="126"/>
        <v>0</v>
      </c>
      <c r="BS759" s="201">
        <f t="shared" ref="BS759" si="128">BS650</f>
        <v>0</v>
      </c>
      <c r="BT759" s="201">
        <f t="shared" si="127"/>
        <v>0</v>
      </c>
      <c r="BU759" s="201">
        <f t="shared" si="127"/>
        <v>0</v>
      </c>
      <c r="BV759" s="201">
        <f t="shared" si="127"/>
        <v>0</v>
      </c>
      <c r="BW759" s="201">
        <f t="shared" si="127"/>
        <v>0</v>
      </c>
      <c r="BX759" s="201">
        <f t="shared" si="127"/>
        <v>0</v>
      </c>
      <c r="BY759" s="201">
        <f t="shared" si="127"/>
        <v>0</v>
      </c>
      <c r="BZ759" s="201">
        <f t="shared" si="127"/>
        <v>0</v>
      </c>
      <c r="CA759" s="201">
        <f t="shared" si="127"/>
        <v>0</v>
      </c>
      <c r="CB759" s="201">
        <f t="shared" si="127"/>
        <v>0</v>
      </c>
      <c r="CC759" s="201">
        <f t="shared" si="86"/>
        <v>136300</v>
      </c>
    </row>
    <row r="760" spans="1:81" s="109" customFormat="1">
      <c r="A760" s="141"/>
      <c r="B760" s="319"/>
      <c r="C760" s="321"/>
      <c r="D760" s="331"/>
      <c r="E760" s="331"/>
      <c r="F760" s="332" t="s">
        <v>1320</v>
      </c>
      <c r="G760" s="333" t="s">
        <v>1790</v>
      </c>
      <c r="H760" s="201">
        <f t="shared" ref="H760:BS763" si="129">H651</f>
        <v>0</v>
      </c>
      <c r="I760" s="201">
        <f t="shared" si="129"/>
        <v>0</v>
      </c>
      <c r="J760" s="201">
        <f t="shared" si="129"/>
        <v>0</v>
      </c>
      <c r="K760" s="201">
        <f t="shared" si="129"/>
        <v>0</v>
      </c>
      <c r="L760" s="201">
        <f t="shared" si="129"/>
        <v>0</v>
      </c>
      <c r="M760" s="201">
        <f t="shared" si="129"/>
        <v>0</v>
      </c>
      <c r="N760" s="201">
        <f t="shared" si="129"/>
        <v>0</v>
      </c>
      <c r="O760" s="201">
        <f t="shared" si="129"/>
        <v>0</v>
      </c>
      <c r="P760" s="201">
        <f t="shared" si="129"/>
        <v>0</v>
      </c>
      <c r="Q760" s="201">
        <f t="shared" si="129"/>
        <v>0</v>
      </c>
      <c r="R760" s="201">
        <f t="shared" si="129"/>
        <v>0</v>
      </c>
      <c r="S760" s="201">
        <f t="shared" si="129"/>
        <v>0</v>
      </c>
      <c r="T760" s="201">
        <f t="shared" si="129"/>
        <v>0</v>
      </c>
      <c r="U760" s="201">
        <f t="shared" si="129"/>
        <v>0</v>
      </c>
      <c r="V760" s="201">
        <f t="shared" si="129"/>
        <v>0</v>
      </c>
      <c r="W760" s="201">
        <f t="shared" si="129"/>
        <v>0</v>
      </c>
      <c r="X760" s="201">
        <f t="shared" si="129"/>
        <v>0</v>
      </c>
      <c r="Y760" s="201">
        <f t="shared" si="129"/>
        <v>0</v>
      </c>
      <c r="Z760" s="201">
        <f t="shared" si="129"/>
        <v>0</v>
      </c>
      <c r="AA760" s="201">
        <f t="shared" si="129"/>
        <v>0</v>
      </c>
      <c r="AB760" s="201">
        <f t="shared" si="129"/>
        <v>0</v>
      </c>
      <c r="AC760" s="201">
        <f t="shared" si="129"/>
        <v>0</v>
      </c>
      <c r="AD760" s="201">
        <f t="shared" si="129"/>
        <v>0</v>
      </c>
      <c r="AE760" s="201">
        <f t="shared" si="129"/>
        <v>0</v>
      </c>
      <c r="AF760" s="201">
        <f t="shared" si="129"/>
        <v>0</v>
      </c>
      <c r="AG760" s="201">
        <f t="shared" si="129"/>
        <v>0</v>
      </c>
      <c r="AH760" s="201">
        <f t="shared" si="129"/>
        <v>0</v>
      </c>
      <c r="AI760" s="201">
        <f t="shared" si="129"/>
        <v>0</v>
      </c>
      <c r="AJ760" s="201">
        <f t="shared" si="129"/>
        <v>0</v>
      </c>
      <c r="AK760" s="201">
        <f t="shared" si="129"/>
        <v>0</v>
      </c>
      <c r="AL760" s="201">
        <f t="shared" si="129"/>
        <v>0</v>
      </c>
      <c r="AM760" s="201">
        <f t="shared" si="129"/>
        <v>0</v>
      </c>
      <c r="AN760" s="201">
        <f t="shared" si="129"/>
        <v>0</v>
      </c>
      <c r="AO760" s="201">
        <f t="shared" si="129"/>
        <v>0</v>
      </c>
      <c r="AP760" s="201">
        <f t="shared" si="129"/>
        <v>0</v>
      </c>
      <c r="AQ760" s="201">
        <f t="shared" si="129"/>
        <v>0</v>
      </c>
      <c r="AR760" s="201">
        <f t="shared" si="129"/>
        <v>0</v>
      </c>
      <c r="AS760" s="201">
        <f t="shared" si="129"/>
        <v>0</v>
      </c>
      <c r="AT760" s="201">
        <f t="shared" si="129"/>
        <v>0</v>
      </c>
      <c r="AU760" s="201">
        <f t="shared" si="129"/>
        <v>0</v>
      </c>
      <c r="AV760" s="201">
        <f t="shared" si="129"/>
        <v>0</v>
      </c>
      <c r="AW760" s="201">
        <f t="shared" si="129"/>
        <v>0</v>
      </c>
      <c r="AX760" s="201">
        <f t="shared" si="129"/>
        <v>0</v>
      </c>
      <c r="AY760" s="201">
        <f t="shared" si="129"/>
        <v>0</v>
      </c>
      <c r="AZ760" s="201">
        <f t="shared" si="129"/>
        <v>0</v>
      </c>
      <c r="BA760" s="201">
        <f t="shared" si="129"/>
        <v>0</v>
      </c>
      <c r="BB760" s="201">
        <f t="shared" si="129"/>
        <v>10267</v>
      </c>
      <c r="BC760" s="201">
        <f t="shared" si="129"/>
        <v>0</v>
      </c>
      <c r="BD760" s="201">
        <f t="shared" si="129"/>
        <v>0</v>
      </c>
      <c r="BE760" s="201">
        <f t="shared" si="129"/>
        <v>0</v>
      </c>
      <c r="BF760" s="201">
        <f t="shared" si="129"/>
        <v>0</v>
      </c>
      <c r="BG760" s="201">
        <f t="shared" si="129"/>
        <v>0</v>
      </c>
      <c r="BH760" s="201">
        <f t="shared" si="129"/>
        <v>0</v>
      </c>
      <c r="BI760" s="201">
        <f t="shared" si="129"/>
        <v>0</v>
      </c>
      <c r="BJ760" s="201">
        <f t="shared" si="129"/>
        <v>0</v>
      </c>
      <c r="BK760" s="201">
        <f t="shared" si="129"/>
        <v>0</v>
      </c>
      <c r="BL760" s="201">
        <f t="shared" si="129"/>
        <v>0</v>
      </c>
      <c r="BM760" s="201">
        <f t="shared" si="129"/>
        <v>0</v>
      </c>
      <c r="BN760" s="201">
        <f t="shared" si="129"/>
        <v>0</v>
      </c>
      <c r="BO760" s="201">
        <f t="shared" si="129"/>
        <v>519552.61</v>
      </c>
      <c r="BP760" s="201">
        <f t="shared" si="129"/>
        <v>70962</v>
      </c>
      <c r="BQ760" s="201">
        <f t="shared" si="129"/>
        <v>0</v>
      </c>
      <c r="BR760" s="201">
        <f t="shared" si="129"/>
        <v>0</v>
      </c>
      <c r="BS760" s="201">
        <f t="shared" si="129"/>
        <v>0</v>
      </c>
      <c r="BT760" s="201">
        <f t="shared" si="127"/>
        <v>0</v>
      </c>
      <c r="BU760" s="201">
        <f t="shared" si="127"/>
        <v>0</v>
      </c>
      <c r="BV760" s="201">
        <f t="shared" si="127"/>
        <v>0</v>
      </c>
      <c r="BW760" s="201">
        <f t="shared" si="127"/>
        <v>0</v>
      </c>
      <c r="BX760" s="201">
        <f t="shared" si="127"/>
        <v>0</v>
      </c>
      <c r="BY760" s="201">
        <f t="shared" si="127"/>
        <v>0</v>
      </c>
      <c r="BZ760" s="201">
        <f t="shared" si="127"/>
        <v>0</v>
      </c>
      <c r="CA760" s="201">
        <f t="shared" si="127"/>
        <v>0</v>
      </c>
      <c r="CB760" s="201">
        <f t="shared" si="127"/>
        <v>0</v>
      </c>
      <c r="CC760" s="201">
        <f t="shared" si="86"/>
        <v>600781.61</v>
      </c>
    </row>
    <row r="761" spans="1:81" s="109" customFormat="1">
      <c r="A761" s="141"/>
      <c r="B761" s="319"/>
      <c r="C761" s="321"/>
      <c r="D761" s="331"/>
      <c r="E761" s="331"/>
      <c r="F761" s="332" t="s">
        <v>1321</v>
      </c>
      <c r="G761" s="333" t="s">
        <v>1322</v>
      </c>
      <c r="H761" s="201">
        <f t="shared" si="129"/>
        <v>0</v>
      </c>
      <c r="I761" s="201">
        <f t="shared" si="129"/>
        <v>0</v>
      </c>
      <c r="J761" s="201">
        <f t="shared" si="129"/>
        <v>0</v>
      </c>
      <c r="K761" s="201">
        <f t="shared" si="129"/>
        <v>0</v>
      </c>
      <c r="L761" s="201">
        <f t="shared" si="129"/>
        <v>0</v>
      </c>
      <c r="M761" s="201">
        <f t="shared" si="129"/>
        <v>82202</v>
      </c>
      <c r="N761" s="201">
        <f t="shared" si="129"/>
        <v>0</v>
      </c>
      <c r="O761" s="201">
        <f t="shared" si="129"/>
        <v>0</v>
      </c>
      <c r="P761" s="201">
        <f t="shared" si="129"/>
        <v>0</v>
      </c>
      <c r="Q761" s="201">
        <f t="shared" si="129"/>
        <v>630</v>
      </c>
      <c r="R761" s="201">
        <f t="shared" si="129"/>
        <v>0</v>
      </c>
      <c r="S761" s="201">
        <f t="shared" si="129"/>
        <v>43900</v>
      </c>
      <c r="T761" s="201">
        <f t="shared" si="129"/>
        <v>0</v>
      </c>
      <c r="U761" s="201">
        <f t="shared" si="129"/>
        <v>62306</v>
      </c>
      <c r="V761" s="201">
        <f t="shared" si="129"/>
        <v>0</v>
      </c>
      <c r="W761" s="201">
        <f t="shared" si="129"/>
        <v>11526</v>
      </c>
      <c r="X761" s="201">
        <f t="shared" si="129"/>
        <v>0</v>
      </c>
      <c r="Y761" s="201">
        <f t="shared" si="129"/>
        <v>12500</v>
      </c>
      <c r="Z761" s="201">
        <f t="shared" si="129"/>
        <v>0</v>
      </c>
      <c r="AA761" s="201">
        <f t="shared" si="129"/>
        <v>926</v>
      </c>
      <c r="AB761" s="201">
        <f t="shared" si="129"/>
        <v>5393.83</v>
      </c>
      <c r="AC761" s="201">
        <f t="shared" si="129"/>
        <v>0</v>
      </c>
      <c r="AD761" s="201">
        <f t="shared" si="129"/>
        <v>0</v>
      </c>
      <c r="AE761" s="201">
        <f t="shared" si="129"/>
        <v>0</v>
      </c>
      <c r="AF761" s="201">
        <f t="shared" si="129"/>
        <v>0</v>
      </c>
      <c r="AG761" s="201">
        <f t="shared" si="129"/>
        <v>0</v>
      </c>
      <c r="AH761" s="201">
        <f t="shared" si="129"/>
        <v>0</v>
      </c>
      <c r="AI761" s="201">
        <f t="shared" si="129"/>
        <v>0</v>
      </c>
      <c r="AJ761" s="201">
        <f t="shared" si="129"/>
        <v>0</v>
      </c>
      <c r="AK761" s="201">
        <f t="shared" si="129"/>
        <v>0</v>
      </c>
      <c r="AL761" s="201">
        <f t="shared" si="129"/>
        <v>0</v>
      </c>
      <c r="AM761" s="201">
        <f t="shared" si="129"/>
        <v>0</v>
      </c>
      <c r="AN761" s="201">
        <f t="shared" si="129"/>
        <v>0</v>
      </c>
      <c r="AO761" s="201">
        <f t="shared" si="129"/>
        <v>0</v>
      </c>
      <c r="AP761" s="201">
        <f t="shared" si="129"/>
        <v>0</v>
      </c>
      <c r="AQ761" s="201">
        <f t="shared" si="129"/>
        <v>0</v>
      </c>
      <c r="AR761" s="201">
        <f t="shared" si="129"/>
        <v>0</v>
      </c>
      <c r="AS761" s="201">
        <f t="shared" si="129"/>
        <v>0</v>
      </c>
      <c r="AT761" s="201">
        <f t="shared" si="129"/>
        <v>0</v>
      </c>
      <c r="AU761" s="201">
        <f t="shared" si="129"/>
        <v>0</v>
      </c>
      <c r="AV761" s="201">
        <f t="shared" si="129"/>
        <v>0</v>
      </c>
      <c r="AW761" s="201">
        <f t="shared" si="129"/>
        <v>0</v>
      </c>
      <c r="AX761" s="201">
        <f t="shared" si="129"/>
        <v>0</v>
      </c>
      <c r="AY761" s="201">
        <f t="shared" si="129"/>
        <v>288.89999999999998</v>
      </c>
      <c r="AZ761" s="201">
        <f t="shared" si="129"/>
        <v>24000</v>
      </c>
      <c r="BA761" s="201">
        <f t="shared" si="129"/>
        <v>0</v>
      </c>
      <c r="BB761" s="201">
        <f t="shared" si="129"/>
        <v>0</v>
      </c>
      <c r="BC761" s="201">
        <f t="shared" si="129"/>
        <v>0</v>
      </c>
      <c r="BD761" s="201">
        <f t="shared" si="129"/>
        <v>851716</v>
      </c>
      <c r="BE761" s="201">
        <f t="shared" si="129"/>
        <v>0</v>
      </c>
      <c r="BF761" s="201">
        <f t="shared" si="129"/>
        <v>0</v>
      </c>
      <c r="BG761" s="201">
        <f t="shared" si="129"/>
        <v>0</v>
      </c>
      <c r="BH761" s="201">
        <f t="shared" si="129"/>
        <v>44550</v>
      </c>
      <c r="BI761" s="201">
        <f t="shared" si="129"/>
        <v>0</v>
      </c>
      <c r="BJ761" s="201">
        <f t="shared" si="129"/>
        <v>0</v>
      </c>
      <c r="BK761" s="201">
        <f t="shared" si="129"/>
        <v>0</v>
      </c>
      <c r="BL761" s="201">
        <f t="shared" si="129"/>
        <v>0</v>
      </c>
      <c r="BM761" s="201">
        <f t="shared" si="129"/>
        <v>1800</v>
      </c>
      <c r="BN761" s="201">
        <f t="shared" si="129"/>
        <v>0</v>
      </c>
      <c r="BO761" s="201">
        <f t="shared" si="129"/>
        <v>0</v>
      </c>
      <c r="BP761" s="201">
        <f t="shared" si="129"/>
        <v>67185.899999999994</v>
      </c>
      <c r="BQ761" s="201">
        <f t="shared" si="129"/>
        <v>0</v>
      </c>
      <c r="BR761" s="201">
        <f t="shared" si="129"/>
        <v>107030</v>
      </c>
      <c r="BS761" s="201">
        <f t="shared" si="129"/>
        <v>0</v>
      </c>
      <c r="BT761" s="201">
        <f t="shared" si="127"/>
        <v>0</v>
      </c>
      <c r="BU761" s="201">
        <f t="shared" si="127"/>
        <v>0</v>
      </c>
      <c r="BV761" s="201">
        <f t="shared" si="127"/>
        <v>0</v>
      </c>
      <c r="BW761" s="201">
        <f t="shared" si="127"/>
        <v>0</v>
      </c>
      <c r="BX761" s="201">
        <f t="shared" si="127"/>
        <v>0</v>
      </c>
      <c r="BY761" s="201">
        <f t="shared" si="127"/>
        <v>0</v>
      </c>
      <c r="BZ761" s="201">
        <f t="shared" si="127"/>
        <v>0</v>
      </c>
      <c r="CA761" s="201">
        <f t="shared" si="127"/>
        <v>0</v>
      </c>
      <c r="CB761" s="201">
        <f t="shared" si="127"/>
        <v>0</v>
      </c>
      <c r="CC761" s="201">
        <f t="shared" si="86"/>
        <v>1315954.6299999999</v>
      </c>
    </row>
    <row r="762" spans="1:81" s="109" customFormat="1">
      <c r="A762" s="141"/>
      <c r="B762" s="319"/>
      <c r="C762" s="321"/>
      <c r="D762" s="331"/>
      <c r="E762" s="331"/>
      <c r="F762" s="332" t="s">
        <v>1323</v>
      </c>
      <c r="G762" s="333" t="s">
        <v>1324</v>
      </c>
      <c r="H762" s="201">
        <f t="shared" si="129"/>
        <v>0</v>
      </c>
      <c r="I762" s="201">
        <f t="shared" si="129"/>
        <v>0</v>
      </c>
      <c r="J762" s="201">
        <f t="shared" si="129"/>
        <v>0</v>
      </c>
      <c r="K762" s="201">
        <f t="shared" si="129"/>
        <v>0</v>
      </c>
      <c r="L762" s="201">
        <f t="shared" si="129"/>
        <v>0</v>
      </c>
      <c r="M762" s="201">
        <f t="shared" si="129"/>
        <v>0</v>
      </c>
      <c r="N762" s="201">
        <f t="shared" si="129"/>
        <v>5440099</v>
      </c>
      <c r="O762" s="201">
        <f t="shared" si="129"/>
        <v>0</v>
      </c>
      <c r="P762" s="201">
        <f t="shared" si="129"/>
        <v>0</v>
      </c>
      <c r="Q762" s="201">
        <f t="shared" si="129"/>
        <v>0</v>
      </c>
      <c r="R762" s="201">
        <f t="shared" si="129"/>
        <v>0</v>
      </c>
      <c r="S762" s="201">
        <f t="shared" si="129"/>
        <v>0</v>
      </c>
      <c r="T762" s="201">
        <f t="shared" si="129"/>
        <v>0</v>
      </c>
      <c r="U762" s="201">
        <f t="shared" si="129"/>
        <v>227786</v>
      </c>
      <c r="V762" s="201">
        <f t="shared" si="129"/>
        <v>0</v>
      </c>
      <c r="W762" s="201">
        <f t="shared" si="129"/>
        <v>0</v>
      </c>
      <c r="X762" s="201">
        <f t="shared" si="129"/>
        <v>119730.83</v>
      </c>
      <c r="Y762" s="201">
        <f t="shared" si="129"/>
        <v>0</v>
      </c>
      <c r="Z762" s="201">
        <f t="shared" si="129"/>
        <v>0</v>
      </c>
      <c r="AA762" s="201">
        <f t="shared" si="129"/>
        <v>0</v>
      </c>
      <c r="AB762" s="201">
        <f t="shared" si="129"/>
        <v>484730</v>
      </c>
      <c r="AC762" s="201">
        <f t="shared" si="129"/>
        <v>128900</v>
      </c>
      <c r="AD762" s="201">
        <f t="shared" si="129"/>
        <v>228978.02</v>
      </c>
      <c r="AE762" s="201">
        <f t="shared" si="129"/>
        <v>0</v>
      </c>
      <c r="AF762" s="201">
        <f t="shared" si="129"/>
        <v>0</v>
      </c>
      <c r="AG762" s="201">
        <f t="shared" si="129"/>
        <v>1786267.94</v>
      </c>
      <c r="AH762" s="201">
        <f t="shared" si="129"/>
        <v>0</v>
      </c>
      <c r="AI762" s="201">
        <f t="shared" si="129"/>
        <v>0</v>
      </c>
      <c r="AJ762" s="201">
        <f t="shared" si="129"/>
        <v>0</v>
      </c>
      <c r="AK762" s="201">
        <f t="shared" si="129"/>
        <v>0</v>
      </c>
      <c r="AL762" s="201">
        <f t="shared" si="129"/>
        <v>0</v>
      </c>
      <c r="AM762" s="201">
        <f t="shared" si="129"/>
        <v>0</v>
      </c>
      <c r="AN762" s="201">
        <f t="shared" si="129"/>
        <v>0</v>
      </c>
      <c r="AO762" s="201">
        <f t="shared" si="129"/>
        <v>0</v>
      </c>
      <c r="AP762" s="201">
        <f t="shared" si="129"/>
        <v>0</v>
      </c>
      <c r="AQ762" s="201">
        <f t="shared" si="129"/>
        <v>605606</v>
      </c>
      <c r="AR762" s="201">
        <f t="shared" si="129"/>
        <v>5400</v>
      </c>
      <c r="AS762" s="201">
        <f t="shared" si="129"/>
        <v>54546</v>
      </c>
      <c r="AT762" s="201">
        <f t="shared" si="129"/>
        <v>0</v>
      </c>
      <c r="AU762" s="201">
        <f t="shared" si="129"/>
        <v>10372</v>
      </c>
      <c r="AV762" s="201">
        <f t="shared" si="129"/>
        <v>0</v>
      </c>
      <c r="AW762" s="201">
        <f t="shared" si="129"/>
        <v>420263</v>
      </c>
      <c r="AX762" s="201">
        <f t="shared" si="129"/>
        <v>0</v>
      </c>
      <c r="AY762" s="201">
        <f t="shared" si="129"/>
        <v>0</v>
      </c>
      <c r="AZ762" s="201">
        <f t="shared" si="129"/>
        <v>0</v>
      </c>
      <c r="BA762" s="201">
        <f t="shared" si="129"/>
        <v>4596</v>
      </c>
      <c r="BB762" s="201">
        <f t="shared" si="129"/>
        <v>0</v>
      </c>
      <c r="BC762" s="201">
        <f t="shared" si="129"/>
        <v>0</v>
      </c>
      <c r="BD762" s="201">
        <f t="shared" si="129"/>
        <v>897800</v>
      </c>
      <c r="BE762" s="201">
        <f t="shared" si="129"/>
        <v>0</v>
      </c>
      <c r="BF762" s="201">
        <f t="shared" si="129"/>
        <v>4359.93</v>
      </c>
      <c r="BG762" s="201">
        <f t="shared" si="129"/>
        <v>0</v>
      </c>
      <c r="BH762" s="201">
        <f t="shared" si="129"/>
        <v>119875.11</v>
      </c>
      <c r="BI762" s="201">
        <f t="shared" si="129"/>
        <v>0</v>
      </c>
      <c r="BJ762" s="201">
        <f t="shared" si="129"/>
        <v>143578.04</v>
      </c>
      <c r="BK762" s="201">
        <f t="shared" si="129"/>
        <v>0</v>
      </c>
      <c r="BL762" s="201">
        <f t="shared" si="129"/>
        <v>0</v>
      </c>
      <c r="BM762" s="201">
        <f t="shared" si="129"/>
        <v>0</v>
      </c>
      <c r="BN762" s="201">
        <f t="shared" si="129"/>
        <v>0</v>
      </c>
      <c r="BO762" s="201">
        <f t="shared" si="129"/>
        <v>0</v>
      </c>
      <c r="BP762" s="201">
        <f t="shared" si="129"/>
        <v>27238.6</v>
      </c>
      <c r="BQ762" s="201">
        <f t="shared" si="129"/>
        <v>395786</v>
      </c>
      <c r="BR762" s="201">
        <f t="shared" si="129"/>
        <v>0</v>
      </c>
      <c r="BS762" s="201">
        <f t="shared" si="129"/>
        <v>210</v>
      </c>
      <c r="BT762" s="201">
        <f t="shared" si="127"/>
        <v>38280</v>
      </c>
      <c r="BU762" s="201">
        <f t="shared" si="127"/>
        <v>302.31</v>
      </c>
      <c r="BV762" s="201">
        <f t="shared" si="127"/>
        <v>19101.439999999999</v>
      </c>
      <c r="BW762" s="201">
        <f t="shared" si="127"/>
        <v>98903.5</v>
      </c>
      <c r="BX762" s="201">
        <f t="shared" si="127"/>
        <v>0</v>
      </c>
      <c r="BY762" s="201">
        <f t="shared" si="127"/>
        <v>0</v>
      </c>
      <c r="BZ762" s="201">
        <f t="shared" si="127"/>
        <v>7470</v>
      </c>
      <c r="CA762" s="201">
        <f t="shared" si="127"/>
        <v>0</v>
      </c>
      <c r="CB762" s="201">
        <f t="shared" si="127"/>
        <v>73900</v>
      </c>
      <c r="CC762" s="201">
        <f t="shared" si="86"/>
        <v>11344079.719999997</v>
      </c>
    </row>
    <row r="763" spans="1:81" s="109" customFormat="1">
      <c r="A763" s="141"/>
      <c r="B763" s="319"/>
      <c r="C763" s="321"/>
      <c r="D763" s="331"/>
      <c r="E763" s="331"/>
      <c r="F763" s="332" t="s">
        <v>1325</v>
      </c>
      <c r="G763" s="333" t="s">
        <v>1326</v>
      </c>
      <c r="H763" s="201">
        <f t="shared" si="129"/>
        <v>0</v>
      </c>
      <c r="I763" s="201">
        <f t="shared" si="129"/>
        <v>0</v>
      </c>
      <c r="J763" s="201">
        <f t="shared" si="129"/>
        <v>600780</v>
      </c>
      <c r="K763" s="201">
        <f t="shared" si="129"/>
        <v>0</v>
      </c>
      <c r="L763" s="201">
        <f t="shared" si="129"/>
        <v>56430</v>
      </c>
      <c r="M763" s="201">
        <f t="shared" si="129"/>
        <v>61000</v>
      </c>
      <c r="N763" s="201">
        <f t="shared" si="129"/>
        <v>0</v>
      </c>
      <c r="O763" s="201">
        <f t="shared" si="129"/>
        <v>0</v>
      </c>
      <c r="P763" s="201">
        <f t="shared" si="129"/>
        <v>0</v>
      </c>
      <c r="Q763" s="201">
        <f t="shared" si="129"/>
        <v>0</v>
      </c>
      <c r="R763" s="201">
        <f t="shared" si="129"/>
        <v>0</v>
      </c>
      <c r="S763" s="201">
        <f t="shared" si="129"/>
        <v>0</v>
      </c>
      <c r="T763" s="201">
        <f t="shared" si="129"/>
        <v>0</v>
      </c>
      <c r="U763" s="201">
        <f t="shared" si="129"/>
        <v>0</v>
      </c>
      <c r="V763" s="201">
        <f t="shared" si="129"/>
        <v>0</v>
      </c>
      <c r="W763" s="201">
        <f t="shared" si="129"/>
        <v>0</v>
      </c>
      <c r="X763" s="201">
        <f t="shared" si="129"/>
        <v>0</v>
      </c>
      <c r="Y763" s="201">
        <f t="shared" si="129"/>
        <v>0</v>
      </c>
      <c r="Z763" s="201">
        <f t="shared" si="129"/>
        <v>0</v>
      </c>
      <c r="AA763" s="201">
        <f t="shared" si="129"/>
        <v>0</v>
      </c>
      <c r="AB763" s="201">
        <f t="shared" si="129"/>
        <v>0</v>
      </c>
      <c r="AC763" s="201">
        <f t="shared" si="129"/>
        <v>0</v>
      </c>
      <c r="AD763" s="201">
        <f t="shared" si="129"/>
        <v>0</v>
      </c>
      <c r="AE763" s="201">
        <f t="shared" si="129"/>
        <v>0</v>
      </c>
      <c r="AF763" s="201">
        <f t="shared" si="129"/>
        <v>0</v>
      </c>
      <c r="AG763" s="201">
        <f t="shared" si="129"/>
        <v>0</v>
      </c>
      <c r="AH763" s="201">
        <f t="shared" si="129"/>
        <v>0</v>
      </c>
      <c r="AI763" s="201">
        <f t="shared" si="129"/>
        <v>0</v>
      </c>
      <c r="AJ763" s="201">
        <f t="shared" si="129"/>
        <v>0</v>
      </c>
      <c r="AK763" s="201">
        <f t="shared" si="129"/>
        <v>0</v>
      </c>
      <c r="AL763" s="201">
        <f t="shared" si="129"/>
        <v>0</v>
      </c>
      <c r="AM763" s="201">
        <f t="shared" si="129"/>
        <v>0</v>
      </c>
      <c r="AN763" s="201">
        <f t="shared" si="129"/>
        <v>0</v>
      </c>
      <c r="AO763" s="201">
        <f t="shared" si="129"/>
        <v>0</v>
      </c>
      <c r="AP763" s="201">
        <f t="shared" si="129"/>
        <v>0</v>
      </c>
      <c r="AQ763" s="201">
        <f t="shared" si="129"/>
        <v>0</v>
      </c>
      <c r="AR763" s="201">
        <f t="shared" si="129"/>
        <v>0</v>
      </c>
      <c r="AS763" s="201">
        <f t="shared" si="129"/>
        <v>0</v>
      </c>
      <c r="AT763" s="201">
        <f t="shared" si="129"/>
        <v>0</v>
      </c>
      <c r="AU763" s="201">
        <f t="shared" si="129"/>
        <v>498200</v>
      </c>
      <c r="AV763" s="201">
        <f t="shared" si="129"/>
        <v>0</v>
      </c>
      <c r="AW763" s="201">
        <f t="shared" si="129"/>
        <v>0</v>
      </c>
      <c r="AX763" s="201">
        <f t="shared" si="129"/>
        <v>0</v>
      </c>
      <c r="AY763" s="201">
        <f t="shared" si="129"/>
        <v>414156.6</v>
      </c>
      <c r="AZ763" s="201">
        <f t="shared" si="129"/>
        <v>0</v>
      </c>
      <c r="BA763" s="201">
        <f t="shared" si="129"/>
        <v>0</v>
      </c>
      <c r="BB763" s="201">
        <f t="shared" si="129"/>
        <v>0</v>
      </c>
      <c r="BC763" s="201">
        <f t="shared" si="129"/>
        <v>0</v>
      </c>
      <c r="BD763" s="201">
        <f t="shared" si="129"/>
        <v>0</v>
      </c>
      <c r="BE763" s="201">
        <f t="shared" si="129"/>
        <v>416240</v>
      </c>
      <c r="BF763" s="201">
        <f t="shared" si="129"/>
        <v>310347</v>
      </c>
      <c r="BG763" s="201">
        <f t="shared" si="129"/>
        <v>258240</v>
      </c>
      <c r="BH763" s="201">
        <f t="shared" si="129"/>
        <v>194756</v>
      </c>
      <c r="BI763" s="201">
        <f t="shared" si="129"/>
        <v>0</v>
      </c>
      <c r="BJ763" s="201">
        <f t="shared" si="129"/>
        <v>109375</v>
      </c>
      <c r="BK763" s="201">
        <f t="shared" si="129"/>
        <v>0</v>
      </c>
      <c r="BL763" s="201">
        <f t="shared" si="129"/>
        <v>0</v>
      </c>
      <c r="BM763" s="201">
        <f t="shared" si="129"/>
        <v>0</v>
      </c>
      <c r="BN763" s="201">
        <f t="shared" si="129"/>
        <v>0</v>
      </c>
      <c r="BO763" s="201">
        <f t="shared" si="129"/>
        <v>0</v>
      </c>
      <c r="BP763" s="201">
        <f t="shared" si="129"/>
        <v>25596</v>
      </c>
      <c r="BQ763" s="201">
        <f t="shared" si="129"/>
        <v>0</v>
      </c>
      <c r="BR763" s="201">
        <f t="shared" si="129"/>
        <v>0</v>
      </c>
      <c r="BS763" s="201">
        <f t="shared" ref="BS763" si="130">BS654</f>
        <v>0</v>
      </c>
      <c r="BT763" s="201">
        <f t="shared" si="127"/>
        <v>0</v>
      </c>
      <c r="BU763" s="201">
        <f t="shared" si="127"/>
        <v>0</v>
      </c>
      <c r="BV763" s="201">
        <f t="shared" si="127"/>
        <v>0</v>
      </c>
      <c r="BW763" s="201">
        <f t="shared" si="127"/>
        <v>0</v>
      </c>
      <c r="BX763" s="201">
        <f t="shared" si="127"/>
        <v>0</v>
      </c>
      <c r="BY763" s="201">
        <f t="shared" si="127"/>
        <v>0</v>
      </c>
      <c r="BZ763" s="201">
        <f t="shared" si="127"/>
        <v>0</v>
      </c>
      <c r="CA763" s="201">
        <f t="shared" si="127"/>
        <v>0</v>
      </c>
      <c r="CB763" s="201">
        <f t="shared" si="127"/>
        <v>0</v>
      </c>
      <c r="CC763" s="201">
        <f t="shared" si="86"/>
        <v>2945120.6</v>
      </c>
    </row>
    <row r="764" spans="1:81" s="109" customFormat="1">
      <c r="A764" s="141"/>
      <c r="B764" s="319"/>
      <c r="C764" s="321"/>
      <c r="D764" s="331"/>
      <c r="E764" s="331"/>
      <c r="F764" s="332" t="s">
        <v>1327</v>
      </c>
      <c r="G764" s="333" t="s">
        <v>1328</v>
      </c>
      <c r="H764" s="201">
        <f t="shared" ref="H764:BS767" si="131">H655</f>
        <v>0</v>
      </c>
      <c r="I764" s="201">
        <f t="shared" si="131"/>
        <v>0</v>
      </c>
      <c r="J764" s="201">
        <f t="shared" si="131"/>
        <v>62056</v>
      </c>
      <c r="K764" s="201">
        <f t="shared" si="131"/>
        <v>0</v>
      </c>
      <c r="L764" s="201">
        <f t="shared" si="131"/>
        <v>10220</v>
      </c>
      <c r="M764" s="201">
        <f t="shared" si="131"/>
        <v>80000</v>
      </c>
      <c r="N764" s="201">
        <f t="shared" si="131"/>
        <v>0</v>
      </c>
      <c r="O764" s="201">
        <f t="shared" si="131"/>
        <v>0</v>
      </c>
      <c r="P764" s="201">
        <f t="shared" si="131"/>
        <v>0</v>
      </c>
      <c r="Q764" s="201">
        <f t="shared" si="131"/>
        <v>0</v>
      </c>
      <c r="R764" s="201">
        <f t="shared" si="131"/>
        <v>0</v>
      </c>
      <c r="S764" s="201">
        <f t="shared" si="131"/>
        <v>0</v>
      </c>
      <c r="T764" s="201">
        <f t="shared" si="131"/>
        <v>0</v>
      </c>
      <c r="U764" s="201">
        <f t="shared" si="131"/>
        <v>0</v>
      </c>
      <c r="V764" s="201">
        <f t="shared" si="131"/>
        <v>0</v>
      </c>
      <c r="W764" s="201">
        <f t="shared" si="131"/>
        <v>0</v>
      </c>
      <c r="X764" s="201">
        <f t="shared" si="131"/>
        <v>0</v>
      </c>
      <c r="Y764" s="201">
        <f t="shared" si="131"/>
        <v>0</v>
      </c>
      <c r="Z764" s="201">
        <f t="shared" si="131"/>
        <v>0</v>
      </c>
      <c r="AA764" s="201">
        <f t="shared" si="131"/>
        <v>0</v>
      </c>
      <c r="AB764" s="201">
        <f t="shared" si="131"/>
        <v>0</v>
      </c>
      <c r="AC764" s="201">
        <f t="shared" si="131"/>
        <v>0</v>
      </c>
      <c r="AD764" s="201">
        <f t="shared" si="131"/>
        <v>0</v>
      </c>
      <c r="AE764" s="201">
        <f t="shared" si="131"/>
        <v>0</v>
      </c>
      <c r="AF764" s="201">
        <f t="shared" si="131"/>
        <v>0</v>
      </c>
      <c r="AG764" s="201">
        <f t="shared" si="131"/>
        <v>0</v>
      </c>
      <c r="AH764" s="201">
        <f t="shared" si="131"/>
        <v>0</v>
      </c>
      <c r="AI764" s="201">
        <f t="shared" si="131"/>
        <v>0</v>
      </c>
      <c r="AJ764" s="201">
        <f t="shared" si="131"/>
        <v>194860</v>
      </c>
      <c r="AK764" s="201">
        <f t="shared" si="131"/>
        <v>0</v>
      </c>
      <c r="AL764" s="201">
        <f t="shared" si="131"/>
        <v>0</v>
      </c>
      <c r="AM764" s="201">
        <f t="shared" si="131"/>
        <v>0</v>
      </c>
      <c r="AN764" s="201">
        <f t="shared" si="131"/>
        <v>0</v>
      </c>
      <c r="AO764" s="201">
        <f t="shared" si="131"/>
        <v>0</v>
      </c>
      <c r="AP764" s="201">
        <f t="shared" si="131"/>
        <v>0</v>
      </c>
      <c r="AQ764" s="201">
        <f t="shared" si="131"/>
        <v>0</v>
      </c>
      <c r="AR764" s="201">
        <f t="shared" si="131"/>
        <v>0</v>
      </c>
      <c r="AS764" s="201">
        <f t="shared" si="131"/>
        <v>7395</v>
      </c>
      <c r="AT764" s="201">
        <f t="shared" si="131"/>
        <v>0</v>
      </c>
      <c r="AU764" s="201">
        <f t="shared" si="131"/>
        <v>228400</v>
      </c>
      <c r="AV764" s="201">
        <f t="shared" si="131"/>
        <v>0</v>
      </c>
      <c r="AW764" s="201">
        <f t="shared" si="131"/>
        <v>0</v>
      </c>
      <c r="AX764" s="201">
        <f t="shared" si="131"/>
        <v>0</v>
      </c>
      <c r="AY764" s="201">
        <f t="shared" si="131"/>
        <v>26093.41</v>
      </c>
      <c r="AZ764" s="201">
        <f t="shared" si="131"/>
        <v>0</v>
      </c>
      <c r="BA764" s="201">
        <f t="shared" si="131"/>
        <v>0</v>
      </c>
      <c r="BB764" s="201">
        <f t="shared" si="131"/>
        <v>0</v>
      </c>
      <c r="BC764" s="201">
        <f t="shared" si="131"/>
        <v>0</v>
      </c>
      <c r="BD764" s="201">
        <f t="shared" si="131"/>
        <v>0</v>
      </c>
      <c r="BE764" s="201">
        <f t="shared" si="131"/>
        <v>0</v>
      </c>
      <c r="BF764" s="201">
        <f t="shared" si="131"/>
        <v>0</v>
      </c>
      <c r="BG764" s="201">
        <f t="shared" si="131"/>
        <v>0</v>
      </c>
      <c r="BH764" s="201">
        <f t="shared" si="131"/>
        <v>168309</v>
      </c>
      <c r="BI764" s="201">
        <f t="shared" si="131"/>
        <v>0</v>
      </c>
      <c r="BJ764" s="201">
        <f t="shared" si="131"/>
        <v>80155</v>
      </c>
      <c r="BK764" s="201">
        <f t="shared" si="131"/>
        <v>0</v>
      </c>
      <c r="BL764" s="201">
        <f t="shared" si="131"/>
        <v>0</v>
      </c>
      <c r="BM764" s="201">
        <f t="shared" si="131"/>
        <v>0</v>
      </c>
      <c r="BN764" s="201">
        <f t="shared" si="131"/>
        <v>0</v>
      </c>
      <c r="BO764" s="201">
        <f t="shared" si="131"/>
        <v>0</v>
      </c>
      <c r="BP764" s="201">
        <f t="shared" si="131"/>
        <v>0</v>
      </c>
      <c r="BQ764" s="201">
        <f t="shared" si="131"/>
        <v>0</v>
      </c>
      <c r="BR764" s="201">
        <f t="shared" si="131"/>
        <v>0</v>
      </c>
      <c r="BS764" s="201">
        <f t="shared" si="131"/>
        <v>0</v>
      </c>
      <c r="BT764" s="201">
        <f t="shared" si="127"/>
        <v>0</v>
      </c>
      <c r="BU764" s="201">
        <f t="shared" si="127"/>
        <v>0</v>
      </c>
      <c r="BV764" s="201">
        <f t="shared" si="127"/>
        <v>0</v>
      </c>
      <c r="BW764" s="201">
        <f t="shared" si="127"/>
        <v>0</v>
      </c>
      <c r="BX764" s="201">
        <f t="shared" si="127"/>
        <v>0</v>
      </c>
      <c r="BY764" s="201">
        <f t="shared" si="127"/>
        <v>0</v>
      </c>
      <c r="BZ764" s="201">
        <f t="shared" si="127"/>
        <v>0</v>
      </c>
      <c r="CA764" s="201">
        <f t="shared" si="127"/>
        <v>0</v>
      </c>
      <c r="CB764" s="201">
        <f t="shared" si="127"/>
        <v>0</v>
      </c>
      <c r="CC764" s="201">
        <f t="shared" si="86"/>
        <v>857488.41</v>
      </c>
    </row>
    <row r="765" spans="1:81" s="109" customFormat="1">
      <c r="A765" s="141"/>
      <c r="B765" s="319"/>
      <c r="C765" s="321"/>
      <c r="D765" s="331"/>
      <c r="E765" s="331"/>
      <c r="F765" s="332" t="s">
        <v>1329</v>
      </c>
      <c r="G765" s="333" t="s">
        <v>1330</v>
      </c>
      <c r="H765" s="201">
        <f t="shared" si="131"/>
        <v>0</v>
      </c>
      <c r="I765" s="201">
        <f t="shared" si="131"/>
        <v>0</v>
      </c>
      <c r="J765" s="201">
        <f t="shared" si="131"/>
        <v>0</v>
      </c>
      <c r="K765" s="201">
        <f t="shared" si="131"/>
        <v>0</v>
      </c>
      <c r="L765" s="201">
        <f t="shared" si="131"/>
        <v>0</v>
      </c>
      <c r="M765" s="201">
        <f t="shared" si="131"/>
        <v>0</v>
      </c>
      <c r="N765" s="201">
        <f t="shared" si="131"/>
        <v>0</v>
      </c>
      <c r="O765" s="201">
        <f t="shared" si="131"/>
        <v>0</v>
      </c>
      <c r="P765" s="201">
        <f t="shared" si="131"/>
        <v>0</v>
      </c>
      <c r="Q765" s="201">
        <f t="shared" si="131"/>
        <v>0</v>
      </c>
      <c r="R765" s="201">
        <f t="shared" si="131"/>
        <v>0</v>
      </c>
      <c r="S765" s="201">
        <f t="shared" si="131"/>
        <v>0</v>
      </c>
      <c r="T765" s="201">
        <f t="shared" si="131"/>
        <v>0</v>
      </c>
      <c r="U765" s="201">
        <f t="shared" si="131"/>
        <v>0</v>
      </c>
      <c r="V765" s="201">
        <f t="shared" si="131"/>
        <v>0</v>
      </c>
      <c r="W765" s="201">
        <f t="shared" si="131"/>
        <v>0</v>
      </c>
      <c r="X765" s="201">
        <f t="shared" si="131"/>
        <v>0</v>
      </c>
      <c r="Y765" s="201">
        <f t="shared" si="131"/>
        <v>0</v>
      </c>
      <c r="Z765" s="201">
        <f t="shared" si="131"/>
        <v>0</v>
      </c>
      <c r="AA765" s="201">
        <f t="shared" si="131"/>
        <v>0</v>
      </c>
      <c r="AB765" s="201">
        <f t="shared" si="131"/>
        <v>0</v>
      </c>
      <c r="AC765" s="201">
        <f t="shared" si="131"/>
        <v>0</v>
      </c>
      <c r="AD765" s="201">
        <f t="shared" si="131"/>
        <v>0</v>
      </c>
      <c r="AE765" s="201">
        <f t="shared" si="131"/>
        <v>0</v>
      </c>
      <c r="AF765" s="201">
        <f t="shared" si="131"/>
        <v>0</v>
      </c>
      <c r="AG765" s="201">
        <f t="shared" si="131"/>
        <v>0</v>
      </c>
      <c r="AH765" s="201">
        <f t="shared" si="131"/>
        <v>0</v>
      </c>
      <c r="AI765" s="201">
        <f t="shared" si="131"/>
        <v>0</v>
      </c>
      <c r="AJ765" s="201">
        <f t="shared" si="131"/>
        <v>0</v>
      </c>
      <c r="AK765" s="201">
        <f t="shared" si="131"/>
        <v>0</v>
      </c>
      <c r="AL765" s="201">
        <f t="shared" si="131"/>
        <v>0</v>
      </c>
      <c r="AM765" s="201">
        <f t="shared" si="131"/>
        <v>0</v>
      </c>
      <c r="AN765" s="201">
        <f t="shared" si="131"/>
        <v>0</v>
      </c>
      <c r="AO765" s="201">
        <f t="shared" si="131"/>
        <v>0</v>
      </c>
      <c r="AP765" s="201">
        <f t="shared" si="131"/>
        <v>0</v>
      </c>
      <c r="AQ765" s="201">
        <f t="shared" si="131"/>
        <v>0</v>
      </c>
      <c r="AR765" s="201">
        <f t="shared" si="131"/>
        <v>0</v>
      </c>
      <c r="AS765" s="201">
        <f t="shared" si="131"/>
        <v>0</v>
      </c>
      <c r="AT765" s="201">
        <f t="shared" si="131"/>
        <v>0</v>
      </c>
      <c r="AU765" s="201">
        <f t="shared" si="131"/>
        <v>0</v>
      </c>
      <c r="AV765" s="201">
        <f t="shared" si="131"/>
        <v>0</v>
      </c>
      <c r="AW765" s="201">
        <f t="shared" si="131"/>
        <v>0</v>
      </c>
      <c r="AX765" s="201">
        <f t="shared" si="131"/>
        <v>0</v>
      </c>
      <c r="AY765" s="201">
        <f t="shared" si="131"/>
        <v>0</v>
      </c>
      <c r="AZ765" s="201">
        <f t="shared" si="131"/>
        <v>0</v>
      </c>
      <c r="BA765" s="201">
        <f t="shared" si="131"/>
        <v>0</v>
      </c>
      <c r="BB765" s="201">
        <f t="shared" si="131"/>
        <v>0</v>
      </c>
      <c r="BC765" s="201">
        <f t="shared" si="131"/>
        <v>0</v>
      </c>
      <c r="BD765" s="201">
        <f t="shared" si="131"/>
        <v>0</v>
      </c>
      <c r="BE765" s="201">
        <f t="shared" si="131"/>
        <v>0</v>
      </c>
      <c r="BF765" s="201">
        <f t="shared" si="131"/>
        <v>0</v>
      </c>
      <c r="BG765" s="201">
        <f t="shared" si="131"/>
        <v>0</v>
      </c>
      <c r="BH765" s="201">
        <f t="shared" si="131"/>
        <v>0</v>
      </c>
      <c r="BI765" s="201">
        <f t="shared" si="131"/>
        <v>0</v>
      </c>
      <c r="BJ765" s="201">
        <f t="shared" si="131"/>
        <v>0</v>
      </c>
      <c r="BK765" s="201">
        <f t="shared" si="131"/>
        <v>0</v>
      </c>
      <c r="BL765" s="201">
        <f t="shared" si="131"/>
        <v>0</v>
      </c>
      <c r="BM765" s="201">
        <f t="shared" si="131"/>
        <v>0</v>
      </c>
      <c r="BN765" s="201">
        <f t="shared" si="131"/>
        <v>0</v>
      </c>
      <c r="BO765" s="201">
        <f t="shared" si="131"/>
        <v>0</v>
      </c>
      <c r="BP765" s="201">
        <f t="shared" si="131"/>
        <v>0</v>
      </c>
      <c r="BQ765" s="201">
        <f t="shared" si="131"/>
        <v>0</v>
      </c>
      <c r="BR765" s="201">
        <f t="shared" si="131"/>
        <v>0</v>
      </c>
      <c r="BS765" s="201">
        <f t="shared" si="131"/>
        <v>0</v>
      </c>
      <c r="BT765" s="201">
        <f t="shared" si="127"/>
        <v>0</v>
      </c>
      <c r="BU765" s="201">
        <f t="shared" si="127"/>
        <v>0</v>
      </c>
      <c r="BV765" s="201">
        <f t="shared" si="127"/>
        <v>0</v>
      </c>
      <c r="BW765" s="201">
        <f t="shared" si="127"/>
        <v>0</v>
      </c>
      <c r="BX765" s="201">
        <f t="shared" si="127"/>
        <v>0</v>
      </c>
      <c r="BY765" s="201">
        <f t="shared" si="127"/>
        <v>0</v>
      </c>
      <c r="BZ765" s="201">
        <f t="shared" si="127"/>
        <v>0</v>
      </c>
      <c r="CA765" s="201">
        <f t="shared" si="127"/>
        <v>0</v>
      </c>
      <c r="CB765" s="201">
        <f t="shared" si="127"/>
        <v>0</v>
      </c>
      <c r="CC765" s="201">
        <f t="shared" ref="CC765:CC804" si="132">SUM(H765:CB765)</f>
        <v>0</v>
      </c>
    </row>
    <row r="766" spans="1:81" s="109" customFormat="1">
      <c r="A766" s="141"/>
      <c r="B766" s="319"/>
      <c r="C766" s="321"/>
      <c r="D766" s="331"/>
      <c r="E766" s="331"/>
      <c r="F766" s="332" t="s">
        <v>1331</v>
      </c>
      <c r="G766" s="333" t="s">
        <v>1332</v>
      </c>
      <c r="H766" s="201">
        <f t="shared" si="131"/>
        <v>0</v>
      </c>
      <c r="I766" s="201">
        <f t="shared" si="131"/>
        <v>0</v>
      </c>
      <c r="J766" s="201">
        <f t="shared" si="131"/>
        <v>0</v>
      </c>
      <c r="K766" s="201">
        <f t="shared" si="131"/>
        <v>0</v>
      </c>
      <c r="L766" s="201">
        <f t="shared" si="131"/>
        <v>0</v>
      </c>
      <c r="M766" s="201">
        <f t="shared" si="131"/>
        <v>0</v>
      </c>
      <c r="N766" s="201">
        <f t="shared" si="131"/>
        <v>0</v>
      </c>
      <c r="O766" s="201">
        <f t="shared" si="131"/>
        <v>0</v>
      </c>
      <c r="P766" s="201">
        <f t="shared" si="131"/>
        <v>10378.700000000001</v>
      </c>
      <c r="Q766" s="201">
        <f t="shared" si="131"/>
        <v>0</v>
      </c>
      <c r="R766" s="201">
        <f t="shared" si="131"/>
        <v>0</v>
      </c>
      <c r="S766" s="201">
        <f t="shared" si="131"/>
        <v>0</v>
      </c>
      <c r="T766" s="201">
        <f t="shared" si="131"/>
        <v>0</v>
      </c>
      <c r="U766" s="201">
        <f t="shared" si="131"/>
        <v>0</v>
      </c>
      <c r="V766" s="201">
        <f t="shared" si="131"/>
        <v>0</v>
      </c>
      <c r="W766" s="201">
        <f t="shared" si="131"/>
        <v>0</v>
      </c>
      <c r="X766" s="201">
        <f t="shared" si="131"/>
        <v>0</v>
      </c>
      <c r="Y766" s="201">
        <f t="shared" si="131"/>
        <v>0</v>
      </c>
      <c r="Z766" s="201">
        <f t="shared" si="131"/>
        <v>0</v>
      </c>
      <c r="AA766" s="201">
        <f t="shared" si="131"/>
        <v>0</v>
      </c>
      <c r="AB766" s="201">
        <f t="shared" si="131"/>
        <v>0</v>
      </c>
      <c r="AC766" s="201">
        <f t="shared" si="131"/>
        <v>0</v>
      </c>
      <c r="AD766" s="201">
        <f t="shared" si="131"/>
        <v>0</v>
      </c>
      <c r="AE766" s="201">
        <f t="shared" si="131"/>
        <v>0</v>
      </c>
      <c r="AF766" s="201">
        <f t="shared" si="131"/>
        <v>0</v>
      </c>
      <c r="AG766" s="201">
        <f t="shared" si="131"/>
        <v>0</v>
      </c>
      <c r="AH766" s="201">
        <f t="shared" si="131"/>
        <v>0</v>
      </c>
      <c r="AI766" s="201">
        <f t="shared" si="131"/>
        <v>0</v>
      </c>
      <c r="AJ766" s="201">
        <f t="shared" si="131"/>
        <v>0</v>
      </c>
      <c r="AK766" s="201">
        <f t="shared" si="131"/>
        <v>0</v>
      </c>
      <c r="AL766" s="201">
        <f t="shared" si="131"/>
        <v>0</v>
      </c>
      <c r="AM766" s="201">
        <f t="shared" si="131"/>
        <v>0</v>
      </c>
      <c r="AN766" s="201">
        <f t="shared" si="131"/>
        <v>0</v>
      </c>
      <c r="AO766" s="201">
        <f t="shared" si="131"/>
        <v>0</v>
      </c>
      <c r="AP766" s="201">
        <f t="shared" si="131"/>
        <v>0</v>
      </c>
      <c r="AQ766" s="201">
        <f t="shared" si="131"/>
        <v>0</v>
      </c>
      <c r="AR766" s="201">
        <f t="shared" si="131"/>
        <v>0</v>
      </c>
      <c r="AS766" s="201">
        <f t="shared" si="131"/>
        <v>0</v>
      </c>
      <c r="AT766" s="201">
        <f t="shared" si="131"/>
        <v>0</v>
      </c>
      <c r="AU766" s="201">
        <f t="shared" si="131"/>
        <v>0</v>
      </c>
      <c r="AV766" s="201">
        <f t="shared" si="131"/>
        <v>0</v>
      </c>
      <c r="AW766" s="201">
        <f t="shared" si="131"/>
        <v>0</v>
      </c>
      <c r="AX766" s="201">
        <f t="shared" si="131"/>
        <v>0</v>
      </c>
      <c r="AY766" s="201">
        <f t="shared" si="131"/>
        <v>0</v>
      </c>
      <c r="AZ766" s="201">
        <f t="shared" si="131"/>
        <v>0</v>
      </c>
      <c r="BA766" s="201">
        <f t="shared" si="131"/>
        <v>0</v>
      </c>
      <c r="BB766" s="201">
        <f t="shared" si="131"/>
        <v>0</v>
      </c>
      <c r="BC766" s="201">
        <f t="shared" si="131"/>
        <v>0</v>
      </c>
      <c r="BD766" s="201">
        <f t="shared" si="131"/>
        <v>0</v>
      </c>
      <c r="BE766" s="201">
        <f t="shared" si="131"/>
        <v>0</v>
      </c>
      <c r="BF766" s="201">
        <f t="shared" si="131"/>
        <v>0</v>
      </c>
      <c r="BG766" s="201">
        <f t="shared" si="131"/>
        <v>0</v>
      </c>
      <c r="BH766" s="201">
        <f t="shared" si="131"/>
        <v>0</v>
      </c>
      <c r="BI766" s="201">
        <f t="shared" si="131"/>
        <v>0</v>
      </c>
      <c r="BJ766" s="201">
        <f t="shared" si="131"/>
        <v>0</v>
      </c>
      <c r="BK766" s="201">
        <f t="shared" si="131"/>
        <v>0</v>
      </c>
      <c r="BL766" s="201">
        <f t="shared" si="131"/>
        <v>0</v>
      </c>
      <c r="BM766" s="201">
        <f t="shared" si="131"/>
        <v>0</v>
      </c>
      <c r="BN766" s="201">
        <f t="shared" si="131"/>
        <v>0</v>
      </c>
      <c r="BO766" s="201">
        <f t="shared" si="131"/>
        <v>0</v>
      </c>
      <c r="BP766" s="201">
        <f t="shared" si="131"/>
        <v>0</v>
      </c>
      <c r="BQ766" s="201">
        <f t="shared" si="131"/>
        <v>0</v>
      </c>
      <c r="BR766" s="201">
        <f t="shared" si="131"/>
        <v>0</v>
      </c>
      <c r="BS766" s="201">
        <f t="shared" si="131"/>
        <v>0</v>
      </c>
      <c r="BT766" s="201">
        <f t="shared" si="127"/>
        <v>0</v>
      </c>
      <c r="BU766" s="201">
        <f t="shared" si="127"/>
        <v>0</v>
      </c>
      <c r="BV766" s="201">
        <f t="shared" si="127"/>
        <v>0</v>
      </c>
      <c r="BW766" s="201">
        <f t="shared" si="127"/>
        <v>0</v>
      </c>
      <c r="BX766" s="201">
        <f t="shared" si="127"/>
        <v>0</v>
      </c>
      <c r="BY766" s="201">
        <f t="shared" si="127"/>
        <v>0</v>
      </c>
      <c r="BZ766" s="201">
        <f t="shared" si="127"/>
        <v>0</v>
      </c>
      <c r="CA766" s="201">
        <f t="shared" si="127"/>
        <v>0</v>
      </c>
      <c r="CB766" s="201">
        <f t="shared" si="127"/>
        <v>0</v>
      </c>
      <c r="CC766" s="201">
        <f t="shared" si="132"/>
        <v>10378.700000000001</v>
      </c>
    </row>
    <row r="767" spans="1:81" s="109" customFormat="1">
      <c r="A767" s="141"/>
      <c r="B767" s="319"/>
      <c r="C767" s="321"/>
      <c r="D767" s="331"/>
      <c r="E767" s="331"/>
      <c r="F767" s="332" t="s">
        <v>1333</v>
      </c>
      <c r="G767" s="333" t="s">
        <v>1334</v>
      </c>
      <c r="H767" s="201">
        <f t="shared" si="131"/>
        <v>0</v>
      </c>
      <c r="I767" s="201">
        <f t="shared" si="131"/>
        <v>90000</v>
      </c>
      <c r="J767" s="201">
        <f t="shared" si="131"/>
        <v>400000</v>
      </c>
      <c r="K767" s="201">
        <f t="shared" si="131"/>
        <v>195000</v>
      </c>
      <c r="L767" s="201">
        <f t="shared" si="131"/>
        <v>280000</v>
      </c>
      <c r="M767" s="201">
        <f t="shared" si="131"/>
        <v>50000</v>
      </c>
      <c r="N767" s="201">
        <f t="shared" si="131"/>
        <v>1205000</v>
      </c>
      <c r="O767" s="201">
        <f t="shared" si="131"/>
        <v>0</v>
      </c>
      <c r="P767" s="201">
        <f t="shared" si="131"/>
        <v>20000</v>
      </c>
      <c r="Q767" s="201">
        <f t="shared" si="131"/>
        <v>0</v>
      </c>
      <c r="R767" s="201">
        <f t="shared" si="131"/>
        <v>0</v>
      </c>
      <c r="S767" s="201">
        <f t="shared" si="131"/>
        <v>95000</v>
      </c>
      <c r="T767" s="201">
        <f t="shared" si="131"/>
        <v>160000</v>
      </c>
      <c r="U767" s="201">
        <f t="shared" si="131"/>
        <v>185000</v>
      </c>
      <c r="V767" s="201">
        <f t="shared" si="131"/>
        <v>0</v>
      </c>
      <c r="W767" s="201">
        <f t="shared" si="131"/>
        <v>85000</v>
      </c>
      <c r="X767" s="201">
        <f t="shared" si="131"/>
        <v>0</v>
      </c>
      <c r="Y767" s="201">
        <f t="shared" si="131"/>
        <v>95000</v>
      </c>
      <c r="Z767" s="201">
        <f t="shared" si="131"/>
        <v>0</v>
      </c>
      <c r="AA767" s="201">
        <f t="shared" si="131"/>
        <v>0</v>
      </c>
      <c r="AB767" s="201">
        <f t="shared" si="131"/>
        <v>65000</v>
      </c>
      <c r="AC767" s="201">
        <f t="shared" si="131"/>
        <v>0</v>
      </c>
      <c r="AD767" s="201">
        <f t="shared" si="131"/>
        <v>0</v>
      </c>
      <c r="AE767" s="201">
        <f t="shared" si="131"/>
        <v>80000</v>
      </c>
      <c r="AF767" s="201">
        <f t="shared" si="131"/>
        <v>0</v>
      </c>
      <c r="AG767" s="201">
        <f t="shared" si="131"/>
        <v>0</v>
      </c>
      <c r="AH767" s="201">
        <f t="shared" si="131"/>
        <v>20000</v>
      </c>
      <c r="AI767" s="201">
        <f t="shared" si="131"/>
        <v>0</v>
      </c>
      <c r="AJ767" s="201">
        <f t="shared" si="131"/>
        <v>55000</v>
      </c>
      <c r="AK767" s="201">
        <f t="shared" si="131"/>
        <v>0</v>
      </c>
      <c r="AL767" s="201">
        <f t="shared" si="131"/>
        <v>0</v>
      </c>
      <c r="AM767" s="201">
        <f t="shared" si="131"/>
        <v>0</v>
      </c>
      <c r="AN767" s="201">
        <f t="shared" si="131"/>
        <v>85000</v>
      </c>
      <c r="AO767" s="201">
        <f t="shared" si="131"/>
        <v>0</v>
      </c>
      <c r="AP767" s="201">
        <f t="shared" si="131"/>
        <v>65000</v>
      </c>
      <c r="AQ767" s="201">
        <f t="shared" si="131"/>
        <v>95000</v>
      </c>
      <c r="AR767" s="201">
        <f t="shared" si="131"/>
        <v>90000</v>
      </c>
      <c r="AS767" s="201">
        <f t="shared" si="131"/>
        <v>95000</v>
      </c>
      <c r="AT767" s="201">
        <f t="shared" si="131"/>
        <v>55000</v>
      </c>
      <c r="AU767" s="201">
        <f t="shared" si="131"/>
        <v>310000</v>
      </c>
      <c r="AV767" s="201">
        <f t="shared" si="131"/>
        <v>0</v>
      </c>
      <c r="AW767" s="201">
        <f t="shared" si="131"/>
        <v>0</v>
      </c>
      <c r="AX767" s="201">
        <f t="shared" si="131"/>
        <v>60000</v>
      </c>
      <c r="AY767" s="201">
        <f t="shared" si="131"/>
        <v>45000</v>
      </c>
      <c r="AZ767" s="201">
        <f t="shared" si="131"/>
        <v>0</v>
      </c>
      <c r="BA767" s="201">
        <f t="shared" si="131"/>
        <v>0</v>
      </c>
      <c r="BB767" s="201">
        <f t="shared" si="131"/>
        <v>0</v>
      </c>
      <c r="BC767" s="201">
        <f t="shared" si="131"/>
        <v>90000</v>
      </c>
      <c r="BD767" s="201">
        <f t="shared" si="131"/>
        <v>90000</v>
      </c>
      <c r="BE767" s="201">
        <f t="shared" si="131"/>
        <v>300000</v>
      </c>
      <c r="BF767" s="201">
        <f t="shared" si="131"/>
        <v>85000</v>
      </c>
      <c r="BG767" s="201">
        <f t="shared" si="131"/>
        <v>70000</v>
      </c>
      <c r="BH767" s="201">
        <f t="shared" si="131"/>
        <v>150000</v>
      </c>
      <c r="BI767" s="201">
        <f t="shared" si="131"/>
        <v>160000</v>
      </c>
      <c r="BJ767" s="201">
        <f t="shared" si="131"/>
        <v>45000</v>
      </c>
      <c r="BK767" s="201">
        <f t="shared" si="131"/>
        <v>35000</v>
      </c>
      <c r="BL767" s="201">
        <f t="shared" si="131"/>
        <v>45000</v>
      </c>
      <c r="BM767" s="201">
        <f t="shared" si="131"/>
        <v>784000</v>
      </c>
      <c r="BN767" s="201">
        <f t="shared" si="131"/>
        <v>285000</v>
      </c>
      <c r="BO767" s="201">
        <f t="shared" si="131"/>
        <v>100000</v>
      </c>
      <c r="BP767" s="201">
        <f t="shared" si="131"/>
        <v>0</v>
      </c>
      <c r="BQ767" s="201">
        <f t="shared" si="131"/>
        <v>0</v>
      </c>
      <c r="BR767" s="201">
        <f t="shared" si="131"/>
        <v>80000</v>
      </c>
      <c r="BS767" s="201">
        <f t="shared" ref="BS767" si="133">BS658</f>
        <v>40000</v>
      </c>
      <c r="BT767" s="201">
        <f t="shared" si="127"/>
        <v>416666.67</v>
      </c>
      <c r="BU767" s="201">
        <f t="shared" si="127"/>
        <v>0</v>
      </c>
      <c r="BV767" s="201">
        <f t="shared" si="127"/>
        <v>90000</v>
      </c>
      <c r="BW767" s="201">
        <f t="shared" si="127"/>
        <v>95000</v>
      </c>
      <c r="BX767" s="201">
        <f t="shared" si="127"/>
        <v>95000</v>
      </c>
      <c r="BY767" s="201">
        <f t="shared" si="127"/>
        <v>260000</v>
      </c>
      <c r="BZ767" s="201">
        <f t="shared" si="127"/>
        <v>65000</v>
      </c>
      <c r="CA767" s="201">
        <f t="shared" si="127"/>
        <v>70000</v>
      </c>
      <c r="CB767" s="201">
        <f t="shared" si="127"/>
        <v>35000</v>
      </c>
      <c r="CC767" s="201">
        <f t="shared" si="132"/>
        <v>7465666.6699999999</v>
      </c>
    </row>
    <row r="768" spans="1:81" s="109" customFormat="1">
      <c r="A768" s="141"/>
      <c r="B768" s="319"/>
      <c r="C768" s="321"/>
      <c r="D768" s="331"/>
      <c r="E768" s="331"/>
      <c r="F768" s="332" t="s">
        <v>1335</v>
      </c>
      <c r="G768" s="333" t="s">
        <v>1791</v>
      </c>
      <c r="H768" s="201">
        <f t="shared" ref="H768:BS771" si="134">H659</f>
        <v>9854725.2699999996</v>
      </c>
      <c r="I768" s="201">
        <f t="shared" si="134"/>
        <v>2971935.5</v>
      </c>
      <c r="J768" s="201">
        <f t="shared" si="134"/>
        <v>2700000</v>
      </c>
      <c r="K768" s="201">
        <f t="shared" si="134"/>
        <v>1743000</v>
      </c>
      <c r="L768" s="201">
        <f t="shared" si="134"/>
        <v>1400000</v>
      </c>
      <c r="M768" s="201">
        <f t="shared" si="134"/>
        <v>600000</v>
      </c>
      <c r="N768" s="201">
        <f t="shared" si="134"/>
        <v>14000000</v>
      </c>
      <c r="O768" s="201">
        <f t="shared" si="134"/>
        <v>2791951</v>
      </c>
      <c r="P768" s="201">
        <f t="shared" si="134"/>
        <v>709362.5</v>
      </c>
      <c r="Q768" s="201">
        <f t="shared" si="134"/>
        <v>9200000</v>
      </c>
      <c r="R768" s="201">
        <f t="shared" si="134"/>
        <v>648000</v>
      </c>
      <c r="S768" s="201">
        <f t="shared" si="134"/>
        <v>1823338</v>
      </c>
      <c r="T768" s="201">
        <f t="shared" si="134"/>
        <v>3310000</v>
      </c>
      <c r="U768" s="201">
        <f t="shared" si="134"/>
        <v>3520106.63</v>
      </c>
      <c r="V768" s="201">
        <f t="shared" si="134"/>
        <v>561870</v>
      </c>
      <c r="W768" s="201">
        <f t="shared" si="134"/>
        <v>1072800.26</v>
      </c>
      <c r="X768" s="201">
        <f t="shared" si="134"/>
        <v>1031985.05</v>
      </c>
      <c r="Y768" s="201">
        <f t="shared" si="134"/>
        <v>873914</v>
      </c>
      <c r="Z768" s="201">
        <f t="shared" si="134"/>
        <v>0</v>
      </c>
      <c r="AA768" s="201">
        <f t="shared" si="134"/>
        <v>0</v>
      </c>
      <c r="AB768" s="201">
        <f t="shared" si="134"/>
        <v>703727.5</v>
      </c>
      <c r="AC768" s="201">
        <f t="shared" si="134"/>
        <v>0</v>
      </c>
      <c r="AD768" s="201">
        <f t="shared" si="134"/>
        <v>0</v>
      </c>
      <c r="AE768" s="201">
        <f t="shared" si="134"/>
        <v>600000</v>
      </c>
      <c r="AF768" s="201">
        <f t="shared" si="134"/>
        <v>1574526</v>
      </c>
      <c r="AG768" s="201">
        <f t="shared" si="134"/>
        <v>526487.5</v>
      </c>
      <c r="AH768" s="201">
        <f t="shared" si="134"/>
        <v>445024</v>
      </c>
      <c r="AI768" s="201">
        <f t="shared" si="134"/>
        <v>0</v>
      </c>
      <c r="AJ768" s="201">
        <f t="shared" si="134"/>
        <v>790000</v>
      </c>
      <c r="AK768" s="201">
        <f t="shared" si="134"/>
        <v>366911.5</v>
      </c>
      <c r="AL768" s="201">
        <f t="shared" si="134"/>
        <v>628911.75</v>
      </c>
      <c r="AM768" s="201">
        <f t="shared" si="134"/>
        <v>374880</v>
      </c>
      <c r="AN768" s="201">
        <f t="shared" si="134"/>
        <v>885494</v>
      </c>
      <c r="AO768" s="201">
        <f t="shared" si="134"/>
        <v>517900</v>
      </c>
      <c r="AP768" s="201">
        <f t="shared" si="134"/>
        <v>551948.25</v>
      </c>
      <c r="AQ768" s="201">
        <f t="shared" si="134"/>
        <v>1209350.75</v>
      </c>
      <c r="AR768" s="201">
        <f t="shared" si="134"/>
        <v>795000</v>
      </c>
      <c r="AS768" s="201">
        <f t="shared" si="134"/>
        <v>724372</v>
      </c>
      <c r="AT768" s="201">
        <f t="shared" si="134"/>
        <v>554639.5</v>
      </c>
      <c r="AU768" s="201">
        <f t="shared" si="134"/>
        <v>4466300</v>
      </c>
      <c r="AV768" s="201">
        <f t="shared" si="134"/>
        <v>130000</v>
      </c>
      <c r="AW768" s="201">
        <f t="shared" si="134"/>
        <v>0</v>
      </c>
      <c r="AX768" s="201">
        <f t="shared" si="134"/>
        <v>98588</v>
      </c>
      <c r="AY768" s="201">
        <f t="shared" si="134"/>
        <v>276161</v>
      </c>
      <c r="AZ768" s="201">
        <f t="shared" si="134"/>
        <v>174000</v>
      </c>
      <c r="BA768" s="201">
        <f t="shared" si="134"/>
        <v>400000</v>
      </c>
      <c r="BB768" s="201">
        <f t="shared" si="134"/>
        <v>11343600</v>
      </c>
      <c r="BC768" s="201">
        <f t="shared" si="134"/>
        <v>0</v>
      </c>
      <c r="BD768" s="201">
        <f t="shared" si="134"/>
        <v>911268</v>
      </c>
      <c r="BE768" s="201">
        <f t="shared" si="134"/>
        <v>1400000</v>
      </c>
      <c r="BF768" s="201">
        <f t="shared" si="134"/>
        <v>0</v>
      </c>
      <c r="BG768" s="201">
        <f t="shared" si="134"/>
        <v>791982</v>
      </c>
      <c r="BH768" s="201">
        <f t="shared" si="134"/>
        <v>2494909</v>
      </c>
      <c r="BI768" s="201">
        <f t="shared" si="134"/>
        <v>3559315</v>
      </c>
      <c r="BJ768" s="201">
        <f t="shared" si="134"/>
        <v>807700</v>
      </c>
      <c r="BK768" s="201">
        <f t="shared" si="134"/>
        <v>489452</v>
      </c>
      <c r="BL768" s="201">
        <f t="shared" si="134"/>
        <v>256200</v>
      </c>
      <c r="BM768" s="201">
        <f t="shared" si="134"/>
        <v>8880000</v>
      </c>
      <c r="BN768" s="201">
        <f t="shared" si="134"/>
        <v>4978027.5</v>
      </c>
      <c r="BO768" s="201">
        <f t="shared" si="134"/>
        <v>809381.25</v>
      </c>
      <c r="BP768" s="201">
        <f t="shared" si="134"/>
        <v>14175</v>
      </c>
      <c r="BQ768" s="201">
        <f t="shared" si="134"/>
        <v>114315</v>
      </c>
      <c r="BR768" s="201">
        <f t="shared" si="134"/>
        <v>760890</v>
      </c>
      <c r="BS768" s="201">
        <f t="shared" si="134"/>
        <v>459855</v>
      </c>
      <c r="BT768" s="201">
        <f t="shared" si="127"/>
        <v>7896785.7800000003</v>
      </c>
      <c r="BU768" s="201">
        <f t="shared" si="127"/>
        <v>0</v>
      </c>
      <c r="BV768" s="201">
        <f t="shared" si="127"/>
        <v>544905</v>
      </c>
      <c r="BW768" s="201">
        <f t="shared" si="127"/>
        <v>1020335</v>
      </c>
      <c r="BX768" s="201">
        <f t="shared" si="127"/>
        <v>891468.75</v>
      </c>
      <c r="BY768" s="201">
        <f t="shared" si="127"/>
        <v>3106560</v>
      </c>
      <c r="BZ768" s="201">
        <f t="shared" si="127"/>
        <v>654825</v>
      </c>
      <c r="CA768" s="201">
        <f t="shared" si="127"/>
        <v>546440</v>
      </c>
      <c r="CB768" s="201">
        <f t="shared" si="127"/>
        <v>440875</v>
      </c>
      <c r="CC768" s="201">
        <f t="shared" si="132"/>
        <v>128780474.23999999</v>
      </c>
    </row>
    <row r="769" spans="1:81" s="109" customFormat="1">
      <c r="A769" s="141"/>
      <c r="B769" s="319"/>
      <c r="C769" s="321"/>
      <c r="D769" s="331"/>
      <c r="E769" s="331"/>
      <c r="F769" s="332" t="s">
        <v>1336</v>
      </c>
      <c r="G769" s="333" t="s">
        <v>1337</v>
      </c>
      <c r="H769" s="201">
        <f t="shared" si="134"/>
        <v>741513.59</v>
      </c>
      <c r="I769" s="201">
        <f t="shared" si="134"/>
        <v>252720.89</v>
      </c>
      <c r="J769" s="201">
        <f t="shared" si="134"/>
        <v>280000</v>
      </c>
      <c r="K769" s="201">
        <f t="shared" si="134"/>
        <v>56000</v>
      </c>
      <c r="L769" s="201">
        <f t="shared" si="134"/>
        <v>80000</v>
      </c>
      <c r="M769" s="201">
        <f t="shared" si="134"/>
        <v>0</v>
      </c>
      <c r="N769" s="201">
        <f t="shared" si="134"/>
        <v>3800000</v>
      </c>
      <c r="O769" s="201">
        <f t="shared" si="134"/>
        <v>0</v>
      </c>
      <c r="P769" s="201">
        <f t="shared" si="134"/>
        <v>35980</v>
      </c>
      <c r="Q769" s="201">
        <f t="shared" si="134"/>
        <v>0</v>
      </c>
      <c r="R769" s="201">
        <f t="shared" si="134"/>
        <v>50000</v>
      </c>
      <c r="S769" s="201">
        <f t="shared" si="134"/>
        <v>571401.5</v>
      </c>
      <c r="T769" s="201">
        <f t="shared" si="134"/>
        <v>405000</v>
      </c>
      <c r="U769" s="201">
        <f t="shared" si="134"/>
        <v>266210</v>
      </c>
      <c r="V769" s="201">
        <f t="shared" si="134"/>
        <v>4650</v>
      </c>
      <c r="W769" s="201">
        <f t="shared" si="134"/>
        <v>0</v>
      </c>
      <c r="X769" s="201">
        <f t="shared" si="134"/>
        <v>3560</v>
      </c>
      <c r="Y769" s="201">
        <f t="shared" si="134"/>
        <v>144955</v>
      </c>
      <c r="Z769" s="201">
        <f t="shared" si="134"/>
        <v>0</v>
      </c>
      <c r="AA769" s="201">
        <f t="shared" si="134"/>
        <v>0</v>
      </c>
      <c r="AB769" s="201">
        <f t="shared" si="134"/>
        <v>26620</v>
      </c>
      <c r="AC769" s="201">
        <f t="shared" si="134"/>
        <v>0</v>
      </c>
      <c r="AD769" s="201">
        <f t="shared" si="134"/>
        <v>0</v>
      </c>
      <c r="AE769" s="201">
        <f t="shared" si="134"/>
        <v>0</v>
      </c>
      <c r="AF769" s="201">
        <f t="shared" si="134"/>
        <v>180000</v>
      </c>
      <c r="AG769" s="201">
        <f t="shared" si="134"/>
        <v>16305</v>
      </c>
      <c r="AH769" s="201">
        <f t="shared" si="134"/>
        <v>44064</v>
      </c>
      <c r="AI769" s="201">
        <f t="shared" si="134"/>
        <v>0</v>
      </c>
      <c r="AJ769" s="201">
        <f t="shared" si="134"/>
        <v>100000</v>
      </c>
      <c r="AK769" s="201">
        <f t="shared" si="134"/>
        <v>0</v>
      </c>
      <c r="AL769" s="201">
        <f t="shared" si="134"/>
        <v>16286.25</v>
      </c>
      <c r="AM769" s="201">
        <f t="shared" si="134"/>
        <v>0</v>
      </c>
      <c r="AN769" s="201">
        <f t="shared" si="134"/>
        <v>52000</v>
      </c>
      <c r="AO769" s="201">
        <f t="shared" si="134"/>
        <v>90000</v>
      </c>
      <c r="AP769" s="201">
        <f t="shared" si="134"/>
        <v>11310</v>
      </c>
      <c r="AQ769" s="201">
        <f t="shared" si="134"/>
        <v>46137</v>
      </c>
      <c r="AR769" s="201">
        <f t="shared" si="134"/>
        <v>50000</v>
      </c>
      <c r="AS769" s="201">
        <f t="shared" si="134"/>
        <v>32916</v>
      </c>
      <c r="AT769" s="201">
        <f t="shared" si="134"/>
        <v>8598</v>
      </c>
      <c r="AU769" s="201">
        <f t="shared" si="134"/>
        <v>446600</v>
      </c>
      <c r="AV769" s="201">
        <f t="shared" si="134"/>
        <v>160000</v>
      </c>
      <c r="AW769" s="201">
        <f t="shared" si="134"/>
        <v>0</v>
      </c>
      <c r="AX769" s="201">
        <f t="shared" si="134"/>
        <v>549564</v>
      </c>
      <c r="AY769" s="201">
        <f t="shared" si="134"/>
        <v>20000</v>
      </c>
      <c r="AZ769" s="201">
        <f t="shared" si="134"/>
        <v>44500</v>
      </c>
      <c r="BA769" s="201">
        <f t="shared" si="134"/>
        <v>8000</v>
      </c>
      <c r="BB769" s="201">
        <f t="shared" si="134"/>
        <v>0</v>
      </c>
      <c r="BC769" s="201">
        <f t="shared" si="134"/>
        <v>0</v>
      </c>
      <c r="BD769" s="201">
        <f t="shared" si="134"/>
        <v>0</v>
      </c>
      <c r="BE769" s="201">
        <f t="shared" si="134"/>
        <v>0</v>
      </c>
      <c r="BF769" s="201">
        <f t="shared" si="134"/>
        <v>0</v>
      </c>
      <c r="BG769" s="201">
        <f t="shared" si="134"/>
        <v>0</v>
      </c>
      <c r="BH769" s="201">
        <f t="shared" si="134"/>
        <v>86080</v>
      </c>
      <c r="BI769" s="201">
        <f t="shared" si="134"/>
        <v>0</v>
      </c>
      <c r="BJ769" s="201">
        <f t="shared" si="134"/>
        <v>138444</v>
      </c>
      <c r="BK769" s="201">
        <f t="shared" si="134"/>
        <v>0</v>
      </c>
      <c r="BL769" s="201">
        <f t="shared" si="134"/>
        <v>5050</v>
      </c>
      <c r="BM769" s="201">
        <f t="shared" si="134"/>
        <v>1000000</v>
      </c>
      <c r="BN769" s="201">
        <f t="shared" si="134"/>
        <v>0</v>
      </c>
      <c r="BO769" s="201">
        <f t="shared" si="134"/>
        <v>0</v>
      </c>
      <c r="BP769" s="201">
        <f t="shared" si="134"/>
        <v>0</v>
      </c>
      <c r="BQ769" s="201">
        <f t="shared" si="134"/>
        <v>9690</v>
      </c>
      <c r="BR769" s="201">
        <f t="shared" si="134"/>
        <v>95280</v>
      </c>
      <c r="BS769" s="201">
        <f t="shared" si="134"/>
        <v>0</v>
      </c>
      <c r="BT769" s="201">
        <f t="shared" si="127"/>
        <v>440219.91</v>
      </c>
      <c r="BU769" s="201">
        <f t="shared" si="127"/>
        <v>13300</v>
      </c>
      <c r="BV769" s="201">
        <f t="shared" si="127"/>
        <v>118637.5</v>
      </c>
      <c r="BW769" s="201">
        <f t="shared" si="127"/>
        <v>170050</v>
      </c>
      <c r="BX769" s="201">
        <f t="shared" si="127"/>
        <v>70190</v>
      </c>
      <c r="BY769" s="201">
        <f t="shared" si="127"/>
        <v>118780</v>
      </c>
      <c r="BZ769" s="201">
        <f t="shared" si="127"/>
        <v>140105</v>
      </c>
      <c r="CA769" s="201">
        <f t="shared" si="127"/>
        <v>152162</v>
      </c>
      <c r="CB769" s="201">
        <f t="shared" si="127"/>
        <v>4200</v>
      </c>
      <c r="CC769" s="201">
        <f t="shared" si="132"/>
        <v>11157079.640000001</v>
      </c>
    </row>
    <row r="770" spans="1:81" s="109" customFormat="1">
      <c r="A770" s="141"/>
      <c r="B770" s="319"/>
      <c r="C770" s="321"/>
      <c r="D770" s="331"/>
      <c r="E770" s="331"/>
      <c r="F770" s="332" t="s">
        <v>1338</v>
      </c>
      <c r="G770" s="333" t="s">
        <v>1792</v>
      </c>
      <c r="H770" s="201">
        <f t="shared" si="134"/>
        <v>0</v>
      </c>
      <c r="I770" s="201">
        <f t="shared" si="134"/>
        <v>140000</v>
      </c>
      <c r="J770" s="201">
        <f t="shared" si="134"/>
        <v>0</v>
      </c>
      <c r="K770" s="201">
        <f t="shared" si="134"/>
        <v>10000</v>
      </c>
      <c r="L770" s="201">
        <f t="shared" si="134"/>
        <v>0</v>
      </c>
      <c r="M770" s="201">
        <f t="shared" si="134"/>
        <v>0</v>
      </c>
      <c r="N770" s="201">
        <f t="shared" si="134"/>
        <v>0</v>
      </c>
      <c r="O770" s="201">
        <f t="shared" si="134"/>
        <v>0</v>
      </c>
      <c r="P770" s="201">
        <f t="shared" si="134"/>
        <v>6000</v>
      </c>
      <c r="Q770" s="201">
        <f t="shared" si="134"/>
        <v>0</v>
      </c>
      <c r="R770" s="201">
        <f t="shared" si="134"/>
        <v>0</v>
      </c>
      <c r="S770" s="201">
        <f t="shared" si="134"/>
        <v>0</v>
      </c>
      <c r="T770" s="201">
        <f t="shared" si="134"/>
        <v>40000</v>
      </c>
      <c r="U770" s="201">
        <f t="shared" si="134"/>
        <v>15500</v>
      </c>
      <c r="V770" s="201">
        <f t="shared" si="134"/>
        <v>0</v>
      </c>
      <c r="W770" s="201">
        <f t="shared" si="134"/>
        <v>0</v>
      </c>
      <c r="X770" s="201">
        <f t="shared" si="134"/>
        <v>0</v>
      </c>
      <c r="Y770" s="201">
        <f t="shared" si="134"/>
        <v>6500</v>
      </c>
      <c r="Z770" s="201">
        <f t="shared" si="134"/>
        <v>0</v>
      </c>
      <c r="AA770" s="201">
        <f t="shared" si="134"/>
        <v>0</v>
      </c>
      <c r="AB770" s="201">
        <f t="shared" si="134"/>
        <v>18500</v>
      </c>
      <c r="AC770" s="201">
        <f t="shared" si="134"/>
        <v>0</v>
      </c>
      <c r="AD770" s="201">
        <f t="shared" si="134"/>
        <v>0</v>
      </c>
      <c r="AE770" s="201">
        <f t="shared" si="134"/>
        <v>5000</v>
      </c>
      <c r="AF770" s="201">
        <f t="shared" si="134"/>
        <v>0</v>
      </c>
      <c r="AG770" s="201">
        <f t="shared" si="134"/>
        <v>0</v>
      </c>
      <c r="AH770" s="201">
        <f t="shared" si="134"/>
        <v>48838.7</v>
      </c>
      <c r="AI770" s="201">
        <f t="shared" si="134"/>
        <v>0</v>
      </c>
      <c r="AJ770" s="201">
        <f t="shared" si="134"/>
        <v>1000</v>
      </c>
      <c r="AK770" s="201">
        <f t="shared" si="134"/>
        <v>0</v>
      </c>
      <c r="AL770" s="201">
        <f t="shared" si="134"/>
        <v>0</v>
      </c>
      <c r="AM770" s="201">
        <f t="shared" si="134"/>
        <v>0</v>
      </c>
      <c r="AN770" s="201">
        <f t="shared" si="134"/>
        <v>0</v>
      </c>
      <c r="AO770" s="201">
        <f t="shared" si="134"/>
        <v>0</v>
      </c>
      <c r="AP770" s="201">
        <f t="shared" si="134"/>
        <v>0</v>
      </c>
      <c r="AQ770" s="201">
        <f t="shared" si="134"/>
        <v>0</v>
      </c>
      <c r="AR770" s="201">
        <f t="shared" si="134"/>
        <v>0</v>
      </c>
      <c r="AS770" s="201">
        <f t="shared" si="134"/>
        <v>0</v>
      </c>
      <c r="AT770" s="201">
        <f t="shared" si="134"/>
        <v>0</v>
      </c>
      <c r="AU770" s="201">
        <f t="shared" si="134"/>
        <v>0</v>
      </c>
      <c r="AV770" s="201">
        <f t="shared" si="134"/>
        <v>0</v>
      </c>
      <c r="AW770" s="201">
        <f t="shared" si="134"/>
        <v>0</v>
      </c>
      <c r="AX770" s="201">
        <f t="shared" si="134"/>
        <v>0</v>
      </c>
      <c r="AY770" s="201">
        <f t="shared" si="134"/>
        <v>0</v>
      </c>
      <c r="AZ770" s="201">
        <f t="shared" si="134"/>
        <v>0</v>
      </c>
      <c r="BA770" s="201">
        <f t="shared" si="134"/>
        <v>0</v>
      </c>
      <c r="BB770" s="201">
        <f t="shared" si="134"/>
        <v>0</v>
      </c>
      <c r="BC770" s="201">
        <f t="shared" si="134"/>
        <v>14000</v>
      </c>
      <c r="BD770" s="201">
        <f t="shared" si="134"/>
        <v>0</v>
      </c>
      <c r="BE770" s="201">
        <f t="shared" si="134"/>
        <v>9857</v>
      </c>
      <c r="BF770" s="201">
        <f t="shared" si="134"/>
        <v>0</v>
      </c>
      <c r="BG770" s="201">
        <f t="shared" si="134"/>
        <v>8000</v>
      </c>
      <c r="BH770" s="201">
        <f t="shared" si="134"/>
        <v>68399.990099999995</v>
      </c>
      <c r="BI770" s="201">
        <f t="shared" si="134"/>
        <v>0</v>
      </c>
      <c r="BJ770" s="201">
        <f t="shared" si="134"/>
        <v>182708</v>
      </c>
      <c r="BK770" s="201">
        <f t="shared" si="134"/>
        <v>0</v>
      </c>
      <c r="BL770" s="201">
        <f t="shared" si="134"/>
        <v>20741</v>
      </c>
      <c r="BM770" s="201">
        <f t="shared" si="134"/>
        <v>500000</v>
      </c>
      <c r="BN770" s="201">
        <f t="shared" si="134"/>
        <v>8565060</v>
      </c>
      <c r="BO770" s="201">
        <f t="shared" si="134"/>
        <v>0</v>
      </c>
      <c r="BP770" s="201">
        <f t="shared" si="134"/>
        <v>0</v>
      </c>
      <c r="BQ770" s="201">
        <f t="shared" si="134"/>
        <v>285258</v>
      </c>
      <c r="BR770" s="201">
        <f t="shared" si="134"/>
        <v>6000</v>
      </c>
      <c r="BS770" s="201">
        <f t="shared" si="134"/>
        <v>1500</v>
      </c>
      <c r="BT770" s="201">
        <f t="shared" si="127"/>
        <v>49950.04</v>
      </c>
      <c r="BU770" s="201">
        <f t="shared" si="127"/>
        <v>0</v>
      </c>
      <c r="BV770" s="201">
        <f t="shared" si="127"/>
        <v>15000</v>
      </c>
      <c r="BW770" s="201">
        <f t="shared" si="127"/>
        <v>0</v>
      </c>
      <c r="BX770" s="201">
        <f t="shared" si="127"/>
        <v>0</v>
      </c>
      <c r="BY770" s="201">
        <f t="shared" si="127"/>
        <v>0</v>
      </c>
      <c r="BZ770" s="201">
        <f t="shared" si="127"/>
        <v>0</v>
      </c>
      <c r="CA770" s="201">
        <f t="shared" si="127"/>
        <v>11000</v>
      </c>
      <c r="CB770" s="201">
        <f t="shared" si="127"/>
        <v>40500</v>
      </c>
      <c r="CC770" s="201">
        <f t="shared" si="132"/>
        <v>10069312.730099998</v>
      </c>
    </row>
    <row r="771" spans="1:81" s="109" customFormat="1">
      <c r="A771" s="141"/>
      <c r="B771" s="319"/>
      <c r="C771" s="321"/>
      <c r="D771" s="331"/>
      <c r="E771" s="331"/>
      <c r="F771" s="332" t="s">
        <v>1339</v>
      </c>
      <c r="G771" s="333" t="s">
        <v>1340</v>
      </c>
      <c r="H771" s="201">
        <f t="shared" si="134"/>
        <v>4480507.88</v>
      </c>
      <c r="I771" s="201">
        <f t="shared" si="134"/>
        <v>0</v>
      </c>
      <c r="J771" s="201">
        <f t="shared" si="134"/>
        <v>2121877.5499999998</v>
      </c>
      <c r="K771" s="201">
        <f t="shared" si="134"/>
        <v>0</v>
      </c>
      <c r="L771" s="201">
        <f t="shared" si="134"/>
        <v>0</v>
      </c>
      <c r="M771" s="201">
        <f t="shared" si="134"/>
        <v>0</v>
      </c>
      <c r="N771" s="201">
        <f t="shared" si="134"/>
        <v>44009978</v>
      </c>
      <c r="O771" s="201">
        <f t="shared" si="134"/>
        <v>6025520.5300000003</v>
      </c>
      <c r="P771" s="201">
        <f t="shared" si="134"/>
        <v>0</v>
      </c>
      <c r="Q771" s="201">
        <f t="shared" si="134"/>
        <v>5300000</v>
      </c>
      <c r="R771" s="201">
        <f t="shared" si="134"/>
        <v>0</v>
      </c>
      <c r="S771" s="201">
        <f t="shared" si="134"/>
        <v>4632800.93</v>
      </c>
      <c r="T771" s="201">
        <f t="shared" si="134"/>
        <v>2641947</v>
      </c>
      <c r="U771" s="201">
        <f t="shared" si="134"/>
        <v>4331910</v>
      </c>
      <c r="V771" s="201">
        <f t="shared" si="134"/>
        <v>0</v>
      </c>
      <c r="W771" s="201">
        <f t="shared" si="134"/>
        <v>1500000</v>
      </c>
      <c r="X771" s="201">
        <f t="shared" si="134"/>
        <v>0</v>
      </c>
      <c r="Y771" s="201">
        <f t="shared" si="134"/>
        <v>0</v>
      </c>
      <c r="Z771" s="201">
        <f t="shared" si="134"/>
        <v>0</v>
      </c>
      <c r="AA771" s="201">
        <f t="shared" si="134"/>
        <v>0</v>
      </c>
      <c r="AB771" s="201">
        <f t="shared" si="134"/>
        <v>810000</v>
      </c>
      <c r="AC771" s="201">
        <f t="shared" si="134"/>
        <v>5467185.3099999996</v>
      </c>
      <c r="AD771" s="201">
        <f t="shared" si="134"/>
        <v>0</v>
      </c>
      <c r="AE771" s="201">
        <f t="shared" si="134"/>
        <v>1190000</v>
      </c>
      <c r="AF771" s="201">
        <f t="shared" si="134"/>
        <v>2927000</v>
      </c>
      <c r="AG771" s="201">
        <f t="shared" si="134"/>
        <v>1313064.8700000001</v>
      </c>
      <c r="AH771" s="201">
        <f t="shared" si="134"/>
        <v>0</v>
      </c>
      <c r="AI771" s="201">
        <f t="shared" si="134"/>
        <v>0</v>
      </c>
      <c r="AJ771" s="201">
        <f t="shared" si="134"/>
        <v>0</v>
      </c>
      <c r="AK771" s="201">
        <f t="shared" si="134"/>
        <v>0</v>
      </c>
      <c r="AL771" s="201">
        <f t="shared" si="134"/>
        <v>0</v>
      </c>
      <c r="AM771" s="201">
        <f t="shared" si="134"/>
        <v>0</v>
      </c>
      <c r="AN771" s="201">
        <f t="shared" si="134"/>
        <v>0</v>
      </c>
      <c r="AO771" s="201">
        <f t="shared" si="134"/>
        <v>0</v>
      </c>
      <c r="AP771" s="201">
        <f t="shared" si="134"/>
        <v>0</v>
      </c>
      <c r="AQ771" s="201">
        <f t="shared" si="134"/>
        <v>0</v>
      </c>
      <c r="AR771" s="201">
        <f t="shared" si="134"/>
        <v>0</v>
      </c>
      <c r="AS771" s="201">
        <f t="shared" si="134"/>
        <v>0</v>
      </c>
      <c r="AT771" s="201">
        <f t="shared" si="134"/>
        <v>0</v>
      </c>
      <c r="AU771" s="201">
        <f t="shared" si="134"/>
        <v>2700000</v>
      </c>
      <c r="AV771" s="201">
        <f t="shared" si="134"/>
        <v>0</v>
      </c>
      <c r="AW771" s="201">
        <f t="shared" si="134"/>
        <v>0</v>
      </c>
      <c r="AX771" s="201">
        <f t="shared" si="134"/>
        <v>0</v>
      </c>
      <c r="AY771" s="201">
        <f t="shared" si="134"/>
        <v>0</v>
      </c>
      <c r="AZ771" s="201">
        <f t="shared" si="134"/>
        <v>0</v>
      </c>
      <c r="BA771" s="201">
        <f t="shared" si="134"/>
        <v>0</v>
      </c>
      <c r="BB771" s="201">
        <f t="shared" si="134"/>
        <v>28928566</v>
      </c>
      <c r="BC771" s="201">
        <f t="shared" si="134"/>
        <v>930540</v>
      </c>
      <c r="BD771" s="201">
        <f t="shared" si="134"/>
        <v>305580</v>
      </c>
      <c r="BE771" s="201">
        <f t="shared" si="134"/>
        <v>0</v>
      </c>
      <c r="BF771" s="201">
        <f t="shared" si="134"/>
        <v>0</v>
      </c>
      <c r="BG771" s="201">
        <f t="shared" si="134"/>
        <v>0</v>
      </c>
      <c r="BH771" s="201">
        <f t="shared" si="134"/>
        <v>1299364</v>
      </c>
      <c r="BI771" s="201">
        <f t="shared" si="134"/>
        <v>0</v>
      </c>
      <c r="BJ771" s="201">
        <f t="shared" si="134"/>
        <v>0</v>
      </c>
      <c r="BK771" s="201">
        <f t="shared" si="134"/>
        <v>0</v>
      </c>
      <c r="BL771" s="201">
        <f t="shared" si="134"/>
        <v>0</v>
      </c>
      <c r="BM771" s="201">
        <f t="shared" si="134"/>
        <v>39503091.75</v>
      </c>
      <c r="BN771" s="201">
        <f t="shared" si="134"/>
        <v>0</v>
      </c>
      <c r="BO771" s="201">
        <f t="shared" si="134"/>
        <v>0</v>
      </c>
      <c r="BP771" s="201">
        <f t="shared" si="134"/>
        <v>0</v>
      </c>
      <c r="BQ771" s="201">
        <f t="shared" si="134"/>
        <v>0</v>
      </c>
      <c r="BR771" s="201">
        <f t="shared" si="134"/>
        <v>0</v>
      </c>
      <c r="BS771" s="201">
        <f t="shared" ref="BS771" si="135">BS662</f>
        <v>0</v>
      </c>
      <c r="BT771" s="201">
        <f t="shared" si="127"/>
        <v>4583333.34</v>
      </c>
      <c r="BU771" s="201">
        <f t="shared" si="127"/>
        <v>0</v>
      </c>
      <c r="BV771" s="201">
        <f t="shared" si="127"/>
        <v>0</v>
      </c>
      <c r="BW771" s="201">
        <f t="shared" si="127"/>
        <v>0</v>
      </c>
      <c r="BX771" s="201">
        <f t="shared" si="127"/>
        <v>0</v>
      </c>
      <c r="BY771" s="201">
        <f t="shared" si="127"/>
        <v>0</v>
      </c>
      <c r="BZ771" s="201">
        <f t="shared" si="127"/>
        <v>0</v>
      </c>
      <c r="CA771" s="201">
        <f t="shared" si="127"/>
        <v>0</v>
      </c>
      <c r="CB771" s="201">
        <f t="shared" si="127"/>
        <v>0</v>
      </c>
      <c r="CC771" s="201">
        <f t="shared" si="132"/>
        <v>165002267.16</v>
      </c>
    </row>
    <row r="772" spans="1:81" s="109" customFormat="1">
      <c r="A772" s="141"/>
      <c r="B772" s="319"/>
      <c r="C772" s="321"/>
      <c r="D772" s="331"/>
      <c r="E772" s="331"/>
      <c r="F772" s="332" t="s">
        <v>1341</v>
      </c>
      <c r="G772" s="333" t="s">
        <v>1342</v>
      </c>
      <c r="H772" s="201">
        <f t="shared" ref="H772:BS775" si="136">H663</f>
        <v>0</v>
      </c>
      <c r="I772" s="201">
        <f t="shared" si="136"/>
        <v>682400</v>
      </c>
      <c r="J772" s="201">
        <f t="shared" si="136"/>
        <v>11538400</v>
      </c>
      <c r="K772" s="201">
        <f t="shared" si="136"/>
        <v>5192000</v>
      </c>
      <c r="L772" s="201">
        <f t="shared" si="136"/>
        <v>3589100</v>
      </c>
      <c r="M772" s="201">
        <f t="shared" si="136"/>
        <v>1487100</v>
      </c>
      <c r="N772" s="201">
        <f t="shared" si="136"/>
        <v>0</v>
      </c>
      <c r="O772" s="201">
        <f t="shared" si="136"/>
        <v>2326800</v>
      </c>
      <c r="P772" s="201">
        <f t="shared" si="136"/>
        <v>854800</v>
      </c>
      <c r="Q772" s="201">
        <f t="shared" si="136"/>
        <v>0</v>
      </c>
      <c r="R772" s="201">
        <f t="shared" si="136"/>
        <v>4666000</v>
      </c>
      <c r="S772" s="201">
        <f t="shared" si="136"/>
        <v>1459000</v>
      </c>
      <c r="T772" s="201">
        <f t="shared" si="136"/>
        <v>5998200</v>
      </c>
      <c r="U772" s="201">
        <f t="shared" si="136"/>
        <v>2690700</v>
      </c>
      <c r="V772" s="201">
        <f t="shared" si="136"/>
        <v>430000</v>
      </c>
      <c r="W772" s="201">
        <f t="shared" si="136"/>
        <v>1382300</v>
      </c>
      <c r="X772" s="201">
        <f t="shared" si="136"/>
        <v>1158800</v>
      </c>
      <c r="Y772" s="201">
        <f t="shared" si="136"/>
        <v>428300</v>
      </c>
      <c r="Z772" s="201">
        <f t="shared" si="136"/>
        <v>0</v>
      </c>
      <c r="AA772" s="201">
        <f t="shared" si="136"/>
        <v>14063208</v>
      </c>
      <c r="AB772" s="201">
        <f t="shared" si="136"/>
        <v>942000</v>
      </c>
      <c r="AC772" s="201">
        <f t="shared" si="136"/>
        <v>0</v>
      </c>
      <c r="AD772" s="201">
        <f t="shared" si="136"/>
        <v>5242000</v>
      </c>
      <c r="AE772" s="201">
        <f t="shared" si="136"/>
        <v>1756400</v>
      </c>
      <c r="AF772" s="201">
        <f t="shared" si="136"/>
        <v>5572881</v>
      </c>
      <c r="AG772" s="201">
        <f t="shared" si="136"/>
        <v>1499400</v>
      </c>
      <c r="AH772" s="201">
        <f t="shared" si="136"/>
        <v>0</v>
      </c>
      <c r="AI772" s="201">
        <f t="shared" si="136"/>
        <v>0</v>
      </c>
      <c r="AJ772" s="201">
        <f t="shared" si="136"/>
        <v>82800</v>
      </c>
      <c r="AK772" s="201">
        <f t="shared" si="136"/>
        <v>911176</v>
      </c>
      <c r="AL772" s="201">
        <f t="shared" si="136"/>
        <v>734200</v>
      </c>
      <c r="AM772" s="201">
        <f t="shared" si="136"/>
        <v>650500</v>
      </c>
      <c r="AN772" s="201">
        <f t="shared" si="136"/>
        <v>577200</v>
      </c>
      <c r="AO772" s="201">
        <f t="shared" si="136"/>
        <v>2215700</v>
      </c>
      <c r="AP772" s="201">
        <f t="shared" si="136"/>
        <v>911000</v>
      </c>
      <c r="AQ772" s="201">
        <f t="shared" si="136"/>
        <v>4262500</v>
      </c>
      <c r="AR772" s="201">
        <f t="shared" si="136"/>
        <v>842600</v>
      </c>
      <c r="AS772" s="201">
        <f t="shared" si="136"/>
        <v>888600</v>
      </c>
      <c r="AT772" s="201">
        <f t="shared" si="136"/>
        <v>670000</v>
      </c>
      <c r="AU772" s="201">
        <f t="shared" si="136"/>
        <v>0</v>
      </c>
      <c r="AV772" s="201">
        <f t="shared" si="136"/>
        <v>649400</v>
      </c>
      <c r="AW772" s="201">
        <f t="shared" si="136"/>
        <v>587837</v>
      </c>
      <c r="AX772" s="201">
        <f t="shared" si="136"/>
        <v>799000</v>
      </c>
      <c r="AY772" s="201">
        <f t="shared" si="136"/>
        <v>636600</v>
      </c>
      <c r="AZ772" s="201">
        <f t="shared" si="136"/>
        <v>625400</v>
      </c>
      <c r="BA772" s="201">
        <f t="shared" si="136"/>
        <v>831600</v>
      </c>
      <c r="BB772" s="201">
        <f t="shared" si="136"/>
        <v>0</v>
      </c>
      <c r="BC772" s="201">
        <f t="shared" si="136"/>
        <v>1239100</v>
      </c>
      <c r="BD772" s="201">
        <f t="shared" si="136"/>
        <v>575100</v>
      </c>
      <c r="BE772" s="201">
        <f t="shared" si="136"/>
        <v>710200</v>
      </c>
      <c r="BF772" s="201">
        <f t="shared" si="136"/>
        <v>1382200</v>
      </c>
      <c r="BG772" s="201">
        <f t="shared" si="136"/>
        <v>700765</v>
      </c>
      <c r="BH772" s="201">
        <f t="shared" si="136"/>
        <v>884600</v>
      </c>
      <c r="BI772" s="201">
        <f t="shared" si="136"/>
        <v>8340000</v>
      </c>
      <c r="BJ772" s="201">
        <f t="shared" si="136"/>
        <v>1599500</v>
      </c>
      <c r="BK772" s="201">
        <f t="shared" si="136"/>
        <v>1549000</v>
      </c>
      <c r="BL772" s="201">
        <f t="shared" si="136"/>
        <v>728000</v>
      </c>
      <c r="BM772" s="201">
        <f t="shared" si="136"/>
        <v>0</v>
      </c>
      <c r="BN772" s="201">
        <f t="shared" si="136"/>
        <v>3923000</v>
      </c>
      <c r="BO772" s="201">
        <f t="shared" si="136"/>
        <v>1046000</v>
      </c>
      <c r="BP772" s="201">
        <f t="shared" si="136"/>
        <v>2628600</v>
      </c>
      <c r="BQ772" s="201">
        <f t="shared" si="136"/>
        <v>854100</v>
      </c>
      <c r="BR772" s="201">
        <f t="shared" si="136"/>
        <v>2909115</v>
      </c>
      <c r="BS772" s="201">
        <f t="shared" si="136"/>
        <v>373000</v>
      </c>
      <c r="BT772" s="201">
        <f t="shared" ref="BT772:CB787" si="137">BT663</f>
        <v>0</v>
      </c>
      <c r="BU772" s="201">
        <f t="shared" si="137"/>
        <v>1450700</v>
      </c>
      <c r="BV772" s="201">
        <f t="shared" si="137"/>
        <v>889000</v>
      </c>
      <c r="BW772" s="201">
        <f t="shared" si="137"/>
        <v>5824600</v>
      </c>
      <c r="BX772" s="201">
        <f t="shared" si="137"/>
        <v>5016900</v>
      </c>
      <c r="BY772" s="201">
        <f t="shared" si="137"/>
        <v>6545200</v>
      </c>
      <c r="BZ772" s="201">
        <f t="shared" si="137"/>
        <v>822100</v>
      </c>
      <c r="CA772" s="201">
        <f t="shared" si="137"/>
        <v>471100</v>
      </c>
      <c r="CB772" s="201">
        <f t="shared" si="137"/>
        <v>434900</v>
      </c>
      <c r="CC772" s="201">
        <f t="shared" si="132"/>
        <v>140732682</v>
      </c>
    </row>
    <row r="773" spans="1:81" s="109" customFormat="1">
      <c r="A773" s="141"/>
      <c r="B773" s="319"/>
      <c r="C773" s="321"/>
      <c r="D773" s="331"/>
      <c r="E773" s="331"/>
      <c r="F773" s="332" t="s">
        <v>1343</v>
      </c>
      <c r="G773" s="333" t="s">
        <v>1344</v>
      </c>
      <c r="H773" s="201">
        <f t="shared" si="136"/>
        <v>1092780</v>
      </c>
      <c r="I773" s="201">
        <f t="shared" si="136"/>
        <v>98550</v>
      </c>
      <c r="J773" s="201">
        <f t="shared" si="136"/>
        <v>445000</v>
      </c>
      <c r="K773" s="201">
        <f t="shared" si="136"/>
        <v>0</v>
      </c>
      <c r="L773" s="201">
        <f t="shared" si="136"/>
        <v>0</v>
      </c>
      <c r="M773" s="201">
        <f t="shared" si="136"/>
        <v>0</v>
      </c>
      <c r="N773" s="201">
        <f t="shared" si="136"/>
        <v>0</v>
      </c>
      <c r="O773" s="201">
        <f t="shared" si="136"/>
        <v>0</v>
      </c>
      <c r="P773" s="201">
        <f t="shared" si="136"/>
        <v>0</v>
      </c>
      <c r="Q773" s="201">
        <f t="shared" si="136"/>
        <v>0</v>
      </c>
      <c r="R773" s="201">
        <f t="shared" si="136"/>
        <v>10000</v>
      </c>
      <c r="S773" s="201">
        <f t="shared" si="136"/>
        <v>0</v>
      </c>
      <c r="T773" s="201">
        <f t="shared" si="136"/>
        <v>0</v>
      </c>
      <c r="U773" s="201">
        <f t="shared" si="136"/>
        <v>36870</v>
      </c>
      <c r="V773" s="201">
        <f t="shared" si="136"/>
        <v>0</v>
      </c>
      <c r="W773" s="201">
        <f t="shared" si="136"/>
        <v>0</v>
      </c>
      <c r="X773" s="201">
        <f t="shared" si="136"/>
        <v>0</v>
      </c>
      <c r="Y773" s="201">
        <f t="shared" si="136"/>
        <v>12300</v>
      </c>
      <c r="Z773" s="201">
        <f t="shared" si="136"/>
        <v>0</v>
      </c>
      <c r="AA773" s="201">
        <f t="shared" si="136"/>
        <v>0</v>
      </c>
      <c r="AB773" s="201">
        <f t="shared" si="136"/>
        <v>0</v>
      </c>
      <c r="AC773" s="201">
        <f t="shared" si="136"/>
        <v>0</v>
      </c>
      <c r="AD773" s="201">
        <f t="shared" si="136"/>
        <v>0</v>
      </c>
      <c r="AE773" s="201">
        <f t="shared" si="136"/>
        <v>0</v>
      </c>
      <c r="AF773" s="201">
        <f t="shared" si="136"/>
        <v>0</v>
      </c>
      <c r="AG773" s="201">
        <f t="shared" si="136"/>
        <v>0</v>
      </c>
      <c r="AH773" s="201">
        <f t="shared" si="136"/>
        <v>160600</v>
      </c>
      <c r="AI773" s="201">
        <f t="shared" si="136"/>
        <v>0</v>
      </c>
      <c r="AJ773" s="201">
        <f t="shared" si="136"/>
        <v>78000</v>
      </c>
      <c r="AK773" s="201">
        <f t="shared" si="136"/>
        <v>75480</v>
      </c>
      <c r="AL773" s="201">
        <f t="shared" si="136"/>
        <v>0</v>
      </c>
      <c r="AM773" s="201">
        <f t="shared" si="136"/>
        <v>0</v>
      </c>
      <c r="AN773" s="201">
        <f t="shared" si="136"/>
        <v>0</v>
      </c>
      <c r="AO773" s="201">
        <f t="shared" si="136"/>
        <v>0</v>
      </c>
      <c r="AP773" s="201">
        <f t="shared" si="136"/>
        <v>0</v>
      </c>
      <c r="AQ773" s="201">
        <f t="shared" si="136"/>
        <v>59480</v>
      </c>
      <c r="AR773" s="201">
        <f t="shared" si="136"/>
        <v>45000</v>
      </c>
      <c r="AS773" s="201">
        <f t="shared" si="136"/>
        <v>0</v>
      </c>
      <c r="AT773" s="201">
        <f t="shared" si="136"/>
        <v>0</v>
      </c>
      <c r="AU773" s="201">
        <f t="shared" si="136"/>
        <v>227651.25</v>
      </c>
      <c r="AV773" s="201">
        <f t="shared" si="136"/>
        <v>0</v>
      </c>
      <c r="AW773" s="201">
        <f t="shared" si="136"/>
        <v>0</v>
      </c>
      <c r="AX773" s="201">
        <f t="shared" si="136"/>
        <v>0</v>
      </c>
      <c r="AY773" s="201">
        <f t="shared" si="136"/>
        <v>0</v>
      </c>
      <c r="AZ773" s="201">
        <f t="shared" si="136"/>
        <v>98000</v>
      </c>
      <c r="BA773" s="201">
        <f t="shared" si="136"/>
        <v>0</v>
      </c>
      <c r="BB773" s="201">
        <f t="shared" si="136"/>
        <v>0</v>
      </c>
      <c r="BC773" s="201">
        <f t="shared" si="136"/>
        <v>0</v>
      </c>
      <c r="BD773" s="201">
        <f t="shared" si="136"/>
        <v>0</v>
      </c>
      <c r="BE773" s="201">
        <f t="shared" si="136"/>
        <v>0</v>
      </c>
      <c r="BF773" s="201">
        <f t="shared" si="136"/>
        <v>1100000</v>
      </c>
      <c r="BG773" s="201">
        <f t="shared" si="136"/>
        <v>0</v>
      </c>
      <c r="BH773" s="201">
        <f t="shared" si="136"/>
        <v>6300</v>
      </c>
      <c r="BI773" s="201">
        <f t="shared" si="136"/>
        <v>0</v>
      </c>
      <c r="BJ773" s="201">
        <f t="shared" si="136"/>
        <v>68084</v>
      </c>
      <c r="BK773" s="201">
        <f t="shared" si="136"/>
        <v>0</v>
      </c>
      <c r="BL773" s="201">
        <f t="shared" si="136"/>
        <v>25400</v>
      </c>
      <c r="BM773" s="201">
        <f t="shared" si="136"/>
        <v>0</v>
      </c>
      <c r="BN773" s="201">
        <f t="shared" si="136"/>
        <v>2000000</v>
      </c>
      <c r="BO773" s="201">
        <f t="shared" si="136"/>
        <v>94180</v>
      </c>
      <c r="BP773" s="201">
        <f t="shared" si="136"/>
        <v>0</v>
      </c>
      <c r="BQ773" s="201">
        <f t="shared" si="136"/>
        <v>0</v>
      </c>
      <c r="BR773" s="201">
        <f t="shared" si="136"/>
        <v>0</v>
      </c>
      <c r="BS773" s="201">
        <f t="shared" si="136"/>
        <v>0</v>
      </c>
      <c r="BT773" s="201">
        <f t="shared" si="137"/>
        <v>96352.62</v>
      </c>
      <c r="BU773" s="201">
        <f t="shared" si="137"/>
        <v>0</v>
      </c>
      <c r="BV773" s="201">
        <f t="shared" si="137"/>
        <v>0</v>
      </c>
      <c r="BW773" s="201">
        <f t="shared" si="137"/>
        <v>0</v>
      </c>
      <c r="BX773" s="201">
        <f t="shared" si="137"/>
        <v>37350</v>
      </c>
      <c r="BY773" s="201">
        <f t="shared" si="137"/>
        <v>0</v>
      </c>
      <c r="BZ773" s="201">
        <f t="shared" si="137"/>
        <v>0</v>
      </c>
      <c r="CA773" s="201">
        <f t="shared" si="137"/>
        <v>0</v>
      </c>
      <c r="CB773" s="201">
        <f t="shared" si="137"/>
        <v>0</v>
      </c>
      <c r="CC773" s="201">
        <f t="shared" si="132"/>
        <v>5867377.8700000001</v>
      </c>
    </row>
    <row r="774" spans="1:81" s="109" customFormat="1">
      <c r="A774" s="141"/>
      <c r="B774" s="319"/>
      <c r="C774" s="321"/>
      <c r="D774" s="331"/>
      <c r="E774" s="331"/>
      <c r="F774" s="332" t="s">
        <v>1345</v>
      </c>
      <c r="G774" s="333" t="s">
        <v>1311</v>
      </c>
      <c r="H774" s="201">
        <f t="shared" si="136"/>
        <v>0</v>
      </c>
      <c r="I774" s="201">
        <f t="shared" si="136"/>
        <v>789413.41</v>
      </c>
      <c r="J774" s="201">
        <f t="shared" si="136"/>
        <v>2324407.54</v>
      </c>
      <c r="K774" s="201">
        <f t="shared" si="136"/>
        <v>306339.14</v>
      </c>
      <c r="L774" s="201">
        <f t="shared" si="136"/>
        <v>633441.36</v>
      </c>
      <c r="M774" s="201">
        <f t="shared" si="136"/>
        <v>139134.21</v>
      </c>
      <c r="N774" s="201">
        <f t="shared" si="136"/>
        <v>4128831.51</v>
      </c>
      <c r="O774" s="201">
        <f t="shared" si="136"/>
        <v>75600.350000000006</v>
      </c>
      <c r="P774" s="201">
        <f t="shared" si="136"/>
        <v>348915.18</v>
      </c>
      <c r="Q774" s="201">
        <f t="shared" si="136"/>
        <v>1820000</v>
      </c>
      <c r="R774" s="201">
        <f t="shared" si="136"/>
        <v>174740.21</v>
      </c>
      <c r="S774" s="201">
        <f t="shared" si="136"/>
        <v>483517.14</v>
      </c>
      <c r="T774" s="201">
        <f t="shared" si="136"/>
        <v>1509630.47</v>
      </c>
      <c r="U774" s="201">
        <f t="shared" si="136"/>
        <v>1858632.02</v>
      </c>
      <c r="V774" s="201">
        <f t="shared" si="136"/>
        <v>207013.3</v>
      </c>
      <c r="W774" s="201">
        <f t="shared" si="136"/>
        <v>376516.47</v>
      </c>
      <c r="X774" s="201">
        <f t="shared" si="136"/>
        <v>279610.03999999998</v>
      </c>
      <c r="Y774" s="201">
        <f t="shared" si="136"/>
        <v>175653.37</v>
      </c>
      <c r="Z774" s="201">
        <f t="shared" si="136"/>
        <v>0</v>
      </c>
      <c r="AA774" s="201">
        <f t="shared" si="136"/>
        <v>3009128.86</v>
      </c>
      <c r="AB774" s="201">
        <f t="shared" si="136"/>
        <v>367396.22</v>
      </c>
      <c r="AC774" s="201">
        <f t="shared" si="136"/>
        <v>1645233.45</v>
      </c>
      <c r="AD774" s="201">
        <f t="shared" si="136"/>
        <v>434485.92</v>
      </c>
      <c r="AE774" s="201">
        <f t="shared" si="136"/>
        <v>505088.39</v>
      </c>
      <c r="AF774" s="201">
        <f t="shared" si="136"/>
        <v>383827.3</v>
      </c>
      <c r="AG774" s="201">
        <f t="shared" si="136"/>
        <v>751560.65</v>
      </c>
      <c r="AH774" s="201">
        <f t="shared" si="136"/>
        <v>131957.63</v>
      </c>
      <c r="AI774" s="201">
        <f t="shared" si="136"/>
        <v>0</v>
      </c>
      <c r="AJ774" s="201">
        <f t="shared" si="136"/>
        <v>221562.2</v>
      </c>
      <c r="AK774" s="201">
        <f t="shared" si="136"/>
        <v>252345.39</v>
      </c>
      <c r="AL774" s="201">
        <f t="shared" si="136"/>
        <v>145395.57</v>
      </c>
      <c r="AM774" s="201">
        <f t="shared" si="136"/>
        <v>9362.02</v>
      </c>
      <c r="AN774" s="201">
        <f t="shared" si="136"/>
        <v>206083.20000000001</v>
      </c>
      <c r="AO774" s="201">
        <f t="shared" si="136"/>
        <v>11509.99</v>
      </c>
      <c r="AP774" s="201">
        <f t="shared" si="136"/>
        <v>147628.23000000001</v>
      </c>
      <c r="AQ774" s="201">
        <f t="shared" si="136"/>
        <v>11949.29</v>
      </c>
      <c r="AR774" s="201">
        <f t="shared" si="136"/>
        <v>189892.58</v>
      </c>
      <c r="AS774" s="201">
        <f t="shared" si="136"/>
        <v>352435.12</v>
      </c>
      <c r="AT774" s="201">
        <f t="shared" si="136"/>
        <v>5566.05</v>
      </c>
      <c r="AU774" s="201">
        <f t="shared" si="136"/>
        <v>1660690.46</v>
      </c>
      <c r="AV774" s="201">
        <f t="shared" si="136"/>
        <v>105500</v>
      </c>
      <c r="AW774" s="201">
        <f t="shared" si="136"/>
        <v>146149.01999999999</v>
      </c>
      <c r="AX774" s="201">
        <f t="shared" si="136"/>
        <v>185857.17</v>
      </c>
      <c r="AY774" s="201">
        <f t="shared" si="136"/>
        <v>298510.73</v>
      </c>
      <c r="AZ774" s="201">
        <f t="shared" si="136"/>
        <v>110039.4</v>
      </c>
      <c r="BA774" s="201">
        <f t="shared" si="136"/>
        <v>105876.6</v>
      </c>
      <c r="BB774" s="201">
        <f t="shared" si="136"/>
        <v>3200768.98</v>
      </c>
      <c r="BC774" s="201">
        <f t="shared" si="136"/>
        <v>369842.05</v>
      </c>
      <c r="BD774" s="201">
        <f t="shared" si="136"/>
        <v>146574.32</v>
      </c>
      <c r="BE774" s="201">
        <f t="shared" si="136"/>
        <v>508694.83</v>
      </c>
      <c r="BF774" s="201">
        <f t="shared" si="136"/>
        <v>0</v>
      </c>
      <c r="BG774" s="201">
        <f t="shared" si="136"/>
        <v>0</v>
      </c>
      <c r="BH774" s="201">
        <f t="shared" si="136"/>
        <v>931709.28980000003</v>
      </c>
      <c r="BI774" s="201">
        <f t="shared" si="136"/>
        <v>1010008.36</v>
      </c>
      <c r="BJ774" s="201">
        <f t="shared" si="136"/>
        <v>856915.38</v>
      </c>
      <c r="BK774" s="201">
        <f t="shared" si="136"/>
        <v>149665.91</v>
      </c>
      <c r="BL774" s="201">
        <f t="shared" si="136"/>
        <v>65949.08</v>
      </c>
      <c r="BM774" s="201">
        <f t="shared" si="136"/>
        <v>0</v>
      </c>
      <c r="BN774" s="201">
        <f t="shared" si="136"/>
        <v>2658262.63</v>
      </c>
      <c r="BO774" s="201">
        <f t="shared" si="136"/>
        <v>168211.76</v>
      </c>
      <c r="BP774" s="201">
        <f t="shared" si="136"/>
        <v>23130.3</v>
      </c>
      <c r="BQ774" s="201">
        <f t="shared" si="136"/>
        <v>365737.29</v>
      </c>
      <c r="BR774" s="201">
        <f t="shared" si="136"/>
        <v>310287.75</v>
      </c>
      <c r="BS774" s="201">
        <f t="shared" si="136"/>
        <v>339665.08</v>
      </c>
      <c r="BT774" s="201">
        <f t="shared" si="137"/>
        <v>1909713.32</v>
      </c>
      <c r="BU774" s="201">
        <f t="shared" si="137"/>
        <v>2647.74</v>
      </c>
      <c r="BV774" s="201">
        <f t="shared" si="137"/>
        <v>156165.19</v>
      </c>
      <c r="BW774" s="201">
        <f t="shared" si="137"/>
        <v>291197.14</v>
      </c>
      <c r="BX774" s="201">
        <f t="shared" si="137"/>
        <v>375971.6</v>
      </c>
      <c r="BY774" s="201">
        <f t="shared" si="137"/>
        <v>841885.02</v>
      </c>
      <c r="BZ774" s="201">
        <f t="shared" si="137"/>
        <v>278451.93</v>
      </c>
      <c r="CA774" s="201">
        <f t="shared" si="137"/>
        <v>5177.9399999999996</v>
      </c>
      <c r="CB774" s="201">
        <f t="shared" si="137"/>
        <v>6615.81</v>
      </c>
      <c r="CC774" s="201">
        <f t="shared" si="132"/>
        <v>41999675.859799996</v>
      </c>
    </row>
    <row r="775" spans="1:81" s="109" customFormat="1">
      <c r="A775" s="141"/>
      <c r="B775" s="319"/>
      <c r="C775" s="321"/>
      <c r="D775" s="331"/>
      <c r="E775" s="331"/>
      <c r="F775" s="332" t="s">
        <v>1346</v>
      </c>
      <c r="G775" s="333" t="s">
        <v>1347</v>
      </c>
      <c r="H775" s="201">
        <f t="shared" si="136"/>
        <v>0</v>
      </c>
      <c r="I775" s="201">
        <f t="shared" si="136"/>
        <v>0</v>
      </c>
      <c r="J775" s="201">
        <f t="shared" si="136"/>
        <v>0</v>
      </c>
      <c r="K775" s="201">
        <f t="shared" si="136"/>
        <v>0</v>
      </c>
      <c r="L775" s="201">
        <f t="shared" si="136"/>
        <v>0</v>
      </c>
      <c r="M775" s="201">
        <f t="shared" si="136"/>
        <v>0</v>
      </c>
      <c r="N775" s="201">
        <f t="shared" si="136"/>
        <v>0</v>
      </c>
      <c r="O775" s="201">
        <f t="shared" si="136"/>
        <v>0</v>
      </c>
      <c r="P775" s="201">
        <f t="shared" si="136"/>
        <v>0</v>
      </c>
      <c r="Q775" s="201">
        <f t="shared" si="136"/>
        <v>2100</v>
      </c>
      <c r="R775" s="201">
        <f t="shared" si="136"/>
        <v>0</v>
      </c>
      <c r="S775" s="201">
        <f t="shared" si="136"/>
        <v>0</v>
      </c>
      <c r="T775" s="201">
        <f t="shared" si="136"/>
        <v>0</v>
      </c>
      <c r="U775" s="201">
        <f t="shared" si="136"/>
        <v>4200</v>
      </c>
      <c r="V775" s="201">
        <f t="shared" si="136"/>
        <v>0</v>
      </c>
      <c r="W775" s="201">
        <f t="shared" si="136"/>
        <v>0</v>
      </c>
      <c r="X775" s="201">
        <f t="shared" si="136"/>
        <v>0</v>
      </c>
      <c r="Y775" s="201">
        <f t="shared" si="136"/>
        <v>0</v>
      </c>
      <c r="Z775" s="201">
        <f t="shared" si="136"/>
        <v>0</v>
      </c>
      <c r="AA775" s="201">
        <f t="shared" si="136"/>
        <v>30745.9</v>
      </c>
      <c r="AB775" s="201">
        <f t="shared" si="136"/>
        <v>0</v>
      </c>
      <c r="AC775" s="201">
        <f t="shared" si="136"/>
        <v>0</v>
      </c>
      <c r="AD775" s="201">
        <f t="shared" si="136"/>
        <v>121613</v>
      </c>
      <c r="AE775" s="201">
        <f t="shared" si="136"/>
        <v>0</v>
      </c>
      <c r="AF775" s="201">
        <f t="shared" si="136"/>
        <v>0</v>
      </c>
      <c r="AG775" s="201">
        <f t="shared" si="136"/>
        <v>300</v>
      </c>
      <c r="AH775" s="201">
        <f t="shared" si="136"/>
        <v>0</v>
      </c>
      <c r="AI775" s="201">
        <f t="shared" si="136"/>
        <v>0</v>
      </c>
      <c r="AJ775" s="201">
        <f t="shared" si="136"/>
        <v>0</v>
      </c>
      <c r="AK775" s="201">
        <f t="shared" si="136"/>
        <v>0</v>
      </c>
      <c r="AL775" s="201">
        <f t="shared" si="136"/>
        <v>0</v>
      </c>
      <c r="AM775" s="201">
        <f t="shared" si="136"/>
        <v>0</v>
      </c>
      <c r="AN775" s="201">
        <f t="shared" si="136"/>
        <v>0</v>
      </c>
      <c r="AO775" s="201">
        <f t="shared" si="136"/>
        <v>0</v>
      </c>
      <c r="AP775" s="201">
        <f t="shared" si="136"/>
        <v>0</v>
      </c>
      <c r="AQ775" s="201">
        <f t="shared" si="136"/>
        <v>376740</v>
      </c>
      <c r="AR775" s="201">
        <f t="shared" si="136"/>
        <v>0</v>
      </c>
      <c r="AS775" s="201">
        <f t="shared" si="136"/>
        <v>271812.59999999998</v>
      </c>
      <c r="AT775" s="201">
        <f t="shared" si="136"/>
        <v>0</v>
      </c>
      <c r="AU775" s="201">
        <f t="shared" si="136"/>
        <v>0</v>
      </c>
      <c r="AV775" s="201">
        <f t="shared" si="136"/>
        <v>0</v>
      </c>
      <c r="AW775" s="201">
        <f t="shared" si="136"/>
        <v>0</v>
      </c>
      <c r="AX775" s="201">
        <f t="shared" si="136"/>
        <v>0</v>
      </c>
      <c r="AY775" s="201">
        <f t="shared" si="136"/>
        <v>0</v>
      </c>
      <c r="AZ775" s="201">
        <f t="shared" si="136"/>
        <v>0</v>
      </c>
      <c r="BA775" s="201">
        <f t="shared" si="136"/>
        <v>20180</v>
      </c>
      <c r="BB775" s="201">
        <f t="shared" si="136"/>
        <v>0</v>
      </c>
      <c r="BC775" s="201">
        <f t="shared" si="136"/>
        <v>0</v>
      </c>
      <c r="BD775" s="201">
        <f t="shared" si="136"/>
        <v>0</v>
      </c>
      <c r="BE775" s="201">
        <f t="shared" si="136"/>
        <v>0</v>
      </c>
      <c r="BF775" s="201">
        <f t="shared" si="136"/>
        <v>0</v>
      </c>
      <c r="BG775" s="201">
        <f t="shared" si="136"/>
        <v>0</v>
      </c>
      <c r="BH775" s="201">
        <f t="shared" si="136"/>
        <v>0</v>
      </c>
      <c r="BI775" s="201">
        <f t="shared" si="136"/>
        <v>0</v>
      </c>
      <c r="BJ775" s="201">
        <f t="shared" si="136"/>
        <v>0</v>
      </c>
      <c r="BK775" s="201">
        <f t="shared" si="136"/>
        <v>0</v>
      </c>
      <c r="BL775" s="201">
        <f t="shared" si="136"/>
        <v>0</v>
      </c>
      <c r="BM775" s="201">
        <f t="shared" si="136"/>
        <v>67800</v>
      </c>
      <c r="BN775" s="201">
        <f t="shared" si="136"/>
        <v>72212.100000000006</v>
      </c>
      <c r="BO775" s="201">
        <f t="shared" si="136"/>
        <v>0</v>
      </c>
      <c r="BP775" s="201">
        <f t="shared" si="136"/>
        <v>78240.56</v>
      </c>
      <c r="BQ775" s="201">
        <f t="shared" si="136"/>
        <v>28866.5</v>
      </c>
      <c r="BR775" s="201">
        <f t="shared" si="136"/>
        <v>0</v>
      </c>
      <c r="BS775" s="201">
        <f t="shared" ref="BS775" si="138">BS666</f>
        <v>169279</v>
      </c>
      <c r="BT775" s="201">
        <f t="shared" si="137"/>
        <v>0</v>
      </c>
      <c r="BU775" s="201">
        <f t="shared" si="137"/>
        <v>15522.48</v>
      </c>
      <c r="BV775" s="201">
        <f t="shared" si="137"/>
        <v>0</v>
      </c>
      <c r="BW775" s="201">
        <f t="shared" si="137"/>
        <v>0</v>
      </c>
      <c r="BX775" s="201">
        <f t="shared" si="137"/>
        <v>0</v>
      </c>
      <c r="BY775" s="201">
        <f t="shared" si="137"/>
        <v>28408.5</v>
      </c>
      <c r="BZ775" s="201">
        <f t="shared" si="137"/>
        <v>0</v>
      </c>
      <c r="CA775" s="201">
        <f t="shared" si="137"/>
        <v>0</v>
      </c>
      <c r="CB775" s="201">
        <f t="shared" si="137"/>
        <v>37234</v>
      </c>
      <c r="CC775" s="201">
        <f t="shared" si="132"/>
        <v>1325254.6399999999</v>
      </c>
    </row>
    <row r="776" spans="1:81" s="109" customFormat="1">
      <c r="A776" s="141"/>
      <c r="B776" s="319"/>
      <c r="C776" s="321"/>
      <c r="D776" s="331"/>
      <c r="E776" s="331"/>
      <c r="F776" s="332" t="s">
        <v>1348</v>
      </c>
      <c r="G776" s="333" t="s">
        <v>1349</v>
      </c>
      <c r="H776" s="201">
        <f t="shared" ref="H776:BS779" si="139">H667</f>
        <v>0</v>
      </c>
      <c r="I776" s="201">
        <f t="shared" si="139"/>
        <v>0</v>
      </c>
      <c r="J776" s="201">
        <f t="shared" si="139"/>
        <v>1045000</v>
      </c>
      <c r="K776" s="201">
        <f t="shared" si="139"/>
        <v>0</v>
      </c>
      <c r="L776" s="201">
        <f t="shared" si="139"/>
        <v>0</v>
      </c>
      <c r="M776" s="201">
        <f t="shared" si="139"/>
        <v>0</v>
      </c>
      <c r="N776" s="201">
        <f t="shared" si="139"/>
        <v>0</v>
      </c>
      <c r="O776" s="201">
        <f t="shared" si="139"/>
        <v>0</v>
      </c>
      <c r="P776" s="201">
        <f t="shared" si="139"/>
        <v>14624</v>
      </c>
      <c r="Q776" s="201">
        <f t="shared" si="139"/>
        <v>3029000</v>
      </c>
      <c r="R776" s="201">
        <f t="shared" si="139"/>
        <v>0</v>
      </c>
      <c r="S776" s="201">
        <f t="shared" si="139"/>
        <v>0</v>
      </c>
      <c r="T776" s="201">
        <f t="shared" si="139"/>
        <v>0</v>
      </c>
      <c r="U776" s="201">
        <f t="shared" si="139"/>
        <v>0</v>
      </c>
      <c r="V776" s="201">
        <f t="shared" si="139"/>
        <v>0</v>
      </c>
      <c r="W776" s="201">
        <f t="shared" si="139"/>
        <v>0</v>
      </c>
      <c r="X776" s="201">
        <f t="shared" si="139"/>
        <v>0</v>
      </c>
      <c r="Y776" s="201">
        <f t="shared" si="139"/>
        <v>0</v>
      </c>
      <c r="Z776" s="201">
        <f t="shared" si="139"/>
        <v>0</v>
      </c>
      <c r="AA776" s="201">
        <f t="shared" si="139"/>
        <v>0</v>
      </c>
      <c r="AB776" s="201">
        <f t="shared" si="139"/>
        <v>0</v>
      </c>
      <c r="AC776" s="201">
        <f t="shared" si="139"/>
        <v>0</v>
      </c>
      <c r="AD776" s="201">
        <f t="shared" si="139"/>
        <v>0</v>
      </c>
      <c r="AE776" s="201">
        <f t="shared" si="139"/>
        <v>0</v>
      </c>
      <c r="AF776" s="201">
        <f t="shared" si="139"/>
        <v>0</v>
      </c>
      <c r="AG776" s="201">
        <f t="shared" si="139"/>
        <v>0</v>
      </c>
      <c r="AH776" s="201">
        <f t="shared" si="139"/>
        <v>13082</v>
      </c>
      <c r="AI776" s="201">
        <f t="shared" si="139"/>
        <v>183500</v>
      </c>
      <c r="AJ776" s="201">
        <f t="shared" si="139"/>
        <v>0</v>
      </c>
      <c r="AK776" s="201">
        <f t="shared" si="139"/>
        <v>62500</v>
      </c>
      <c r="AL776" s="201">
        <f t="shared" si="139"/>
        <v>91500</v>
      </c>
      <c r="AM776" s="201">
        <f t="shared" si="139"/>
        <v>40500</v>
      </c>
      <c r="AN776" s="201">
        <f t="shared" si="139"/>
        <v>133500</v>
      </c>
      <c r="AO776" s="201">
        <f t="shared" si="139"/>
        <v>217500</v>
      </c>
      <c r="AP776" s="201">
        <f t="shared" si="139"/>
        <v>0</v>
      </c>
      <c r="AQ776" s="201">
        <f t="shared" si="139"/>
        <v>53000</v>
      </c>
      <c r="AR776" s="201">
        <f t="shared" si="139"/>
        <v>0</v>
      </c>
      <c r="AS776" s="201">
        <f t="shared" si="139"/>
        <v>94000</v>
      </c>
      <c r="AT776" s="201">
        <f t="shared" si="139"/>
        <v>0</v>
      </c>
      <c r="AU776" s="201">
        <f t="shared" si="139"/>
        <v>0</v>
      </c>
      <c r="AV776" s="201">
        <f t="shared" si="139"/>
        <v>0</v>
      </c>
      <c r="AW776" s="201">
        <f t="shared" si="139"/>
        <v>0</v>
      </c>
      <c r="AX776" s="201">
        <f t="shared" si="139"/>
        <v>0</v>
      </c>
      <c r="AY776" s="201">
        <f t="shared" si="139"/>
        <v>0</v>
      </c>
      <c r="AZ776" s="201">
        <f t="shared" si="139"/>
        <v>0</v>
      </c>
      <c r="BA776" s="201">
        <f t="shared" si="139"/>
        <v>0</v>
      </c>
      <c r="BB776" s="201">
        <f t="shared" si="139"/>
        <v>0</v>
      </c>
      <c r="BC776" s="201">
        <f t="shared" si="139"/>
        <v>0</v>
      </c>
      <c r="BD776" s="201">
        <f t="shared" si="139"/>
        <v>0</v>
      </c>
      <c r="BE776" s="201">
        <f t="shared" si="139"/>
        <v>0</v>
      </c>
      <c r="BF776" s="201">
        <f t="shared" si="139"/>
        <v>343382</v>
      </c>
      <c r="BG776" s="201">
        <f t="shared" si="139"/>
        <v>0</v>
      </c>
      <c r="BH776" s="201">
        <f t="shared" si="139"/>
        <v>0</v>
      </c>
      <c r="BI776" s="201">
        <f t="shared" si="139"/>
        <v>0</v>
      </c>
      <c r="BJ776" s="201">
        <f t="shared" si="139"/>
        <v>0</v>
      </c>
      <c r="BK776" s="201">
        <f t="shared" si="139"/>
        <v>0</v>
      </c>
      <c r="BL776" s="201">
        <f t="shared" si="139"/>
        <v>0</v>
      </c>
      <c r="BM776" s="201">
        <f t="shared" si="139"/>
        <v>0</v>
      </c>
      <c r="BN776" s="201">
        <f t="shared" si="139"/>
        <v>0</v>
      </c>
      <c r="BO776" s="201">
        <f t="shared" si="139"/>
        <v>0</v>
      </c>
      <c r="BP776" s="201">
        <f t="shared" si="139"/>
        <v>0</v>
      </c>
      <c r="BQ776" s="201">
        <f t="shared" si="139"/>
        <v>0</v>
      </c>
      <c r="BR776" s="201">
        <f t="shared" si="139"/>
        <v>0</v>
      </c>
      <c r="BS776" s="201">
        <f t="shared" si="139"/>
        <v>0</v>
      </c>
      <c r="BT776" s="201">
        <f t="shared" si="137"/>
        <v>0</v>
      </c>
      <c r="BU776" s="201">
        <f t="shared" si="137"/>
        <v>0</v>
      </c>
      <c r="BV776" s="201">
        <f t="shared" si="137"/>
        <v>0</v>
      </c>
      <c r="BW776" s="201">
        <f t="shared" si="137"/>
        <v>0</v>
      </c>
      <c r="BX776" s="201">
        <f t="shared" si="137"/>
        <v>0</v>
      </c>
      <c r="BY776" s="201">
        <f t="shared" si="137"/>
        <v>0</v>
      </c>
      <c r="BZ776" s="201">
        <f t="shared" si="137"/>
        <v>0</v>
      </c>
      <c r="CA776" s="201">
        <f t="shared" si="137"/>
        <v>0</v>
      </c>
      <c r="CB776" s="201">
        <f t="shared" si="137"/>
        <v>0</v>
      </c>
      <c r="CC776" s="201">
        <f t="shared" si="132"/>
        <v>5321088</v>
      </c>
    </row>
    <row r="777" spans="1:81" s="109" customFormat="1">
      <c r="A777" s="141"/>
      <c r="B777" s="319"/>
      <c r="C777" s="321"/>
      <c r="D777" s="331"/>
      <c r="E777" s="331"/>
      <c r="F777" s="332" t="s">
        <v>1350</v>
      </c>
      <c r="G777" s="333" t="s">
        <v>1351</v>
      </c>
      <c r="H777" s="201">
        <f t="shared" si="139"/>
        <v>3763441.94</v>
      </c>
      <c r="I777" s="201">
        <f t="shared" si="139"/>
        <v>843977.79</v>
      </c>
      <c r="J777" s="201">
        <f t="shared" si="139"/>
        <v>11129273.65</v>
      </c>
      <c r="K777" s="201">
        <f t="shared" si="139"/>
        <v>588460.15</v>
      </c>
      <c r="L777" s="201">
        <f t="shared" si="139"/>
        <v>1052462.8999999999</v>
      </c>
      <c r="M777" s="201">
        <f t="shared" si="139"/>
        <v>0</v>
      </c>
      <c r="N777" s="201">
        <f t="shared" si="139"/>
        <v>30311759.82</v>
      </c>
      <c r="O777" s="201">
        <f t="shared" si="139"/>
        <v>5295791.5</v>
      </c>
      <c r="P777" s="201">
        <f t="shared" si="139"/>
        <v>3497625.67</v>
      </c>
      <c r="Q777" s="201">
        <f t="shared" si="139"/>
        <v>29745770.260000002</v>
      </c>
      <c r="R777" s="201">
        <f t="shared" si="139"/>
        <v>3012199.6</v>
      </c>
      <c r="S777" s="201">
        <f t="shared" si="139"/>
        <v>529464.18000000005</v>
      </c>
      <c r="T777" s="201">
        <f t="shared" si="139"/>
        <v>2927093.45</v>
      </c>
      <c r="U777" s="201">
        <f t="shared" si="139"/>
        <v>23697532</v>
      </c>
      <c r="V777" s="201">
        <f t="shared" si="139"/>
        <v>537739</v>
      </c>
      <c r="W777" s="201">
        <f t="shared" si="139"/>
        <v>14771711.359999999</v>
      </c>
      <c r="X777" s="201">
        <f t="shared" si="139"/>
        <v>4042890.53</v>
      </c>
      <c r="Y777" s="201">
        <f t="shared" si="139"/>
        <v>14823.15</v>
      </c>
      <c r="Z777" s="201">
        <f t="shared" si="139"/>
        <v>15531286.51</v>
      </c>
      <c r="AA777" s="201">
        <f t="shared" si="139"/>
        <v>2417275.83</v>
      </c>
      <c r="AB777" s="201">
        <f t="shared" si="139"/>
        <v>675775.77</v>
      </c>
      <c r="AC777" s="201">
        <f t="shared" si="139"/>
        <v>3184561.29</v>
      </c>
      <c r="AD777" s="201">
        <f t="shared" si="139"/>
        <v>1329631.58</v>
      </c>
      <c r="AE777" s="201">
        <f t="shared" si="139"/>
        <v>1214206.8799999999</v>
      </c>
      <c r="AF777" s="201">
        <f t="shared" si="139"/>
        <v>3622715.6</v>
      </c>
      <c r="AG777" s="201">
        <f t="shared" si="139"/>
        <v>973363.15</v>
      </c>
      <c r="AH777" s="201">
        <f t="shared" si="139"/>
        <v>1338378</v>
      </c>
      <c r="AI777" s="201">
        <f t="shared" si="139"/>
        <v>0</v>
      </c>
      <c r="AJ777" s="201">
        <f t="shared" si="139"/>
        <v>102500</v>
      </c>
      <c r="AK777" s="201">
        <f t="shared" si="139"/>
        <v>0</v>
      </c>
      <c r="AL777" s="201">
        <f t="shared" si="139"/>
        <v>0</v>
      </c>
      <c r="AM777" s="201">
        <f t="shared" si="139"/>
        <v>0</v>
      </c>
      <c r="AN777" s="201">
        <f t="shared" si="139"/>
        <v>0</v>
      </c>
      <c r="AO777" s="201">
        <f t="shared" si="139"/>
        <v>0</v>
      </c>
      <c r="AP777" s="201">
        <f t="shared" si="139"/>
        <v>118500</v>
      </c>
      <c r="AQ777" s="201">
        <f t="shared" si="139"/>
        <v>65000</v>
      </c>
      <c r="AR777" s="201">
        <f t="shared" si="139"/>
        <v>367000</v>
      </c>
      <c r="AS777" s="201">
        <f t="shared" si="139"/>
        <v>0</v>
      </c>
      <c r="AT777" s="201">
        <f t="shared" si="139"/>
        <v>110000</v>
      </c>
      <c r="AU777" s="201">
        <f t="shared" si="139"/>
        <v>6762558.5099999998</v>
      </c>
      <c r="AV777" s="201">
        <f t="shared" si="139"/>
        <v>554186.51</v>
      </c>
      <c r="AW777" s="201">
        <f t="shared" si="139"/>
        <v>3795242.75</v>
      </c>
      <c r="AX777" s="201">
        <f t="shared" si="139"/>
        <v>2314170</v>
      </c>
      <c r="AY777" s="201">
        <f t="shared" si="139"/>
        <v>1286282</v>
      </c>
      <c r="AZ777" s="201">
        <f t="shared" si="139"/>
        <v>196380.02</v>
      </c>
      <c r="BA777" s="201">
        <f t="shared" si="139"/>
        <v>585948.05000000005</v>
      </c>
      <c r="BB777" s="201">
        <f t="shared" si="139"/>
        <v>598544.38</v>
      </c>
      <c r="BC777" s="201">
        <f t="shared" si="139"/>
        <v>125247</v>
      </c>
      <c r="BD777" s="201">
        <f t="shared" si="139"/>
        <v>959882.42</v>
      </c>
      <c r="BE777" s="201">
        <f t="shared" si="139"/>
        <v>190219</v>
      </c>
      <c r="BF777" s="201">
        <f t="shared" si="139"/>
        <v>6752835.4699999997</v>
      </c>
      <c r="BG777" s="201">
        <f t="shared" si="139"/>
        <v>464154</v>
      </c>
      <c r="BH777" s="201">
        <f t="shared" si="139"/>
        <v>3545041.38</v>
      </c>
      <c r="BI777" s="201">
        <f t="shared" si="139"/>
        <v>2073473.5</v>
      </c>
      <c r="BJ777" s="201">
        <f t="shared" si="139"/>
        <v>243978.47</v>
      </c>
      <c r="BK777" s="201">
        <f t="shared" si="139"/>
        <v>131072.60999999999</v>
      </c>
      <c r="BL777" s="201">
        <f t="shared" si="139"/>
        <v>89961</v>
      </c>
      <c r="BM777" s="201">
        <f t="shared" si="139"/>
        <v>517388</v>
      </c>
      <c r="BN777" s="201">
        <f t="shared" si="139"/>
        <v>1913562.5</v>
      </c>
      <c r="BO777" s="201">
        <f t="shared" si="139"/>
        <v>226419</v>
      </c>
      <c r="BP777" s="201">
        <f t="shared" si="139"/>
        <v>178205.58</v>
      </c>
      <c r="BQ777" s="201">
        <f t="shared" si="139"/>
        <v>238179.5</v>
      </c>
      <c r="BR777" s="201">
        <f t="shared" si="139"/>
        <v>22128.42</v>
      </c>
      <c r="BS777" s="201">
        <f t="shared" si="139"/>
        <v>527923</v>
      </c>
      <c r="BT777" s="201">
        <f t="shared" si="137"/>
        <v>0</v>
      </c>
      <c r="BU777" s="201">
        <f t="shared" si="137"/>
        <v>3153101.69</v>
      </c>
      <c r="BV777" s="201">
        <f t="shared" si="137"/>
        <v>2059628.94</v>
      </c>
      <c r="BW777" s="201">
        <f t="shared" si="137"/>
        <v>210106.88</v>
      </c>
      <c r="BX777" s="201">
        <f t="shared" si="137"/>
        <v>1165544.81</v>
      </c>
      <c r="BY777" s="201">
        <f t="shared" si="137"/>
        <v>5984791.7000000002</v>
      </c>
      <c r="BZ777" s="201">
        <f t="shared" si="137"/>
        <v>396867.62</v>
      </c>
      <c r="CA777" s="201">
        <f t="shared" si="137"/>
        <v>151217</v>
      </c>
      <c r="CB777" s="201">
        <f t="shared" si="137"/>
        <v>0</v>
      </c>
      <c r="CC777" s="201">
        <f t="shared" si="132"/>
        <v>214226453.27000001</v>
      </c>
    </row>
    <row r="778" spans="1:81" s="109" customFormat="1">
      <c r="A778" s="141"/>
      <c r="B778" s="319"/>
      <c r="C778" s="321"/>
      <c r="D778" s="331"/>
      <c r="E778" s="331"/>
      <c r="F778" s="332" t="s">
        <v>1352</v>
      </c>
      <c r="G778" s="333" t="s">
        <v>1353</v>
      </c>
      <c r="H778" s="201">
        <f t="shared" si="139"/>
        <v>0</v>
      </c>
      <c r="I778" s="201">
        <f t="shared" si="139"/>
        <v>0</v>
      </c>
      <c r="J778" s="201">
        <f t="shared" si="139"/>
        <v>0</v>
      </c>
      <c r="K778" s="201">
        <f t="shared" si="139"/>
        <v>0</v>
      </c>
      <c r="L778" s="201">
        <f t="shared" si="139"/>
        <v>0</v>
      </c>
      <c r="M778" s="201">
        <f t="shared" si="139"/>
        <v>0</v>
      </c>
      <c r="N778" s="201">
        <f t="shared" si="139"/>
        <v>0</v>
      </c>
      <c r="O778" s="201">
        <f t="shared" si="139"/>
        <v>0</v>
      </c>
      <c r="P778" s="201">
        <f t="shared" si="139"/>
        <v>0</v>
      </c>
      <c r="Q778" s="201">
        <f t="shared" si="139"/>
        <v>0</v>
      </c>
      <c r="R778" s="201">
        <f t="shared" si="139"/>
        <v>0</v>
      </c>
      <c r="S778" s="201">
        <f t="shared" si="139"/>
        <v>0</v>
      </c>
      <c r="T778" s="201">
        <f t="shared" si="139"/>
        <v>0</v>
      </c>
      <c r="U778" s="201">
        <f t="shared" si="139"/>
        <v>0</v>
      </c>
      <c r="V778" s="201">
        <f t="shared" si="139"/>
        <v>0</v>
      </c>
      <c r="W778" s="201">
        <f t="shared" si="139"/>
        <v>0</v>
      </c>
      <c r="X778" s="201">
        <f t="shared" si="139"/>
        <v>0</v>
      </c>
      <c r="Y778" s="201">
        <f t="shared" si="139"/>
        <v>0</v>
      </c>
      <c r="Z778" s="201">
        <f t="shared" si="139"/>
        <v>0</v>
      </c>
      <c r="AA778" s="201">
        <f t="shared" si="139"/>
        <v>0</v>
      </c>
      <c r="AB778" s="201">
        <f t="shared" si="139"/>
        <v>0</v>
      </c>
      <c r="AC778" s="201">
        <f t="shared" si="139"/>
        <v>0</v>
      </c>
      <c r="AD778" s="201">
        <f t="shared" si="139"/>
        <v>0</v>
      </c>
      <c r="AE778" s="201">
        <f t="shared" si="139"/>
        <v>0</v>
      </c>
      <c r="AF778" s="201">
        <f t="shared" si="139"/>
        <v>0</v>
      </c>
      <c r="AG778" s="201">
        <f t="shared" si="139"/>
        <v>0</v>
      </c>
      <c r="AH778" s="201">
        <f t="shared" si="139"/>
        <v>0</v>
      </c>
      <c r="AI778" s="201">
        <f t="shared" si="139"/>
        <v>0</v>
      </c>
      <c r="AJ778" s="201">
        <f t="shared" si="139"/>
        <v>0</v>
      </c>
      <c r="AK778" s="201">
        <f t="shared" si="139"/>
        <v>0</v>
      </c>
      <c r="AL778" s="201">
        <f t="shared" si="139"/>
        <v>0</v>
      </c>
      <c r="AM778" s="201">
        <f t="shared" si="139"/>
        <v>0</v>
      </c>
      <c r="AN778" s="201">
        <f t="shared" si="139"/>
        <v>0</v>
      </c>
      <c r="AO778" s="201">
        <f t="shared" si="139"/>
        <v>0</v>
      </c>
      <c r="AP778" s="201">
        <f t="shared" si="139"/>
        <v>0</v>
      </c>
      <c r="AQ778" s="201">
        <f t="shared" si="139"/>
        <v>0</v>
      </c>
      <c r="AR778" s="201">
        <f t="shared" si="139"/>
        <v>0</v>
      </c>
      <c r="AS778" s="201">
        <f t="shared" si="139"/>
        <v>0</v>
      </c>
      <c r="AT778" s="201">
        <f t="shared" si="139"/>
        <v>0</v>
      </c>
      <c r="AU778" s="201">
        <f t="shared" si="139"/>
        <v>0</v>
      </c>
      <c r="AV778" s="201">
        <f t="shared" si="139"/>
        <v>0</v>
      </c>
      <c r="AW778" s="201">
        <f t="shared" si="139"/>
        <v>0</v>
      </c>
      <c r="AX778" s="201">
        <f t="shared" si="139"/>
        <v>0</v>
      </c>
      <c r="AY778" s="201">
        <f t="shared" si="139"/>
        <v>0</v>
      </c>
      <c r="AZ778" s="201">
        <f t="shared" si="139"/>
        <v>0</v>
      </c>
      <c r="BA778" s="201">
        <f t="shared" si="139"/>
        <v>0</v>
      </c>
      <c r="BB778" s="201">
        <f t="shared" si="139"/>
        <v>0</v>
      </c>
      <c r="BC778" s="201">
        <f t="shared" si="139"/>
        <v>0</v>
      </c>
      <c r="BD778" s="201">
        <f t="shared" si="139"/>
        <v>0</v>
      </c>
      <c r="BE778" s="201">
        <f t="shared" si="139"/>
        <v>0</v>
      </c>
      <c r="BF778" s="201">
        <f t="shared" si="139"/>
        <v>0</v>
      </c>
      <c r="BG778" s="201">
        <f t="shared" si="139"/>
        <v>0</v>
      </c>
      <c r="BH778" s="201">
        <f t="shared" si="139"/>
        <v>0</v>
      </c>
      <c r="BI778" s="201">
        <f t="shared" si="139"/>
        <v>0</v>
      </c>
      <c r="BJ778" s="201">
        <f t="shared" si="139"/>
        <v>0</v>
      </c>
      <c r="BK778" s="201">
        <f t="shared" si="139"/>
        <v>0</v>
      </c>
      <c r="BL778" s="201">
        <f t="shared" si="139"/>
        <v>0</v>
      </c>
      <c r="BM778" s="201">
        <f t="shared" si="139"/>
        <v>0</v>
      </c>
      <c r="BN778" s="201">
        <f t="shared" si="139"/>
        <v>0</v>
      </c>
      <c r="BO778" s="201">
        <f t="shared" si="139"/>
        <v>0</v>
      </c>
      <c r="BP778" s="201">
        <f t="shared" si="139"/>
        <v>0</v>
      </c>
      <c r="BQ778" s="201">
        <f t="shared" si="139"/>
        <v>0</v>
      </c>
      <c r="BR778" s="201">
        <f t="shared" si="139"/>
        <v>0</v>
      </c>
      <c r="BS778" s="201">
        <f t="shared" si="139"/>
        <v>0</v>
      </c>
      <c r="BT778" s="201">
        <f t="shared" si="137"/>
        <v>0</v>
      </c>
      <c r="BU778" s="201">
        <f t="shared" si="137"/>
        <v>0</v>
      </c>
      <c r="BV778" s="201">
        <f t="shared" si="137"/>
        <v>0</v>
      </c>
      <c r="BW778" s="201">
        <f t="shared" si="137"/>
        <v>0</v>
      </c>
      <c r="BX778" s="201">
        <f t="shared" si="137"/>
        <v>0</v>
      </c>
      <c r="BY778" s="201">
        <f t="shared" si="137"/>
        <v>0</v>
      </c>
      <c r="BZ778" s="201">
        <f t="shared" si="137"/>
        <v>0</v>
      </c>
      <c r="CA778" s="201">
        <f t="shared" si="137"/>
        <v>0</v>
      </c>
      <c r="CB778" s="201">
        <f t="shared" si="137"/>
        <v>0</v>
      </c>
      <c r="CC778" s="201">
        <f t="shared" si="132"/>
        <v>0</v>
      </c>
    </row>
    <row r="779" spans="1:81" s="109" customFormat="1">
      <c r="A779" s="141"/>
      <c r="B779" s="319"/>
      <c r="C779" s="321"/>
      <c r="D779" s="331"/>
      <c r="E779" s="331"/>
      <c r="F779" s="332" t="s">
        <v>1354</v>
      </c>
      <c r="G779" s="333" t="s">
        <v>1355</v>
      </c>
      <c r="H779" s="201">
        <f t="shared" si="139"/>
        <v>0</v>
      </c>
      <c r="I779" s="201">
        <f t="shared" si="139"/>
        <v>0</v>
      </c>
      <c r="J779" s="201">
        <f t="shared" si="139"/>
        <v>1161754</v>
      </c>
      <c r="K779" s="201">
        <f t="shared" si="139"/>
        <v>536499.93000000005</v>
      </c>
      <c r="L779" s="201">
        <f t="shared" si="139"/>
        <v>872572.89</v>
      </c>
      <c r="M779" s="201">
        <f t="shared" si="139"/>
        <v>0</v>
      </c>
      <c r="N779" s="201">
        <f t="shared" si="139"/>
        <v>12954920</v>
      </c>
      <c r="O779" s="201">
        <f t="shared" si="139"/>
        <v>0</v>
      </c>
      <c r="P779" s="201">
        <f t="shared" si="139"/>
        <v>201750</v>
      </c>
      <c r="Q779" s="201">
        <f t="shared" si="139"/>
        <v>0</v>
      </c>
      <c r="R779" s="201">
        <f t="shared" si="139"/>
        <v>0</v>
      </c>
      <c r="S779" s="201">
        <f t="shared" si="139"/>
        <v>1757900</v>
      </c>
      <c r="T779" s="201">
        <f t="shared" si="139"/>
        <v>212300.2</v>
      </c>
      <c r="U779" s="201">
        <f t="shared" si="139"/>
        <v>48000</v>
      </c>
      <c r="V779" s="201">
        <f t="shared" si="139"/>
        <v>0</v>
      </c>
      <c r="W779" s="201">
        <f t="shared" si="139"/>
        <v>523301.75</v>
      </c>
      <c r="X779" s="201">
        <f t="shared" si="139"/>
        <v>0</v>
      </c>
      <c r="Y779" s="201">
        <f t="shared" si="139"/>
        <v>0</v>
      </c>
      <c r="Z779" s="201">
        <f t="shared" si="139"/>
        <v>0</v>
      </c>
      <c r="AA779" s="201">
        <f t="shared" si="139"/>
        <v>0</v>
      </c>
      <c r="AB779" s="201">
        <f t="shared" si="139"/>
        <v>267654.84999999998</v>
      </c>
      <c r="AC779" s="201">
        <f t="shared" si="139"/>
        <v>0</v>
      </c>
      <c r="AD779" s="201">
        <f t="shared" si="139"/>
        <v>0</v>
      </c>
      <c r="AE779" s="201">
        <f t="shared" si="139"/>
        <v>0</v>
      </c>
      <c r="AF779" s="201">
        <f t="shared" si="139"/>
        <v>32200</v>
      </c>
      <c r="AG779" s="201">
        <f t="shared" si="139"/>
        <v>0</v>
      </c>
      <c r="AH779" s="201">
        <f t="shared" si="139"/>
        <v>0</v>
      </c>
      <c r="AI779" s="201">
        <f t="shared" si="139"/>
        <v>6627601.5</v>
      </c>
      <c r="AJ779" s="201">
        <f t="shared" si="139"/>
        <v>0</v>
      </c>
      <c r="AK779" s="201">
        <f t="shared" si="139"/>
        <v>128000</v>
      </c>
      <c r="AL779" s="201">
        <f t="shared" si="139"/>
        <v>51450</v>
      </c>
      <c r="AM779" s="201">
        <f t="shared" si="139"/>
        <v>131530</v>
      </c>
      <c r="AN779" s="201">
        <f t="shared" si="139"/>
        <v>0</v>
      </c>
      <c r="AO779" s="201">
        <f t="shared" si="139"/>
        <v>0</v>
      </c>
      <c r="AP779" s="201">
        <f t="shared" si="139"/>
        <v>0</v>
      </c>
      <c r="AQ779" s="201">
        <f t="shared" si="139"/>
        <v>2309598.89</v>
      </c>
      <c r="AR779" s="201">
        <f t="shared" si="139"/>
        <v>30329.5</v>
      </c>
      <c r="AS779" s="201">
        <f t="shared" si="139"/>
        <v>0</v>
      </c>
      <c r="AT779" s="201">
        <f t="shared" si="139"/>
        <v>0</v>
      </c>
      <c r="AU779" s="201">
        <f t="shared" si="139"/>
        <v>49200</v>
      </c>
      <c r="AV779" s="201">
        <f t="shared" si="139"/>
        <v>0</v>
      </c>
      <c r="AW779" s="201">
        <f t="shared" si="139"/>
        <v>0</v>
      </c>
      <c r="AX779" s="201">
        <f t="shared" si="139"/>
        <v>0</v>
      </c>
      <c r="AY779" s="201">
        <f t="shared" si="139"/>
        <v>46400</v>
      </c>
      <c r="AZ779" s="201">
        <f t="shared" si="139"/>
        <v>9817.7000000000007</v>
      </c>
      <c r="BA779" s="201">
        <f t="shared" si="139"/>
        <v>0</v>
      </c>
      <c r="BB779" s="201">
        <f t="shared" si="139"/>
        <v>0</v>
      </c>
      <c r="BC779" s="201">
        <f t="shared" si="139"/>
        <v>0</v>
      </c>
      <c r="BD779" s="201">
        <f t="shared" si="139"/>
        <v>0</v>
      </c>
      <c r="BE779" s="201">
        <f t="shared" si="139"/>
        <v>0</v>
      </c>
      <c r="BF779" s="201">
        <f t="shared" si="139"/>
        <v>0</v>
      </c>
      <c r="BG779" s="201">
        <f t="shared" si="139"/>
        <v>0</v>
      </c>
      <c r="BH779" s="201">
        <f t="shared" si="139"/>
        <v>323500</v>
      </c>
      <c r="BI779" s="201">
        <f t="shared" si="139"/>
        <v>160690</v>
      </c>
      <c r="BJ779" s="201">
        <f t="shared" si="139"/>
        <v>0</v>
      </c>
      <c r="BK779" s="201">
        <f t="shared" si="139"/>
        <v>20677.849999999999</v>
      </c>
      <c r="BL779" s="201">
        <f t="shared" si="139"/>
        <v>5482</v>
      </c>
      <c r="BM779" s="201">
        <f t="shared" si="139"/>
        <v>16284070.970000001</v>
      </c>
      <c r="BN779" s="201">
        <f t="shared" si="139"/>
        <v>0</v>
      </c>
      <c r="BO779" s="201">
        <f t="shared" si="139"/>
        <v>0</v>
      </c>
      <c r="BP779" s="201">
        <f t="shared" si="139"/>
        <v>0</v>
      </c>
      <c r="BQ779" s="201">
        <f t="shared" si="139"/>
        <v>0</v>
      </c>
      <c r="BR779" s="201">
        <f t="shared" si="139"/>
        <v>0</v>
      </c>
      <c r="BS779" s="201">
        <f t="shared" ref="BS779" si="140">BS670</f>
        <v>0</v>
      </c>
      <c r="BT779" s="201">
        <f t="shared" si="137"/>
        <v>1494006.3</v>
      </c>
      <c r="BU779" s="201">
        <f t="shared" si="137"/>
        <v>0</v>
      </c>
      <c r="BV779" s="201">
        <f t="shared" si="137"/>
        <v>0</v>
      </c>
      <c r="BW779" s="201">
        <f t="shared" si="137"/>
        <v>15080</v>
      </c>
      <c r="BX779" s="201">
        <f t="shared" si="137"/>
        <v>0</v>
      </c>
      <c r="BY779" s="201">
        <f t="shared" si="137"/>
        <v>1364679.69</v>
      </c>
      <c r="BZ779" s="201">
        <f t="shared" si="137"/>
        <v>80640</v>
      </c>
      <c r="CA779" s="201">
        <f t="shared" si="137"/>
        <v>0</v>
      </c>
      <c r="CB779" s="201">
        <f t="shared" si="137"/>
        <v>491532</v>
      </c>
      <c r="CC779" s="201">
        <f t="shared" si="132"/>
        <v>48193140.019999996</v>
      </c>
    </row>
    <row r="780" spans="1:81" s="109" customFormat="1">
      <c r="A780" s="141"/>
      <c r="B780" s="319"/>
      <c r="C780" s="321"/>
      <c r="D780" s="331"/>
      <c r="E780" s="331"/>
      <c r="F780" s="332" t="s">
        <v>1356</v>
      </c>
      <c r="G780" s="333" t="s">
        <v>1520</v>
      </c>
      <c r="H780" s="201">
        <f t="shared" ref="H780:BS783" si="141">H671</f>
        <v>0</v>
      </c>
      <c r="I780" s="201">
        <f t="shared" si="141"/>
        <v>0</v>
      </c>
      <c r="J780" s="201">
        <f t="shared" si="141"/>
        <v>0</v>
      </c>
      <c r="K780" s="201">
        <f t="shared" si="141"/>
        <v>1195561</v>
      </c>
      <c r="L780" s="201">
        <f t="shared" si="141"/>
        <v>0</v>
      </c>
      <c r="M780" s="201">
        <f t="shared" si="141"/>
        <v>23088197.859999999</v>
      </c>
      <c r="N780" s="201">
        <f t="shared" si="141"/>
        <v>1588760</v>
      </c>
      <c r="O780" s="201">
        <f t="shared" si="141"/>
        <v>0</v>
      </c>
      <c r="P780" s="201">
        <f t="shared" si="141"/>
        <v>0</v>
      </c>
      <c r="Q780" s="201">
        <f t="shared" si="141"/>
        <v>0</v>
      </c>
      <c r="R780" s="201">
        <f t="shared" si="141"/>
        <v>0</v>
      </c>
      <c r="S780" s="201">
        <f t="shared" si="141"/>
        <v>0</v>
      </c>
      <c r="T780" s="201">
        <f t="shared" si="141"/>
        <v>0</v>
      </c>
      <c r="U780" s="201">
        <f t="shared" si="141"/>
        <v>59100</v>
      </c>
      <c r="V780" s="201">
        <f t="shared" si="141"/>
        <v>0</v>
      </c>
      <c r="W780" s="201">
        <f t="shared" si="141"/>
        <v>425529.05</v>
      </c>
      <c r="X780" s="201">
        <f t="shared" si="141"/>
        <v>0</v>
      </c>
      <c r="Y780" s="201">
        <f t="shared" si="141"/>
        <v>0</v>
      </c>
      <c r="Z780" s="201">
        <f t="shared" si="141"/>
        <v>20900</v>
      </c>
      <c r="AA780" s="201">
        <f t="shared" si="141"/>
        <v>100000</v>
      </c>
      <c r="AB780" s="201">
        <f t="shared" si="141"/>
        <v>469910</v>
      </c>
      <c r="AC780" s="201">
        <f t="shared" si="141"/>
        <v>0</v>
      </c>
      <c r="AD780" s="201">
        <f t="shared" si="141"/>
        <v>0</v>
      </c>
      <c r="AE780" s="201">
        <f t="shared" si="141"/>
        <v>0</v>
      </c>
      <c r="AF780" s="201">
        <f t="shared" si="141"/>
        <v>6167725.3799999999</v>
      </c>
      <c r="AG780" s="201">
        <f t="shared" si="141"/>
        <v>100000</v>
      </c>
      <c r="AH780" s="201">
        <f t="shared" si="141"/>
        <v>0</v>
      </c>
      <c r="AI780" s="201">
        <f t="shared" si="141"/>
        <v>0</v>
      </c>
      <c r="AJ780" s="201">
        <f t="shared" si="141"/>
        <v>0</v>
      </c>
      <c r="AK780" s="201">
        <f t="shared" si="141"/>
        <v>165000</v>
      </c>
      <c r="AL780" s="201">
        <f t="shared" si="141"/>
        <v>0</v>
      </c>
      <c r="AM780" s="201">
        <f t="shared" si="141"/>
        <v>0</v>
      </c>
      <c r="AN780" s="201">
        <f t="shared" si="141"/>
        <v>0</v>
      </c>
      <c r="AO780" s="201">
        <f t="shared" si="141"/>
        <v>265000</v>
      </c>
      <c r="AP780" s="201">
        <f t="shared" si="141"/>
        <v>0</v>
      </c>
      <c r="AQ780" s="201">
        <f t="shared" si="141"/>
        <v>6600</v>
      </c>
      <c r="AR780" s="201">
        <f t="shared" si="141"/>
        <v>0</v>
      </c>
      <c r="AS780" s="201">
        <f t="shared" si="141"/>
        <v>15767</v>
      </c>
      <c r="AT780" s="201">
        <f t="shared" si="141"/>
        <v>0</v>
      </c>
      <c r="AU780" s="201">
        <f t="shared" si="141"/>
        <v>0</v>
      </c>
      <c r="AV780" s="201">
        <f t="shared" si="141"/>
        <v>0</v>
      </c>
      <c r="AW780" s="201">
        <f t="shared" si="141"/>
        <v>0</v>
      </c>
      <c r="AX780" s="201">
        <f t="shared" si="141"/>
        <v>0</v>
      </c>
      <c r="AY780" s="201">
        <f t="shared" si="141"/>
        <v>0</v>
      </c>
      <c r="AZ780" s="201">
        <f t="shared" si="141"/>
        <v>0</v>
      </c>
      <c r="BA780" s="201">
        <f t="shared" si="141"/>
        <v>76570</v>
      </c>
      <c r="BB780" s="201">
        <f t="shared" si="141"/>
        <v>0</v>
      </c>
      <c r="BC780" s="201">
        <f t="shared" si="141"/>
        <v>0</v>
      </c>
      <c r="BD780" s="201">
        <f t="shared" si="141"/>
        <v>0</v>
      </c>
      <c r="BE780" s="201">
        <f t="shared" si="141"/>
        <v>0</v>
      </c>
      <c r="BF780" s="201">
        <f t="shared" si="141"/>
        <v>0</v>
      </c>
      <c r="BG780" s="201">
        <f t="shared" si="141"/>
        <v>0</v>
      </c>
      <c r="BH780" s="201">
        <f t="shared" si="141"/>
        <v>0</v>
      </c>
      <c r="BI780" s="201">
        <f t="shared" si="141"/>
        <v>0</v>
      </c>
      <c r="BJ780" s="201">
        <f t="shared" si="141"/>
        <v>0</v>
      </c>
      <c r="BK780" s="201">
        <f t="shared" si="141"/>
        <v>0</v>
      </c>
      <c r="BL780" s="201">
        <f t="shared" si="141"/>
        <v>247950.02</v>
      </c>
      <c r="BM780" s="201">
        <f t="shared" si="141"/>
        <v>100116.39</v>
      </c>
      <c r="BN780" s="201">
        <f t="shared" si="141"/>
        <v>381718</v>
      </c>
      <c r="BO780" s="201">
        <f t="shared" si="141"/>
        <v>262396.59999999998</v>
      </c>
      <c r="BP780" s="201">
        <f t="shared" si="141"/>
        <v>100000</v>
      </c>
      <c r="BQ780" s="201">
        <f t="shared" si="141"/>
        <v>165000</v>
      </c>
      <c r="BR780" s="201">
        <f t="shared" si="141"/>
        <v>2568160.21</v>
      </c>
      <c r="BS780" s="201">
        <f t="shared" si="141"/>
        <v>0</v>
      </c>
      <c r="BT780" s="201">
        <f t="shared" si="137"/>
        <v>1701369.93</v>
      </c>
      <c r="BU780" s="201">
        <f t="shared" si="137"/>
        <v>0</v>
      </c>
      <c r="BV780" s="201">
        <f t="shared" si="137"/>
        <v>533111.4</v>
      </c>
      <c r="BW780" s="201">
        <f t="shared" si="137"/>
        <v>0</v>
      </c>
      <c r="BX780" s="201">
        <f t="shared" si="137"/>
        <v>0</v>
      </c>
      <c r="BY780" s="201">
        <f t="shared" si="137"/>
        <v>0</v>
      </c>
      <c r="BZ780" s="201">
        <f t="shared" si="137"/>
        <v>27000</v>
      </c>
      <c r="CA780" s="201">
        <f t="shared" si="137"/>
        <v>316235</v>
      </c>
      <c r="CB780" s="201">
        <f t="shared" si="137"/>
        <v>8805183.2400000002</v>
      </c>
      <c r="CC780" s="201">
        <f t="shared" si="132"/>
        <v>48952861.080000006</v>
      </c>
    </row>
    <row r="781" spans="1:81" s="109" customFormat="1">
      <c r="A781" s="141"/>
      <c r="B781" s="319"/>
      <c r="C781" s="321"/>
      <c r="D781" s="331"/>
      <c r="E781" s="331"/>
      <c r="F781" s="332" t="s">
        <v>1357</v>
      </c>
      <c r="G781" s="333" t="s">
        <v>1358</v>
      </c>
      <c r="H781" s="201">
        <f t="shared" si="141"/>
        <v>4403.1099999999997</v>
      </c>
      <c r="I781" s="201">
        <f t="shared" si="141"/>
        <v>1087249.5900000001</v>
      </c>
      <c r="J781" s="201">
        <f t="shared" si="141"/>
        <v>303129.11</v>
      </c>
      <c r="K781" s="201">
        <f t="shared" si="141"/>
        <v>794199.31</v>
      </c>
      <c r="L781" s="201">
        <f t="shared" si="141"/>
        <v>0</v>
      </c>
      <c r="M781" s="201">
        <f t="shared" si="141"/>
        <v>0</v>
      </c>
      <c r="N781" s="201">
        <f t="shared" si="141"/>
        <v>0</v>
      </c>
      <c r="O781" s="201">
        <f t="shared" si="141"/>
        <v>82744.44</v>
      </c>
      <c r="P781" s="201">
        <f t="shared" si="141"/>
        <v>0</v>
      </c>
      <c r="Q781" s="201">
        <f t="shared" si="141"/>
        <v>606067.1</v>
      </c>
      <c r="R781" s="201">
        <f t="shared" si="141"/>
        <v>67760.84</v>
      </c>
      <c r="S781" s="201">
        <f t="shared" si="141"/>
        <v>22812.66</v>
      </c>
      <c r="T781" s="201">
        <f t="shared" si="141"/>
        <v>149015.44</v>
      </c>
      <c r="U781" s="201">
        <f t="shared" si="141"/>
        <v>322201.34999999998</v>
      </c>
      <c r="V781" s="201">
        <f t="shared" si="141"/>
        <v>0</v>
      </c>
      <c r="W781" s="201">
        <f t="shared" si="141"/>
        <v>45506.49</v>
      </c>
      <c r="X781" s="201">
        <f t="shared" si="141"/>
        <v>162937.4</v>
      </c>
      <c r="Y781" s="201">
        <f t="shared" si="141"/>
        <v>0</v>
      </c>
      <c r="Z781" s="201">
        <f t="shared" si="141"/>
        <v>0</v>
      </c>
      <c r="AA781" s="201">
        <f t="shared" si="141"/>
        <v>131542.39000000001</v>
      </c>
      <c r="AB781" s="201">
        <f t="shared" si="141"/>
        <v>163698.76</v>
      </c>
      <c r="AC781" s="201">
        <f t="shared" si="141"/>
        <v>319774.89</v>
      </c>
      <c r="AD781" s="201">
        <f t="shared" si="141"/>
        <v>77919.88</v>
      </c>
      <c r="AE781" s="201">
        <f t="shared" si="141"/>
        <v>47818</v>
      </c>
      <c r="AF781" s="201">
        <f t="shared" si="141"/>
        <v>0</v>
      </c>
      <c r="AG781" s="201">
        <f t="shared" si="141"/>
        <v>18188.64</v>
      </c>
      <c r="AH781" s="201">
        <f t="shared" si="141"/>
        <v>0</v>
      </c>
      <c r="AI781" s="201">
        <f t="shared" si="141"/>
        <v>0</v>
      </c>
      <c r="AJ781" s="201">
        <f t="shared" si="141"/>
        <v>152987.98000000001</v>
      </c>
      <c r="AK781" s="201">
        <f t="shared" si="141"/>
        <v>10538.34</v>
      </c>
      <c r="AL781" s="201">
        <f t="shared" si="141"/>
        <v>0</v>
      </c>
      <c r="AM781" s="201">
        <f t="shared" si="141"/>
        <v>23994.46</v>
      </c>
      <c r="AN781" s="201">
        <f t="shared" si="141"/>
        <v>53679.23</v>
      </c>
      <c r="AO781" s="201">
        <f t="shared" si="141"/>
        <v>0</v>
      </c>
      <c r="AP781" s="201">
        <f t="shared" si="141"/>
        <v>20597.669999999998</v>
      </c>
      <c r="AQ781" s="201">
        <f t="shared" si="141"/>
        <v>96713.91</v>
      </c>
      <c r="AR781" s="201">
        <f t="shared" si="141"/>
        <v>43868.56</v>
      </c>
      <c r="AS781" s="201">
        <f t="shared" si="141"/>
        <v>74953.66</v>
      </c>
      <c r="AT781" s="201">
        <f t="shared" si="141"/>
        <v>18318.900000000001</v>
      </c>
      <c r="AU781" s="201">
        <f t="shared" si="141"/>
        <v>21648.63</v>
      </c>
      <c r="AV781" s="201">
        <f t="shared" si="141"/>
        <v>0</v>
      </c>
      <c r="AW781" s="201">
        <f t="shared" si="141"/>
        <v>0</v>
      </c>
      <c r="AX781" s="201">
        <f t="shared" si="141"/>
        <v>468330.6</v>
      </c>
      <c r="AY781" s="201">
        <f t="shared" si="141"/>
        <v>0</v>
      </c>
      <c r="AZ781" s="201">
        <f t="shared" si="141"/>
        <v>48699.91</v>
      </c>
      <c r="BA781" s="201">
        <f t="shared" si="141"/>
        <v>0</v>
      </c>
      <c r="BB781" s="201">
        <f t="shared" si="141"/>
        <v>759643.37</v>
      </c>
      <c r="BC781" s="201">
        <f t="shared" si="141"/>
        <v>52248.63</v>
      </c>
      <c r="BD781" s="201">
        <f t="shared" si="141"/>
        <v>0</v>
      </c>
      <c r="BE781" s="201">
        <f t="shared" si="141"/>
        <v>0</v>
      </c>
      <c r="BF781" s="201">
        <f t="shared" si="141"/>
        <v>0</v>
      </c>
      <c r="BG781" s="201">
        <f t="shared" si="141"/>
        <v>0</v>
      </c>
      <c r="BH781" s="201">
        <f t="shared" si="141"/>
        <v>0</v>
      </c>
      <c r="BI781" s="201">
        <f t="shared" si="141"/>
        <v>0</v>
      </c>
      <c r="BJ781" s="201">
        <f t="shared" si="141"/>
        <v>35811.97</v>
      </c>
      <c r="BK781" s="201">
        <f t="shared" si="141"/>
        <v>60900.63</v>
      </c>
      <c r="BL781" s="201">
        <f t="shared" si="141"/>
        <v>0</v>
      </c>
      <c r="BM781" s="201">
        <f t="shared" si="141"/>
        <v>13145.57</v>
      </c>
      <c r="BN781" s="201">
        <f t="shared" si="141"/>
        <v>0</v>
      </c>
      <c r="BO781" s="201">
        <f t="shared" si="141"/>
        <v>0</v>
      </c>
      <c r="BP781" s="201">
        <f t="shared" si="141"/>
        <v>0</v>
      </c>
      <c r="BQ781" s="201">
        <f t="shared" si="141"/>
        <v>0</v>
      </c>
      <c r="BR781" s="201">
        <f t="shared" si="141"/>
        <v>0</v>
      </c>
      <c r="BS781" s="201">
        <f t="shared" si="141"/>
        <v>0</v>
      </c>
      <c r="BT781" s="201">
        <f t="shared" si="137"/>
        <v>0</v>
      </c>
      <c r="BU781" s="201">
        <f t="shared" si="137"/>
        <v>0</v>
      </c>
      <c r="BV781" s="201">
        <f t="shared" si="137"/>
        <v>0</v>
      </c>
      <c r="BW781" s="201">
        <f t="shared" si="137"/>
        <v>0</v>
      </c>
      <c r="BX781" s="201">
        <f t="shared" si="137"/>
        <v>0</v>
      </c>
      <c r="BY781" s="201">
        <f t="shared" si="137"/>
        <v>3753204.47</v>
      </c>
      <c r="BZ781" s="201">
        <f t="shared" si="137"/>
        <v>0</v>
      </c>
      <c r="CA781" s="201">
        <f t="shared" si="137"/>
        <v>0</v>
      </c>
      <c r="CB781" s="201">
        <f t="shared" si="137"/>
        <v>0</v>
      </c>
      <c r="CC781" s="201">
        <f t="shared" si="132"/>
        <v>10116255.890000001</v>
      </c>
    </row>
    <row r="782" spans="1:81" s="109" customFormat="1">
      <c r="A782" s="141"/>
      <c r="B782" s="319"/>
      <c r="C782" s="321"/>
      <c r="D782" s="331"/>
      <c r="E782" s="331"/>
      <c r="F782" s="332" t="s">
        <v>1359</v>
      </c>
      <c r="G782" s="333" t="s">
        <v>1360</v>
      </c>
      <c r="H782" s="201">
        <f t="shared" si="141"/>
        <v>0</v>
      </c>
      <c r="I782" s="201">
        <f t="shared" si="141"/>
        <v>0</v>
      </c>
      <c r="J782" s="201">
        <f t="shared" si="141"/>
        <v>4600</v>
      </c>
      <c r="K782" s="201">
        <f t="shared" si="141"/>
        <v>0</v>
      </c>
      <c r="L782" s="201">
        <f t="shared" si="141"/>
        <v>0</v>
      </c>
      <c r="M782" s="201">
        <f t="shared" si="141"/>
        <v>0</v>
      </c>
      <c r="N782" s="201">
        <f t="shared" si="141"/>
        <v>0</v>
      </c>
      <c r="O782" s="201">
        <f t="shared" si="141"/>
        <v>10790</v>
      </c>
      <c r="P782" s="201">
        <f t="shared" si="141"/>
        <v>88908</v>
      </c>
      <c r="Q782" s="201">
        <f t="shared" si="141"/>
        <v>0</v>
      </c>
      <c r="R782" s="201">
        <f t="shared" si="141"/>
        <v>0</v>
      </c>
      <c r="S782" s="201">
        <f t="shared" si="141"/>
        <v>0</v>
      </c>
      <c r="T782" s="201">
        <f t="shared" si="141"/>
        <v>0</v>
      </c>
      <c r="U782" s="201">
        <f t="shared" si="141"/>
        <v>0</v>
      </c>
      <c r="V782" s="201">
        <f t="shared" si="141"/>
        <v>0</v>
      </c>
      <c r="W782" s="201">
        <f t="shared" si="141"/>
        <v>0</v>
      </c>
      <c r="X782" s="201">
        <f t="shared" si="141"/>
        <v>0</v>
      </c>
      <c r="Y782" s="201">
        <f t="shared" si="141"/>
        <v>0</v>
      </c>
      <c r="Z782" s="201">
        <f t="shared" si="141"/>
        <v>0</v>
      </c>
      <c r="AA782" s="201">
        <f t="shared" si="141"/>
        <v>2909.8</v>
      </c>
      <c r="AB782" s="201">
        <f t="shared" si="141"/>
        <v>286.39999999999998</v>
      </c>
      <c r="AC782" s="201">
        <f t="shared" si="141"/>
        <v>33914.15</v>
      </c>
      <c r="AD782" s="201">
        <f t="shared" si="141"/>
        <v>0</v>
      </c>
      <c r="AE782" s="201">
        <f t="shared" si="141"/>
        <v>0</v>
      </c>
      <c r="AF782" s="201">
        <f t="shared" si="141"/>
        <v>0</v>
      </c>
      <c r="AG782" s="201">
        <f t="shared" si="141"/>
        <v>0</v>
      </c>
      <c r="AH782" s="201">
        <f t="shared" si="141"/>
        <v>0</v>
      </c>
      <c r="AI782" s="201">
        <f t="shared" si="141"/>
        <v>0</v>
      </c>
      <c r="AJ782" s="201">
        <f t="shared" si="141"/>
        <v>0</v>
      </c>
      <c r="AK782" s="201">
        <f t="shared" si="141"/>
        <v>0</v>
      </c>
      <c r="AL782" s="201">
        <f t="shared" si="141"/>
        <v>0</v>
      </c>
      <c r="AM782" s="201">
        <f t="shared" si="141"/>
        <v>0</v>
      </c>
      <c r="AN782" s="201">
        <f t="shared" si="141"/>
        <v>0</v>
      </c>
      <c r="AO782" s="201">
        <f t="shared" si="141"/>
        <v>0</v>
      </c>
      <c r="AP782" s="201">
        <f t="shared" si="141"/>
        <v>0</v>
      </c>
      <c r="AQ782" s="201">
        <f t="shared" si="141"/>
        <v>0</v>
      </c>
      <c r="AR782" s="201">
        <f t="shared" si="141"/>
        <v>2400.58</v>
      </c>
      <c r="AS782" s="201">
        <f t="shared" si="141"/>
        <v>178.42</v>
      </c>
      <c r="AT782" s="201">
        <f t="shared" si="141"/>
        <v>0</v>
      </c>
      <c r="AU782" s="201">
        <f t="shared" si="141"/>
        <v>0</v>
      </c>
      <c r="AV782" s="201">
        <f t="shared" si="141"/>
        <v>0</v>
      </c>
      <c r="AW782" s="201">
        <f t="shared" si="141"/>
        <v>0</v>
      </c>
      <c r="AX782" s="201">
        <f t="shared" si="141"/>
        <v>0</v>
      </c>
      <c r="AY782" s="201">
        <f t="shared" si="141"/>
        <v>0</v>
      </c>
      <c r="AZ782" s="201">
        <f t="shared" si="141"/>
        <v>0</v>
      </c>
      <c r="BA782" s="201">
        <f t="shared" si="141"/>
        <v>4972.3100000000004</v>
      </c>
      <c r="BB782" s="201">
        <f t="shared" si="141"/>
        <v>0</v>
      </c>
      <c r="BC782" s="201">
        <f t="shared" si="141"/>
        <v>0</v>
      </c>
      <c r="BD782" s="201">
        <f t="shared" si="141"/>
        <v>114.9</v>
      </c>
      <c r="BE782" s="201">
        <f t="shared" si="141"/>
        <v>0</v>
      </c>
      <c r="BF782" s="201">
        <f t="shared" si="141"/>
        <v>0</v>
      </c>
      <c r="BG782" s="201">
        <f t="shared" si="141"/>
        <v>0</v>
      </c>
      <c r="BH782" s="201">
        <f t="shared" si="141"/>
        <v>0</v>
      </c>
      <c r="BI782" s="201">
        <f t="shared" si="141"/>
        <v>0</v>
      </c>
      <c r="BJ782" s="201">
        <f t="shared" si="141"/>
        <v>10272.469999999999</v>
      </c>
      <c r="BK782" s="201">
        <f t="shared" si="141"/>
        <v>0</v>
      </c>
      <c r="BL782" s="201">
        <f t="shared" si="141"/>
        <v>0</v>
      </c>
      <c r="BM782" s="201">
        <f t="shared" si="141"/>
        <v>0</v>
      </c>
      <c r="BN782" s="201">
        <f t="shared" si="141"/>
        <v>9100</v>
      </c>
      <c r="BO782" s="201">
        <f t="shared" si="141"/>
        <v>0</v>
      </c>
      <c r="BP782" s="201">
        <f t="shared" si="141"/>
        <v>0</v>
      </c>
      <c r="BQ782" s="201">
        <f t="shared" si="141"/>
        <v>0</v>
      </c>
      <c r="BR782" s="201">
        <f t="shared" si="141"/>
        <v>0</v>
      </c>
      <c r="BS782" s="201">
        <f t="shared" si="141"/>
        <v>0</v>
      </c>
      <c r="BT782" s="201">
        <f t="shared" si="137"/>
        <v>0</v>
      </c>
      <c r="BU782" s="201">
        <f t="shared" si="137"/>
        <v>0</v>
      </c>
      <c r="BV782" s="201">
        <f t="shared" si="137"/>
        <v>0</v>
      </c>
      <c r="BW782" s="201">
        <f t="shared" si="137"/>
        <v>0</v>
      </c>
      <c r="BX782" s="201">
        <f t="shared" si="137"/>
        <v>0</v>
      </c>
      <c r="BY782" s="201">
        <f t="shared" si="137"/>
        <v>0</v>
      </c>
      <c r="BZ782" s="201">
        <f t="shared" si="137"/>
        <v>0</v>
      </c>
      <c r="CA782" s="201">
        <f t="shared" si="137"/>
        <v>0</v>
      </c>
      <c r="CB782" s="201">
        <f t="shared" si="137"/>
        <v>0</v>
      </c>
      <c r="CC782" s="201">
        <f t="shared" si="132"/>
        <v>168447.03</v>
      </c>
    </row>
    <row r="783" spans="1:81" s="109" customFormat="1">
      <c r="A783" s="141"/>
      <c r="B783" s="319"/>
      <c r="C783" s="321"/>
      <c r="D783" s="331"/>
      <c r="E783" s="331"/>
      <c r="F783" s="332" t="s">
        <v>1361</v>
      </c>
      <c r="G783" s="333" t="s">
        <v>1362</v>
      </c>
      <c r="H783" s="201">
        <f t="shared" si="141"/>
        <v>231199</v>
      </c>
      <c r="I783" s="201">
        <f t="shared" si="141"/>
        <v>0</v>
      </c>
      <c r="J783" s="201">
        <f t="shared" si="141"/>
        <v>0</v>
      </c>
      <c r="K783" s="201">
        <f t="shared" si="141"/>
        <v>0</v>
      </c>
      <c r="L783" s="201">
        <f t="shared" si="141"/>
        <v>0</v>
      </c>
      <c r="M783" s="201">
        <f t="shared" si="141"/>
        <v>0</v>
      </c>
      <c r="N783" s="201">
        <f t="shared" si="141"/>
        <v>20091798.359999999</v>
      </c>
      <c r="O783" s="201">
        <f t="shared" si="141"/>
        <v>147570</v>
      </c>
      <c r="P783" s="201">
        <f t="shared" si="141"/>
        <v>0</v>
      </c>
      <c r="Q783" s="201">
        <f t="shared" si="141"/>
        <v>0</v>
      </c>
      <c r="R783" s="201">
        <f t="shared" si="141"/>
        <v>0</v>
      </c>
      <c r="S783" s="201">
        <f t="shared" si="141"/>
        <v>0</v>
      </c>
      <c r="T783" s="201">
        <f t="shared" si="141"/>
        <v>16906.39</v>
      </c>
      <c r="U783" s="201">
        <f t="shared" si="141"/>
        <v>0</v>
      </c>
      <c r="V783" s="201">
        <f t="shared" si="141"/>
        <v>2250000</v>
      </c>
      <c r="W783" s="201">
        <f t="shared" si="141"/>
        <v>12529.69</v>
      </c>
      <c r="X783" s="201">
        <f t="shared" si="141"/>
        <v>0</v>
      </c>
      <c r="Y783" s="201">
        <f t="shared" si="141"/>
        <v>0</v>
      </c>
      <c r="Z783" s="201">
        <f t="shared" si="141"/>
        <v>3572083.97</v>
      </c>
      <c r="AA783" s="201">
        <f t="shared" si="141"/>
        <v>1628891.75</v>
      </c>
      <c r="AB783" s="201">
        <f t="shared" si="141"/>
        <v>41701.83</v>
      </c>
      <c r="AC783" s="201">
        <f t="shared" si="141"/>
        <v>398548.5</v>
      </c>
      <c r="AD783" s="201">
        <f t="shared" si="141"/>
        <v>0</v>
      </c>
      <c r="AE783" s="201">
        <f t="shared" si="141"/>
        <v>226780.13</v>
      </c>
      <c r="AF783" s="201">
        <f t="shared" si="141"/>
        <v>772515.5</v>
      </c>
      <c r="AG783" s="201">
        <f t="shared" si="141"/>
        <v>0</v>
      </c>
      <c r="AH783" s="201">
        <f t="shared" si="141"/>
        <v>0</v>
      </c>
      <c r="AI783" s="201">
        <f t="shared" si="141"/>
        <v>52241501.890000001</v>
      </c>
      <c r="AJ783" s="201">
        <f t="shared" si="141"/>
        <v>0</v>
      </c>
      <c r="AK783" s="201">
        <f t="shared" si="141"/>
        <v>53750</v>
      </c>
      <c r="AL783" s="201">
        <f t="shared" si="141"/>
        <v>0</v>
      </c>
      <c r="AM783" s="201">
        <f t="shared" si="141"/>
        <v>0</v>
      </c>
      <c r="AN783" s="201">
        <f t="shared" si="141"/>
        <v>0</v>
      </c>
      <c r="AO783" s="201">
        <f t="shared" si="141"/>
        <v>669936</v>
      </c>
      <c r="AP783" s="201">
        <f t="shared" si="141"/>
        <v>6716.89</v>
      </c>
      <c r="AQ783" s="201">
        <f t="shared" si="141"/>
        <v>214777</v>
      </c>
      <c r="AR783" s="201">
        <f t="shared" si="141"/>
        <v>6614.15</v>
      </c>
      <c r="AS783" s="201">
        <f t="shared" si="141"/>
        <v>63650</v>
      </c>
      <c r="AT783" s="201">
        <f t="shared" si="141"/>
        <v>0</v>
      </c>
      <c r="AU783" s="201">
        <f t="shared" si="141"/>
        <v>623593.53</v>
      </c>
      <c r="AV783" s="201">
        <f t="shared" si="141"/>
        <v>0</v>
      </c>
      <c r="AW783" s="201">
        <f t="shared" si="141"/>
        <v>0</v>
      </c>
      <c r="AX783" s="201">
        <f t="shared" si="141"/>
        <v>14750.28</v>
      </c>
      <c r="AY783" s="201">
        <f t="shared" si="141"/>
        <v>79436.78</v>
      </c>
      <c r="AZ783" s="201">
        <f t="shared" si="141"/>
        <v>0</v>
      </c>
      <c r="BA783" s="201">
        <f t="shared" si="141"/>
        <v>0</v>
      </c>
      <c r="BB783" s="201">
        <f t="shared" si="141"/>
        <v>67295987.230000004</v>
      </c>
      <c r="BC783" s="201">
        <f t="shared" si="141"/>
        <v>0</v>
      </c>
      <c r="BD783" s="201">
        <f t="shared" si="141"/>
        <v>0</v>
      </c>
      <c r="BE783" s="201">
        <f t="shared" si="141"/>
        <v>0</v>
      </c>
      <c r="BF783" s="201">
        <f t="shared" si="141"/>
        <v>353238</v>
      </c>
      <c r="BG783" s="201">
        <f t="shared" si="141"/>
        <v>48560</v>
      </c>
      <c r="BH783" s="201">
        <f t="shared" si="141"/>
        <v>525683.39009999996</v>
      </c>
      <c r="BI783" s="201">
        <f t="shared" si="141"/>
        <v>3919.99</v>
      </c>
      <c r="BJ783" s="201">
        <f t="shared" si="141"/>
        <v>66968.94</v>
      </c>
      <c r="BK783" s="201">
        <f t="shared" si="141"/>
        <v>0</v>
      </c>
      <c r="BL783" s="201">
        <f t="shared" si="141"/>
        <v>250972</v>
      </c>
      <c r="BM783" s="201">
        <f t="shared" si="141"/>
        <v>0</v>
      </c>
      <c r="BN783" s="201">
        <f t="shared" si="141"/>
        <v>4381434.68</v>
      </c>
      <c r="BO783" s="201">
        <f t="shared" si="141"/>
        <v>0</v>
      </c>
      <c r="BP783" s="201">
        <f t="shared" si="141"/>
        <v>1304479.04</v>
      </c>
      <c r="BQ783" s="201">
        <f t="shared" si="141"/>
        <v>0</v>
      </c>
      <c r="BR783" s="201">
        <f t="shared" si="141"/>
        <v>305544</v>
      </c>
      <c r="BS783" s="201">
        <f t="shared" ref="BS783" si="142">BS674</f>
        <v>0</v>
      </c>
      <c r="BT783" s="201">
        <f t="shared" si="137"/>
        <v>566804</v>
      </c>
      <c r="BU783" s="201">
        <f t="shared" si="137"/>
        <v>133400</v>
      </c>
      <c r="BV783" s="201">
        <f t="shared" si="137"/>
        <v>455136.18</v>
      </c>
      <c r="BW783" s="201">
        <f t="shared" si="137"/>
        <v>465354.1</v>
      </c>
      <c r="BX783" s="201">
        <f t="shared" si="137"/>
        <v>173985</v>
      </c>
      <c r="BY783" s="201">
        <f t="shared" si="137"/>
        <v>862124.22</v>
      </c>
      <c r="BZ783" s="201">
        <f t="shared" si="137"/>
        <v>2248665.39</v>
      </c>
      <c r="CA783" s="201">
        <f t="shared" si="137"/>
        <v>0</v>
      </c>
      <c r="CB783" s="201">
        <f t="shared" si="137"/>
        <v>337428</v>
      </c>
      <c r="CC783" s="201">
        <f t="shared" si="132"/>
        <v>163144935.8001</v>
      </c>
    </row>
    <row r="784" spans="1:81" s="109" customFormat="1">
      <c r="A784" s="141"/>
      <c r="B784" s="319"/>
      <c r="C784" s="321"/>
      <c r="D784" s="331"/>
      <c r="E784" s="331"/>
      <c r="F784" s="332" t="s">
        <v>1363</v>
      </c>
      <c r="G784" s="333" t="s">
        <v>1364</v>
      </c>
      <c r="H784" s="201">
        <f t="shared" ref="H784:BS787" si="143">H675</f>
        <v>0</v>
      </c>
      <c r="I784" s="201">
        <f t="shared" si="143"/>
        <v>7921</v>
      </c>
      <c r="J784" s="201">
        <f t="shared" si="143"/>
        <v>190900</v>
      </c>
      <c r="K784" s="201">
        <f t="shared" si="143"/>
        <v>0</v>
      </c>
      <c r="L784" s="201">
        <f t="shared" si="143"/>
        <v>0</v>
      </c>
      <c r="M784" s="201">
        <f t="shared" si="143"/>
        <v>0</v>
      </c>
      <c r="N784" s="201">
        <f t="shared" si="143"/>
        <v>37500</v>
      </c>
      <c r="O784" s="201">
        <f t="shared" si="143"/>
        <v>0</v>
      </c>
      <c r="P784" s="201">
        <f t="shared" si="143"/>
        <v>0</v>
      </c>
      <c r="Q784" s="201">
        <f t="shared" si="143"/>
        <v>0</v>
      </c>
      <c r="R784" s="201">
        <f t="shared" si="143"/>
        <v>4045</v>
      </c>
      <c r="S784" s="201">
        <f t="shared" si="143"/>
        <v>0</v>
      </c>
      <c r="T784" s="201">
        <f t="shared" si="143"/>
        <v>110076</v>
      </c>
      <c r="U784" s="201">
        <f t="shared" si="143"/>
        <v>0</v>
      </c>
      <c r="V784" s="201">
        <f t="shared" si="143"/>
        <v>0</v>
      </c>
      <c r="W784" s="201">
        <f t="shared" si="143"/>
        <v>0</v>
      </c>
      <c r="X784" s="201">
        <f t="shared" si="143"/>
        <v>0</v>
      </c>
      <c r="Y784" s="201">
        <f t="shared" si="143"/>
        <v>0</v>
      </c>
      <c r="Z784" s="201">
        <f t="shared" si="143"/>
        <v>147084</v>
      </c>
      <c r="AA784" s="201">
        <f t="shared" si="143"/>
        <v>501448.13</v>
      </c>
      <c r="AB784" s="201">
        <f t="shared" si="143"/>
        <v>0</v>
      </c>
      <c r="AC784" s="201">
        <f t="shared" si="143"/>
        <v>716246.05</v>
      </c>
      <c r="AD784" s="201">
        <f t="shared" si="143"/>
        <v>41192</v>
      </c>
      <c r="AE784" s="201">
        <f t="shared" si="143"/>
        <v>0</v>
      </c>
      <c r="AF784" s="201">
        <f t="shared" si="143"/>
        <v>257618.42</v>
      </c>
      <c r="AG784" s="201">
        <f t="shared" si="143"/>
        <v>0</v>
      </c>
      <c r="AH784" s="201">
        <f t="shared" si="143"/>
        <v>0</v>
      </c>
      <c r="AI784" s="201">
        <f t="shared" si="143"/>
        <v>0</v>
      </c>
      <c r="AJ784" s="201">
        <f t="shared" si="143"/>
        <v>0</v>
      </c>
      <c r="AK784" s="201">
        <f t="shared" si="143"/>
        <v>0</v>
      </c>
      <c r="AL784" s="201">
        <f t="shared" si="143"/>
        <v>0</v>
      </c>
      <c r="AM784" s="201">
        <f t="shared" si="143"/>
        <v>0</v>
      </c>
      <c r="AN784" s="201">
        <f t="shared" si="143"/>
        <v>0</v>
      </c>
      <c r="AO784" s="201">
        <f t="shared" si="143"/>
        <v>0</v>
      </c>
      <c r="AP784" s="201">
        <f t="shared" si="143"/>
        <v>0</v>
      </c>
      <c r="AQ784" s="201">
        <f t="shared" si="143"/>
        <v>0</v>
      </c>
      <c r="AR784" s="201">
        <f t="shared" si="143"/>
        <v>0</v>
      </c>
      <c r="AS784" s="201">
        <f t="shared" si="143"/>
        <v>133027.5</v>
      </c>
      <c r="AT784" s="201">
        <f t="shared" si="143"/>
        <v>19676</v>
      </c>
      <c r="AU784" s="201">
        <f t="shared" si="143"/>
        <v>29753.35</v>
      </c>
      <c r="AV784" s="201">
        <f t="shared" si="143"/>
        <v>76320</v>
      </c>
      <c r="AW784" s="201">
        <f t="shared" si="143"/>
        <v>3297</v>
      </c>
      <c r="AX784" s="201">
        <f t="shared" si="143"/>
        <v>0</v>
      </c>
      <c r="AY784" s="201">
        <f t="shared" si="143"/>
        <v>29226</v>
      </c>
      <c r="AZ784" s="201">
        <f t="shared" si="143"/>
        <v>0</v>
      </c>
      <c r="BA784" s="201">
        <f t="shared" si="143"/>
        <v>0</v>
      </c>
      <c r="BB784" s="201">
        <f t="shared" si="143"/>
        <v>255663</v>
      </c>
      <c r="BC784" s="201">
        <f t="shared" si="143"/>
        <v>0</v>
      </c>
      <c r="BD784" s="201">
        <f t="shared" si="143"/>
        <v>0</v>
      </c>
      <c r="BE784" s="201">
        <f t="shared" si="143"/>
        <v>111757</v>
      </c>
      <c r="BF784" s="201">
        <f t="shared" si="143"/>
        <v>0</v>
      </c>
      <c r="BG784" s="201">
        <f t="shared" si="143"/>
        <v>0</v>
      </c>
      <c r="BH784" s="201">
        <f t="shared" si="143"/>
        <v>17500</v>
      </c>
      <c r="BI784" s="201">
        <f t="shared" si="143"/>
        <v>0</v>
      </c>
      <c r="BJ784" s="201">
        <f t="shared" si="143"/>
        <v>0</v>
      </c>
      <c r="BK784" s="201">
        <f t="shared" si="143"/>
        <v>0</v>
      </c>
      <c r="BL784" s="201">
        <f t="shared" si="143"/>
        <v>0</v>
      </c>
      <c r="BM784" s="201">
        <f t="shared" si="143"/>
        <v>0</v>
      </c>
      <c r="BN784" s="201">
        <f t="shared" si="143"/>
        <v>0</v>
      </c>
      <c r="BO784" s="201">
        <f t="shared" si="143"/>
        <v>0</v>
      </c>
      <c r="BP784" s="201">
        <f t="shared" si="143"/>
        <v>0</v>
      </c>
      <c r="BQ784" s="201">
        <f t="shared" si="143"/>
        <v>0</v>
      </c>
      <c r="BR784" s="201">
        <f t="shared" si="143"/>
        <v>0</v>
      </c>
      <c r="BS784" s="201">
        <f t="shared" si="143"/>
        <v>641</v>
      </c>
      <c r="BT784" s="201">
        <f t="shared" si="137"/>
        <v>13000</v>
      </c>
      <c r="BU784" s="201">
        <f t="shared" si="137"/>
        <v>0</v>
      </c>
      <c r="BV784" s="201">
        <f t="shared" si="137"/>
        <v>0</v>
      </c>
      <c r="BW784" s="201">
        <f t="shared" si="137"/>
        <v>3956</v>
      </c>
      <c r="BX784" s="201">
        <f t="shared" si="137"/>
        <v>0</v>
      </c>
      <c r="BY784" s="201">
        <f t="shared" si="137"/>
        <v>0</v>
      </c>
      <c r="BZ784" s="201">
        <f t="shared" si="137"/>
        <v>0</v>
      </c>
      <c r="CA784" s="201">
        <f t="shared" si="137"/>
        <v>63087</v>
      </c>
      <c r="CB784" s="201">
        <f t="shared" si="137"/>
        <v>0</v>
      </c>
      <c r="CC784" s="201">
        <f t="shared" si="132"/>
        <v>2770934.45</v>
      </c>
    </row>
    <row r="785" spans="1:81" s="109" customFormat="1">
      <c r="A785" s="141"/>
      <c r="B785" s="319"/>
      <c r="C785" s="321"/>
      <c r="D785" s="331"/>
      <c r="E785" s="331"/>
      <c r="F785" s="332" t="s">
        <v>1365</v>
      </c>
      <c r="G785" s="333" t="s">
        <v>1366</v>
      </c>
      <c r="H785" s="201">
        <f t="shared" si="143"/>
        <v>447153.39</v>
      </c>
      <c r="I785" s="201">
        <f t="shared" si="143"/>
        <v>101567.85</v>
      </c>
      <c r="J785" s="201">
        <f t="shared" si="143"/>
        <v>199438.25</v>
      </c>
      <c r="K785" s="201">
        <f t="shared" si="143"/>
        <v>70570.03</v>
      </c>
      <c r="L785" s="201">
        <f t="shared" si="143"/>
        <v>80834.73</v>
      </c>
      <c r="M785" s="201">
        <f t="shared" si="143"/>
        <v>29312.67</v>
      </c>
      <c r="N785" s="201">
        <f t="shared" si="143"/>
        <v>285926.71999999997</v>
      </c>
      <c r="O785" s="201">
        <f t="shared" si="143"/>
        <v>0</v>
      </c>
      <c r="P785" s="201">
        <f t="shared" si="143"/>
        <v>18031.66</v>
      </c>
      <c r="Q785" s="201">
        <f t="shared" si="143"/>
        <v>177710.92</v>
      </c>
      <c r="R785" s="201">
        <f t="shared" si="143"/>
        <v>20492.419999999998</v>
      </c>
      <c r="S785" s="201">
        <f t="shared" si="143"/>
        <v>56110.82</v>
      </c>
      <c r="T785" s="201">
        <f t="shared" si="143"/>
        <v>149899.94</v>
      </c>
      <c r="U785" s="201">
        <f t="shared" si="143"/>
        <v>130924.52</v>
      </c>
      <c r="V785" s="201">
        <f t="shared" si="143"/>
        <v>4378.37</v>
      </c>
      <c r="W785" s="201">
        <f t="shared" si="143"/>
        <v>35767.47</v>
      </c>
      <c r="X785" s="201">
        <f t="shared" si="143"/>
        <v>0</v>
      </c>
      <c r="Y785" s="201">
        <f t="shared" si="143"/>
        <v>24096</v>
      </c>
      <c r="Z785" s="201">
        <f t="shared" si="143"/>
        <v>18568</v>
      </c>
      <c r="AA785" s="201">
        <f t="shared" si="143"/>
        <v>178618.85</v>
      </c>
      <c r="AB785" s="201">
        <f t="shared" si="143"/>
        <v>18273.84</v>
      </c>
      <c r="AC785" s="201">
        <f t="shared" si="143"/>
        <v>88967.66</v>
      </c>
      <c r="AD785" s="201">
        <f t="shared" si="143"/>
        <v>30468.71</v>
      </c>
      <c r="AE785" s="201">
        <f t="shared" si="143"/>
        <v>48555.31</v>
      </c>
      <c r="AF785" s="201">
        <f t="shared" si="143"/>
        <v>45045.54</v>
      </c>
      <c r="AG785" s="201">
        <f t="shared" si="143"/>
        <v>8474.34</v>
      </c>
      <c r="AH785" s="201">
        <f t="shared" si="143"/>
        <v>150625.5</v>
      </c>
      <c r="AI785" s="201">
        <f t="shared" si="143"/>
        <v>912183.42</v>
      </c>
      <c r="AJ785" s="201">
        <f t="shared" si="143"/>
        <v>26564.720000000001</v>
      </c>
      <c r="AK785" s="201">
        <f t="shared" si="143"/>
        <v>6444.7</v>
      </c>
      <c r="AL785" s="201">
        <f t="shared" si="143"/>
        <v>25847.74</v>
      </c>
      <c r="AM785" s="201">
        <f t="shared" si="143"/>
        <v>28480.01</v>
      </c>
      <c r="AN785" s="201">
        <f t="shared" si="143"/>
        <v>33714.949999999997</v>
      </c>
      <c r="AO785" s="201">
        <f t="shared" si="143"/>
        <v>38768.730000000003</v>
      </c>
      <c r="AP785" s="201">
        <f t="shared" si="143"/>
        <v>17528.310000000001</v>
      </c>
      <c r="AQ785" s="201">
        <f t="shared" si="143"/>
        <v>20918.169999999998</v>
      </c>
      <c r="AR785" s="201">
        <f t="shared" si="143"/>
        <v>11785.11</v>
      </c>
      <c r="AS785" s="201">
        <f t="shared" si="143"/>
        <v>22178.34</v>
      </c>
      <c r="AT785" s="201">
        <f t="shared" si="143"/>
        <v>17975.89</v>
      </c>
      <c r="AU785" s="201">
        <f t="shared" si="143"/>
        <v>0</v>
      </c>
      <c r="AV785" s="201">
        <f t="shared" si="143"/>
        <v>2091.86</v>
      </c>
      <c r="AW785" s="201">
        <f t="shared" si="143"/>
        <v>9430.2999999999993</v>
      </c>
      <c r="AX785" s="201">
        <f t="shared" si="143"/>
        <v>13288.62</v>
      </c>
      <c r="AY785" s="201">
        <f t="shared" si="143"/>
        <v>5168.87</v>
      </c>
      <c r="AZ785" s="201">
        <f t="shared" si="143"/>
        <v>2490.64</v>
      </c>
      <c r="BA785" s="201">
        <f t="shared" si="143"/>
        <v>5136.6000000000004</v>
      </c>
      <c r="BB785" s="201">
        <f t="shared" si="143"/>
        <v>42073.07</v>
      </c>
      <c r="BC785" s="201">
        <f t="shared" si="143"/>
        <v>9550.8700000000008</v>
      </c>
      <c r="BD785" s="201">
        <f t="shared" si="143"/>
        <v>40583.74</v>
      </c>
      <c r="BE785" s="201">
        <f t="shared" si="143"/>
        <v>66753.539999999994</v>
      </c>
      <c r="BF785" s="201">
        <f t="shared" si="143"/>
        <v>27554.560000000001</v>
      </c>
      <c r="BG785" s="201">
        <f t="shared" si="143"/>
        <v>52176.08</v>
      </c>
      <c r="BH785" s="201">
        <f t="shared" si="143"/>
        <v>0</v>
      </c>
      <c r="BI785" s="201">
        <f t="shared" si="143"/>
        <v>0</v>
      </c>
      <c r="BJ785" s="201">
        <f t="shared" si="143"/>
        <v>23525.62</v>
      </c>
      <c r="BK785" s="201">
        <f t="shared" si="143"/>
        <v>7135.77</v>
      </c>
      <c r="BL785" s="201">
        <f t="shared" si="143"/>
        <v>4800.25</v>
      </c>
      <c r="BM785" s="201">
        <f t="shared" si="143"/>
        <v>178799.8</v>
      </c>
      <c r="BN785" s="201">
        <f t="shared" si="143"/>
        <v>69427.05</v>
      </c>
      <c r="BO785" s="201">
        <f t="shared" si="143"/>
        <v>10839.26</v>
      </c>
      <c r="BP785" s="201">
        <f t="shared" si="143"/>
        <v>33952.83</v>
      </c>
      <c r="BQ785" s="201">
        <f t="shared" si="143"/>
        <v>12572.36</v>
      </c>
      <c r="BR785" s="201">
        <f t="shared" si="143"/>
        <v>25090.400000000001</v>
      </c>
      <c r="BS785" s="201">
        <f t="shared" si="143"/>
        <v>17730.52</v>
      </c>
      <c r="BT785" s="201">
        <f t="shared" si="137"/>
        <v>0</v>
      </c>
      <c r="BU785" s="201">
        <f t="shared" si="137"/>
        <v>12768.06</v>
      </c>
      <c r="BV785" s="201">
        <f t="shared" si="137"/>
        <v>13090.7</v>
      </c>
      <c r="BW785" s="201">
        <f t="shared" si="137"/>
        <v>42772.45</v>
      </c>
      <c r="BX785" s="201">
        <f t="shared" si="137"/>
        <v>35648.07</v>
      </c>
      <c r="BY785" s="201">
        <f t="shared" si="137"/>
        <v>122457.65</v>
      </c>
      <c r="BZ785" s="201">
        <f t="shared" si="137"/>
        <v>8115.65</v>
      </c>
      <c r="CA785" s="201">
        <f t="shared" si="137"/>
        <v>8725.1200000000008</v>
      </c>
      <c r="CB785" s="201">
        <f t="shared" si="137"/>
        <v>9958.41</v>
      </c>
      <c r="CC785" s="201">
        <f t="shared" si="132"/>
        <v>4495912.3200000022</v>
      </c>
    </row>
    <row r="786" spans="1:81" s="278" customFormat="1">
      <c r="A786" s="320"/>
      <c r="B786" s="319"/>
      <c r="C786" s="321"/>
      <c r="D786" s="321"/>
      <c r="E786" s="321"/>
      <c r="F786" s="332" t="s">
        <v>1367</v>
      </c>
      <c r="G786" s="333" t="s">
        <v>1793</v>
      </c>
      <c r="H786" s="201">
        <f t="shared" si="143"/>
        <v>0</v>
      </c>
      <c r="I786" s="201">
        <f t="shared" si="143"/>
        <v>0</v>
      </c>
      <c r="J786" s="201">
        <f t="shared" si="143"/>
        <v>13020</v>
      </c>
      <c r="K786" s="201">
        <f t="shared" si="143"/>
        <v>0</v>
      </c>
      <c r="L786" s="201">
        <f t="shared" si="143"/>
        <v>0</v>
      </c>
      <c r="M786" s="201">
        <f t="shared" si="143"/>
        <v>0</v>
      </c>
      <c r="N786" s="201">
        <f t="shared" si="143"/>
        <v>3000</v>
      </c>
      <c r="O786" s="201">
        <f t="shared" si="143"/>
        <v>0</v>
      </c>
      <c r="P786" s="201">
        <f t="shared" si="143"/>
        <v>0</v>
      </c>
      <c r="Q786" s="201">
        <f t="shared" si="143"/>
        <v>0</v>
      </c>
      <c r="R786" s="201">
        <f t="shared" si="143"/>
        <v>0</v>
      </c>
      <c r="S786" s="201">
        <f t="shared" si="143"/>
        <v>0</v>
      </c>
      <c r="T786" s="201">
        <f t="shared" si="143"/>
        <v>0</v>
      </c>
      <c r="U786" s="201">
        <f t="shared" si="143"/>
        <v>0</v>
      </c>
      <c r="V786" s="201">
        <f t="shared" si="143"/>
        <v>0</v>
      </c>
      <c r="W786" s="201">
        <f t="shared" si="143"/>
        <v>0</v>
      </c>
      <c r="X786" s="201">
        <f t="shared" si="143"/>
        <v>0</v>
      </c>
      <c r="Y786" s="201">
        <f t="shared" si="143"/>
        <v>0</v>
      </c>
      <c r="Z786" s="201">
        <f t="shared" si="143"/>
        <v>4542.6000000000004</v>
      </c>
      <c r="AA786" s="201">
        <f t="shared" si="143"/>
        <v>0</v>
      </c>
      <c r="AB786" s="201">
        <f t="shared" si="143"/>
        <v>0</v>
      </c>
      <c r="AC786" s="201">
        <f t="shared" si="143"/>
        <v>1704</v>
      </c>
      <c r="AD786" s="201">
        <f t="shared" si="143"/>
        <v>0</v>
      </c>
      <c r="AE786" s="201">
        <f t="shared" si="143"/>
        <v>0</v>
      </c>
      <c r="AF786" s="201">
        <f t="shared" si="143"/>
        <v>0</v>
      </c>
      <c r="AG786" s="201">
        <f t="shared" si="143"/>
        <v>0</v>
      </c>
      <c r="AH786" s="201">
        <f t="shared" si="143"/>
        <v>0</v>
      </c>
      <c r="AI786" s="201">
        <f t="shared" si="143"/>
        <v>0</v>
      </c>
      <c r="AJ786" s="201">
        <f t="shared" si="143"/>
        <v>0</v>
      </c>
      <c r="AK786" s="201">
        <f t="shared" si="143"/>
        <v>0</v>
      </c>
      <c r="AL786" s="201">
        <f t="shared" si="143"/>
        <v>0</v>
      </c>
      <c r="AM786" s="201">
        <f t="shared" si="143"/>
        <v>0</v>
      </c>
      <c r="AN786" s="201">
        <f t="shared" si="143"/>
        <v>0</v>
      </c>
      <c r="AO786" s="201">
        <f t="shared" si="143"/>
        <v>1180</v>
      </c>
      <c r="AP786" s="201">
        <f t="shared" si="143"/>
        <v>0</v>
      </c>
      <c r="AQ786" s="201">
        <f t="shared" si="143"/>
        <v>0</v>
      </c>
      <c r="AR786" s="201">
        <f t="shared" si="143"/>
        <v>0</v>
      </c>
      <c r="AS786" s="201">
        <f t="shared" si="143"/>
        <v>0</v>
      </c>
      <c r="AT786" s="201">
        <f t="shared" si="143"/>
        <v>0</v>
      </c>
      <c r="AU786" s="201">
        <f t="shared" si="143"/>
        <v>0</v>
      </c>
      <c r="AV786" s="201">
        <f t="shared" si="143"/>
        <v>0</v>
      </c>
      <c r="AW786" s="201">
        <f t="shared" si="143"/>
        <v>0</v>
      </c>
      <c r="AX786" s="201">
        <f t="shared" si="143"/>
        <v>0</v>
      </c>
      <c r="AY786" s="201">
        <f t="shared" si="143"/>
        <v>0</v>
      </c>
      <c r="AZ786" s="201">
        <f t="shared" si="143"/>
        <v>0</v>
      </c>
      <c r="BA786" s="201">
        <f t="shared" si="143"/>
        <v>0</v>
      </c>
      <c r="BB786" s="201">
        <f t="shared" si="143"/>
        <v>0</v>
      </c>
      <c r="BC786" s="201">
        <f t="shared" si="143"/>
        <v>0</v>
      </c>
      <c r="BD786" s="201">
        <f t="shared" si="143"/>
        <v>0</v>
      </c>
      <c r="BE786" s="201">
        <f t="shared" si="143"/>
        <v>0</v>
      </c>
      <c r="BF786" s="201">
        <f t="shared" si="143"/>
        <v>0</v>
      </c>
      <c r="BG786" s="201">
        <f t="shared" si="143"/>
        <v>0</v>
      </c>
      <c r="BH786" s="201">
        <f t="shared" si="143"/>
        <v>0</v>
      </c>
      <c r="BI786" s="201">
        <f t="shared" si="143"/>
        <v>0</v>
      </c>
      <c r="BJ786" s="201">
        <f t="shared" si="143"/>
        <v>0</v>
      </c>
      <c r="BK786" s="201">
        <f t="shared" si="143"/>
        <v>0</v>
      </c>
      <c r="BL786" s="201">
        <f t="shared" si="143"/>
        <v>0</v>
      </c>
      <c r="BM786" s="201">
        <f t="shared" si="143"/>
        <v>0</v>
      </c>
      <c r="BN786" s="201">
        <f t="shared" si="143"/>
        <v>0</v>
      </c>
      <c r="BO786" s="201">
        <f t="shared" si="143"/>
        <v>67151.22</v>
      </c>
      <c r="BP786" s="201">
        <f t="shared" si="143"/>
        <v>0</v>
      </c>
      <c r="BQ786" s="201">
        <f t="shared" si="143"/>
        <v>28800</v>
      </c>
      <c r="BR786" s="201">
        <f t="shared" si="143"/>
        <v>0</v>
      </c>
      <c r="BS786" s="201">
        <f t="shared" si="143"/>
        <v>0</v>
      </c>
      <c r="BT786" s="201">
        <f t="shared" si="137"/>
        <v>0.9</v>
      </c>
      <c r="BU786" s="201">
        <f t="shared" si="137"/>
        <v>0</v>
      </c>
      <c r="BV786" s="201">
        <f t="shared" si="137"/>
        <v>0</v>
      </c>
      <c r="BW786" s="201">
        <f t="shared" si="137"/>
        <v>0</v>
      </c>
      <c r="BX786" s="201">
        <f t="shared" si="137"/>
        <v>0</v>
      </c>
      <c r="BY786" s="201">
        <f t="shared" si="137"/>
        <v>0</v>
      </c>
      <c r="BZ786" s="201">
        <f t="shared" si="137"/>
        <v>0</v>
      </c>
      <c r="CA786" s="201">
        <f t="shared" si="137"/>
        <v>0</v>
      </c>
      <c r="CB786" s="201">
        <f t="shared" si="137"/>
        <v>0</v>
      </c>
      <c r="CC786" s="201">
        <f t="shared" si="132"/>
        <v>119398.72</v>
      </c>
    </row>
    <row r="787" spans="1:81" s="278" customFormat="1">
      <c r="A787" s="320"/>
      <c r="B787" s="319"/>
      <c r="C787" s="321"/>
      <c r="D787" s="321"/>
      <c r="E787" s="321"/>
      <c r="F787" s="332" t="s">
        <v>1443</v>
      </c>
      <c r="G787" s="333" t="s">
        <v>1794</v>
      </c>
      <c r="H787" s="201">
        <f t="shared" si="143"/>
        <v>0</v>
      </c>
      <c r="I787" s="201">
        <f t="shared" si="143"/>
        <v>0</v>
      </c>
      <c r="J787" s="201">
        <f t="shared" si="143"/>
        <v>0</v>
      </c>
      <c r="K787" s="201">
        <f t="shared" si="143"/>
        <v>0</v>
      </c>
      <c r="L787" s="201">
        <f t="shared" si="143"/>
        <v>0</v>
      </c>
      <c r="M787" s="201">
        <f t="shared" si="143"/>
        <v>0</v>
      </c>
      <c r="N787" s="201">
        <f t="shared" si="143"/>
        <v>0</v>
      </c>
      <c r="O787" s="201">
        <f t="shared" si="143"/>
        <v>0</v>
      </c>
      <c r="P787" s="201">
        <f t="shared" si="143"/>
        <v>0</v>
      </c>
      <c r="Q787" s="201">
        <f t="shared" si="143"/>
        <v>3600</v>
      </c>
      <c r="R787" s="201">
        <f t="shared" si="143"/>
        <v>0</v>
      </c>
      <c r="S787" s="201">
        <f t="shared" si="143"/>
        <v>0</v>
      </c>
      <c r="T787" s="201">
        <f t="shared" si="143"/>
        <v>0</v>
      </c>
      <c r="U787" s="201">
        <f t="shared" si="143"/>
        <v>0</v>
      </c>
      <c r="V787" s="201">
        <f t="shared" si="143"/>
        <v>0</v>
      </c>
      <c r="W787" s="201">
        <f t="shared" si="143"/>
        <v>0</v>
      </c>
      <c r="X787" s="201">
        <f t="shared" si="143"/>
        <v>0</v>
      </c>
      <c r="Y787" s="201">
        <f t="shared" si="143"/>
        <v>0</v>
      </c>
      <c r="Z787" s="201">
        <f t="shared" si="143"/>
        <v>0</v>
      </c>
      <c r="AA787" s="201">
        <f t="shared" si="143"/>
        <v>0</v>
      </c>
      <c r="AB787" s="201">
        <f t="shared" si="143"/>
        <v>0</v>
      </c>
      <c r="AC787" s="201">
        <f t="shared" si="143"/>
        <v>0</v>
      </c>
      <c r="AD787" s="201">
        <f t="shared" si="143"/>
        <v>0</v>
      </c>
      <c r="AE787" s="201">
        <f t="shared" si="143"/>
        <v>0</v>
      </c>
      <c r="AF787" s="201">
        <f t="shared" si="143"/>
        <v>0</v>
      </c>
      <c r="AG787" s="201">
        <f t="shared" si="143"/>
        <v>0</v>
      </c>
      <c r="AH787" s="201">
        <f t="shared" si="143"/>
        <v>0</v>
      </c>
      <c r="AI787" s="201">
        <f t="shared" si="143"/>
        <v>0</v>
      </c>
      <c r="AJ787" s="201">
        <f t="shared" si="143"/>
        <v>0</v>
      </c>
      <c r="AK787" s="201">
        <f t="shared" si="143"/>
        <v>0</v>
      </c>
      <c r="AL787" s="201">
        <f t="shared" si="143"/>
        <v>0</v>
      </c>
      <c r="AM787" s="201">
        <f t="shared" si="143"/>
        <v>0</v>
      </c>
      <c r="AN787" s="201">
        <f t="shared" si="143"/>
        <v>0</v>
      </c>
      <c r="AO787" s="201">
        <f t="shared" si="143"/>
        <v>0</v>
      </c>
      <c r="AP787" s="201">
        <f t="shared" si="143"/>
        <v>0</v>
      </c>
      <c r="AQ787" s="201">
        <f t="shared" si="143"/>
        <v>0</v>
      </c>
      <c r="AR787" s="201">
        <f t="shared" si="143"/>
        <v>0</v>
      </c>
      <c r="AS787" s="201">
        <f t="shared" si="143"/>
        <v>0</v>
      </c>
      <c r="AT787" s="201">
        <f t="shared" si="143"/>
        <v>0</v>
      </c>
      <c r="AU787" s="201">
        <f t="shared" si="143"/>
        <v>0</v>
      </c>
      <c r="AV787" s="201">
        <f t="shared" si="143"/>
        <v>0</v>
      </c>
      <c r="AW787" s="201">
        <f t="shared" si="143"/>
        <v>0</v>
      </c>
      <c r="AX787" s="201">
        <f t="shared" si="143"/>
        <v>0</v>
      </c>
      <c r="AY787" s="201">
        <f t="shared" si="143"/>
        <v>0</v>
      </c>
      <c r="AZ787" s="201">
        <f t="shared" si="143"/>
        <v>0</v>
      </c>
      <c r="BA787" s="201">
        <f t="shared" si="143"/>
        <v>0</v>
      </c>
      <c r="BB787" s="201">
        <f t="shared" si="143"/>
        <v>0</v>
      </c>
      <c r="BC787" s="201">
        <f t="shared" si="143"/>
        <v>0</v>
      </c>
      <c r="BD787" s="201">
        <f t="shared" si="143"/>
        <v>600</v>
      </c>
      <c r="BE787" s="201">
        <f t="shared" si="143"/>
        <v>0</v>
      </c>
      <c r="BF787" s="201">
        <f t="shared" si="143"/>
        <v>0</v>
      </c>
      <c r="BG787" s="201">
        <f t="shared" si="143"/>
        <v>0</v>
      </c>
      <c r="BH787" s="201">
        <f t="shared" si="143"/>
        <v>1500</v>
      </c>
      <c r="BI787" s="201">
        <f t="shared" si="143"/>
        <v>0</v>
      </c>
      <c r="BJ787" s="201">
        <f t="shared" si="143"/>
        <v>900</v>
      </c>
      <c r="BK787" s="201">
        <f t="shared" si="143"/>
        <v>0</v>
      </c>
      <c r="BL787" s="201">
        <f t="shared" si="143"/>
        <v>0</v>
      </c>
      <c r="BM787" s="201">
        <f t="shared" si="143"/>
        <v>0</v>
      </c>
      <c r="BN787" s="201">
        <f t="shared" si="143"/>
        <v>0</v>
      </c>
      <c r="BO787" s="201">
        <f t="shared" si="143"/>
        <v>0</v>
      </c>
      <c r="BP787" s="201">
        <f t="shared" si="143"/>
        <v>0</v>
      </c>
      <c r="BQ787" s="201">
        <f t="shared" si="143"/>
        <v>0</v>
      </c>
      <c r="BR787" s="201">
        <f t="shared" si="143"/>
        <v>0</v>
      </c>
      <c r="BS787" s="201">
        <f t="shared" ref="BS787" si="144">BS678</f>
        <v>0</v>
      </c>
      <c r="BT787" s="201">
        <f t="shared" si="137"/>
        <v>0</v>
      </c>
      <c r="BU787" s="201">
        <f t="shared" si="137"/>
        <v>0</v>
      </c>
      <c r="BV787" s="201">
        <f t="shared" si="137"/>
        <v>0</v>
      </c>
      <c r="BW787" s="201">
        <f t="shared" si="137"/>
        <v>0</v>
      </c>
      <c r="BX787" s="201">
        <f t="shared" si="137"/>
        <v>0</v>
      </c>
      <c r="BY787" s="201">
        <f t="shared" si="137"/>
        <v>0</v>
      </c>
      <c r="BZ787" s="201">
        <f t="shared" si="137"/>
        <v>0</v>
      </c>
      <c r="CA787" s="201">
        <f t="shared" si="137"/>
        <v>0</v>
      </c>
      <c r="CB787" s="201">
        <f t="shared" si="137"/>
        <v>0</v>
      </c>
      <c r="CC787" s="201">
        <f t="shared" si="132"/>
        <v>6600</v>
      </c>
    </row>
    <row r="788" spans="1:81" s="278" customFormat="1">
      <c r="A788" s="320"/>
      <c r="B788" s="319"/>
      <c r="C788" s="321"/>
      <c r="D788" s="321"/>
      <c r="E788" s="321"/>
      <c r="F788" s="332" t="s">
        <v>1444</v>
      </c>
      <c r="G788" s="333" t="s">
        <v>1795</v>
      </c>
      <c r="H788" s="201">
        <f t="shared" ref="H788:BS791" si="145">H679</f>
        <v>0</v>
      </c>
      <c r="I788" s="201">
        <f t="shared" si="145"/>
        <v>52002</v>
      </c>
      <c r="J788" s="201">
        <f t="shared" si="145"/>
        <v>43627</v>
      </c>
      <c r="K788" s="201">
        <f t="shared" si="145"/>
        <v>0</v>
      </c>
      <c r="L788" s="201">
        <f t="shared" si="145"/>
        <v>14972</v>
      </c>
      <c r="M788" s="201">
        <f t="shared" si="145"/>
        <v>11242</v>
      </c>
      <c r="N788" s="201">
        <f t="shared" si="145"/>
        <v>321084</v>
      </c>
      <c r="O788" s="201">
        <f t="shared" si="145"/>
        <v>0</v>
      </c>
      <c r="P788" s="201">
        <f t="shared" si="145"/>
        <v>0</v>
      </c>
      <c r="Q788" s="201">
        <f t="shared" si="145"/>
        <v>0</v>
      </c>
      <c r="R788" s="201">
        <f t="shared" si="145"/>
        <v>9767</v>
      </c>
      <c r="S788" s="201">
        <f t="shared" si="145"/>
        <v>6059</v>
      </c>
      <c r="T788" s="201">
        <f t="shared" si="145"/>
        <v>0</v>
      </c>
      <c r="U788" s="201">
        <f t="shared" si="145"/>
        <v>42306</v>
      </c>
      <c r="V788" s="201">
        <f t="shared" si="145"/>
        <v>3532</v>
      </c>
      <c r="W788" s="201">
        <f t="shared" si="145"/>
        <v>11526</v>
      </c>
      <c r="X788" s="201">
        <f t="shared" si="145"/>
        <v>12435</v>
      </c>
      <c r="Y788" s="201">
        <f t="shared" si="145"/>
        <v>15432</v>
      </c>
      <c r="Z788" s="201">
        <f t="shared" si="145"/>
        <v>0</v>
      </c>
      <c r="AA788" s="201">
        <f t="shared" si="145"/>
        <v>2323.6999999999998</v>
      </c>
      <c r="AB788" s="201">
        <f t="shared" si="145"/>
        <v>238</v>
      </c>
      <c r="AC788" s="201">
        <f t="shared" si="145"/>
        <v>50609</v>
      </c>
      <c r="AD788" s="201">
        <f t="shared" si="145"/>
        <v>0</v>
      </c>
      <c r="AE788" s="201">
        <f t="shared" si="145"/>
        <v>16606.98</v>
      </c>
      <c r="AF788" s="201">
        <f t="shared" si="145"/>
        <v>32298.5</v>
      </c>
      <c r="AG788" s="201">
        <f t="shared" si="145"/>
        <v>9035</v>
      </c>
      <c r="AH788" s="201">
        <f t="shared" si="145"/>
        <v>0</v>
      </c>
      <c r="AI788" s="201">
        <f t="shared" si="145"/>
        <v>0</v>
      </c>
      <c r="AJ788" s="201">
        <f t="shared" si="145"/>
        <v>1204</v>
      </c>
      <c r="AK788" s="201">
        <f t="shared" si="145"/>
        <v>7984</v>
      </c>
      <c r="AL788" s="201">
        <f t="shared" si="145"/>
        <v>7726</v>
      </c>
      <c r="AM788" s="201">
        <f t="shared" si="145"/>
        <v>0</v>
      </c>
      <c r="AN788" s="201">
        <f t="shared" si="145"/>
        <v>0</v>
      </c>
      <c r="AO788" s="201">
        <f t="shared" si="145"/>
        <v>41899</v>
      </c>
      <c r="AP788" s="201">
        <f t="shared" si="145"/>
        <v>467</v>
      </c>
      <c r="AQ788" s="201">
        <f t="shared" si="145"/>
        <v>0</v>
      </c>
      <c r="AR788" s="201">
        <f t="shared" si="145"/>
        <v>0</v>
      </c>
      <c r="AS788" s="201">
        <f t="shared" si="145"/>
        <v>0</v>
      </c>
      <c r="AT788" s="201">
        <f t="shared" si="145"/>
        <v>8703</v>
      </c>
      <c r="AU788" s="201">
        <f t="shared" si="145"/>
        <v>0</v>
      </c>
      <c r="AV788" s="201">
        <f t="shared" si="145"/>
        <v>0</v>
      </c>
      <c r="AW788" s="201">
        <f t="shared" si="145"/>
        <v>0</v>
      </c>
      <c r="AX788" s="201">
        <f t="shared" si="145"/>
        <v>0</v>
      </c>
      <c r="AY788" s="201">
        <f t="shared" si="145"/>
        <v>18924</v>
      </c>
      <c r="AZ788" s="201">
        <f t="shared" si="145"/>
        <v>0</v>
      </c>
      <c r="BA788" s="201">
        <f t="shared" si="145"/>
        <v>0</v>
      </c>
      <c r="BB788" s="201">
        <f t="shared" si="145"/>
        <v>0</v>
      </c>
      <c r="BC788" s="201">
        <f t="shared" si="145"/>
        <v>0</v>
      </c>
      <c r="BD788" s="201">
        <f t="shared" si="145"/>
        <v>9933</v>
      </c>
      <c r="BE788" s="201">
        <f t="shared" si="145"/>
        <v>0</v>
      </c>
      <c r="BF788" s="201">
        <f t="shared" si="145"/>
        <v>0</v>
      </c>
      <c r="BG788" s="201">
        <f t="shared" si="145"/>
        <v>13620</v>
      </c>
      <c r="BH788" s="201">
        <f t="shared" si="145"/>
        <v>457</v>
      </c>
      <c r="BI788" s="201">
        <f t="shared" si="145"/>
        <v>0</v>
      </c>
      <c r="BJ788" s="201">
        <f t="shared" si="145"/>
        <v>0</v>
      </c>
      <c r="BK788" s="201">
        <f t="shared" si="145"/>
        <v>412</v>
      </c>
      <c r="BL788" s="201">
        <f t="shared" si="145"/>
        <v>0</v>
      </c>
      <c r="BM788" s="201">
        <f t="shared" si="145"/>
        <v>0</v>
      </c>
      <c r="BN788" s="201">
        <f t="shared" si="145"/>
        <v>0</v>
      </c>
      <c r="BO788" s="201">
        <f t="shared" si="145"/>
        <v>10463</v>
      </c>
      <c r="BP788" s="201">
        <f t="shared" si="145"/>
        <v>0</v>
      </c>
      <c r="BQ788" s="201">
        <f t="shared" si="145"/>
        <v>0</v>
      </c>
      <c r="BR788" s="201">
        <f t="shared" si="145"/>
        <v>0</v>
      </c>
      <c r="BS788" s="201">
        <f t="shared" si="145"/>
        <v>0</v>
      </c>
      <c r="BT788" s="201">
        <f t="shared" ref="BT788:CB797" si="146">BT679</f>
        <v>1697</v>
      </c>
      <c r="BU788" s="201">
        <f t="shared" si="146"/>
        <v>0</v>
      </c>
      <c r="BV788" s="201">
        <f t="shared" si="146"/>
        <v>12979</v>
      </c>
      <c r="BW788" s="201">
        <f t="shared" si="146"/>
        <v>0</v>
      </c>
      <c r="BX788" s="201">
        <f t="shared" si="146"/>
        <v>0</v>
      </c>
      <c r="BY788" s="201">
        <f t="shared" si="146"/>
        <v>0</v>
      </c>
      <c r="BZ788" s="201">
        <f t="shared" si="146"/>
        <v>11653</v>
      </c>
      <c r="CA788" s="201">
        <f t="shared" si="146"/>
        <v>0</v>
      </c>
      <c r="CB788" s="201">
        <f t="shared" si="146"/>
        <v>8219</v>
      </c>
      <c r="CC788" s="201">
        <f t="shared" si="132"/>
        <v>811435.17999999993</v>
      </c>
    </row>
    <row r="789" spans="1:81" s="109" customFormat="1">
      <c r="A789" s="141"/>
      <c r="B789" s="319"/>
      <c r="C789" s="321"/>
      <c r="D789" s="331"/>
      <c r="E789" s="331"/>
      <c r="F789" s="332" t="s">
        <v>1368</v>
      </c>
      <c r="G789" s="333" t="s">
        <v>1796</v>
      </c>
      <c r="H789" s="201">
        <f t="shared" si="145"/>
        <v>0</v>
      </c>
      <c r="I789" s="201">
        <f t="shared" si="145"/>
        <v>8793858.2799999993</v>
      </c>
      <c r="J789" s="201">
        <f t="shared" si="145"/>
        <v>0</v>
      </c>
      <c r="K789" s="201">
        <f t="shared" si="145"/>
        <v>0</v>
      </c>
      <c r="L789" s="201">
        <f t="shared" si="145"/>
        <v>13865510.210000001</v>
      </c>
      <c r="M789" s="201">
        <f t="shared" si="145"/>
        <v>26819075.940000001</v>
      </c>
      <c r="N789" s="201">
        <f t="shared" si="145"/>
        <v>0</v>
      </c>
      <c r="O789" s="201">
        <f t="shared" si="145"/>
        <v>0</v>
      </c>
      <c r="P789" s="201">
        <f t="shared" si="145"/>
        <v>0</v>
      </c>
      <c r="Q789" s="201">
        <f t="shared" si="145"/>
        <v>0</v>
      </c>
      <c r="R789" s="201">
        <f t="shared" si="145"/>
        <v>0</v>
      </c>
      <c r="S789" s="201">
        <f t="shared" si="145"/>
        <v>0</v>
      </c>
      <c r="T789" s="201">
        <f t="shared" si="145"/>
        <v>0</v>
      </c>
      <c r="U789" s="201">
        <f t="shared" si="145"/>
        <v>0</v>
      </c>
      <c r="V789" s="201">
        <f t="shared" si="145"/>
        <v>0</v>
      </c>
      <c r="W789" s="201">
        <f t="shared" si="145"/>
        <v>0</v>
      </c>
      <c r="X789" s="201">
        <f t="shared" si="145"/>
        <v>277460</v>
      </c>
      <c r="Y789" s="201">
        <f t="shared" si="145"/>
        <v>1759477</v>
      </c>
      <c r="Z789" s="201">
        <f t="shared" si="145"/>
        <v>0</v>
      </c>
      <c r="AA789" s="201">
        <f t="shared" si="145"/>
        <v>9224.0400000000009</v>
      </c>
      <c r="AB789" s="201">
        <f t="shared" si="145"/>
        <v>10231144.189999999</v>
      </c>
      <c r="AC789" s="201">
        <f t="shared" si="145"/>
        <v>34586115.200000003</v>
      </c>
      <c r="AD789" s="201">
        <f t="shared" si="145"/>
        <v>0</v>
      </c>
      <c r="AE789" s="201">
        <f t="shared" si="145"/>
        <v>3790384.47</v>
      </c>
      <c r="AF789" s="201">
        <f t="shared" si="145"/>
        <v>23945391.690000001</v>
      </c>
      <c r="AG789" s="201">
        <f t="shared" si="145"/>
        <v>0</v>
      </c>
      <c r="AH789" s="201">
        <f t="shared" si="145"/>
        <v>0</v>
      </c>
      <c r="AI789" s="201">
        <f t="shared" si="145"/>
        <v>0</v>
      </c>
      <c r="AJ789" s="201">
        <f t="shared" si="145"/>
        <v>0</v>
      </c>
      <c r="AK789" s="201">
        <f t="shared" si="145"/>
        <v>0</v>
      </c>
      <c r="AL789" s="201">
        <f t="shared" si="145"/>
        <v>0</v>
      </c>
      <c r="AM789" s="201">
        <f t="shared" si="145"/>
        <v>0</v>
      </c>
      <c r="AN789" s="201">
        <f t="shared" si="145"/>
        <v>0</v>
      </c>
      <c r="AO789" s="201">
        <f t="shared" si="145"/>
        <v>0</v>
      </c>
      <c r="AP789" s="201">
        <f t="shared" si="145"/>
        <v>0</v>
      </c>
      <c r="AQ789" s="201">
        <f t="shared" si="145"/>
        <v>2801118.1</v>
      </c>
      <c r="AR789" s="201">
        <f t="shared" si="145"/>
        <v>0</v>
      </c>
      <c r="AS789" s="201">
        <f t="shared" si="145"/>
        <v>0</v>
      </c>
      <c r="AT789" s="201">
        <f t="shared" si="145"/>
        <v>0</v>
      </c>
      <c r="AU789" s="201">
        <f t="shared" si="145"/>
        <v>1263902.74</v>
      </c>
      <c r="AV789" s="201">
        <f t="shared" si="145"/>
        <v>0</v>
      </c>
      <c r="AW789" s="201">
        <f t="shared" si="145"/>
        <v>354758.55</v>
      </c>
      <c r="AX789" s="201">
        <f t="shared" si="145"/>
        <v>8367</v>
      </c>
      <c r="AY789" s="201">
        <f t="shared" si="145"/>
        <v>0</v>
      </c>
      <c r="AZ789" s="201">
        <f t="shared" si="145"/>
        <v>0</v>
      </c>
      <c r="BA789" s="201">
        <f t="shared" si="145"/>
        <v>0</v>
      </c>
      <c r="BB789" s="201">
        <f t="shared" si="145"/>
        <v>103700</v>
      </c>
      <c r="BC789" s="201">
        <f t="shared" si="145"/>
        <v>0</v>
      </c>
      <c r="BD789" s="201">
        <f t="shared" si="145"/>
        <v>0</v>
      </c>
      <c r="BE789" s="201">
        <f t="shared" si="145"/>
        <v>0</v>
      </c>
      <c r="BF789" s="201">
        <f t="shared" si="145"/>
        <v>1285512.8999999999</v>
      </c>
      <c r="BG789" s="201">
        <f t="shared" si="145"/>
        <v>0</v>
      </c>
      <c r="BH789" s="201">
        <f t="shared" si="145"/>
        <v>0</v>
      </c>
      <c r="BI789" s="201">
        <f t="shared" si="145"/>
        <v>0</v>
      </c>
      <c r="BJ789" s="201">
        <f t="shared" si="145"/>
        <v>261581.23</v>
      </c>
      <c r="BK789" s="201">
        <f t="shared" si="145"/>
        <v>0</v>
      </c>
      <c r="BL789" s="201">
        <f t="shared" si="145"/>
        <v>0</v>
      </c>
      <c r="BM789" s="201">
        <f t="shared" si="145"/>
        <v>0</v>
      </c>
      <c r="BN789" s="201">
        <f t="shared" si="145"/>
        <v>0</v>
      </c>
      <c r="BO789" s="201">
        <f t="shared" si="145"/>
        <v>847063.67</v>
      </c>
      <c r="BP789" s="201">
        <f t="shared" si="145"/>
        <v>410921.48</v>
      </c>
      <c r="BQ789" s="201">
        <f t="shared" si="145"/>
        <v>0</v>
      </c>
      <c r="BR789" s="201">
        <f t="shared" si="145"/>
        <v>15386939.73</v>
      </c>
      <c r="BS789" s="201">
        <f t="shared" si="145"/>
        <v>0</v>
      </c>
      <c r="BT789" s="201">
        <f t="shared" si="146"/>
        <v>0</v>
      </c>
      <c r="BU789" s="201">
        <f t="shared" si="146"/>
        <v>0</v>
      </c>
      <c r="BV789" s="201">
        <f t="shared" si="146"/>
        <v>0</v>
      </c>
      <c r="BW789" s="201">
        <f t="shared" si="146"/>
        <v>0</v>
      </c>
      <c r="BX789" s="201">
        <f t="shared" si="146"/>
        <v>0</v>
      </c>
      <c r="BY789" s="201">
        <f t="shared" si="146"/>
        <v>1254157.72</v>
      </c>
      <c r="BZ789" s="201">
        <f t="shared" si="146"/>
        <v>0</v>
      </c>
      <c r="CA789" s="201">
        <f t="shared" si="146"/>
        <v>30727.66</v>
      </c>
      <c r="CB789" s="201">
        <f t="shared" si="146"/>
        <v>437455.67</v>
      </c>
      <c r="CC789" s="201">
        <f t="shared" si="132"/>
        <v>148523847.47</v>
      </c>
    </row>
    <row r="790" spans="1:81" s="109" customFormat="1">
      <c r="A790" s="141"/>
      <c r="B790" s="319"/>
      <c r="C790" s="321"/>
      <c r="D790" s="331"/>
      <c r="E790" s="331"/>
      <c r="F790" s="332" t="s">
        <v>1369</v>
      </c>
      <c r="G790" s="333" t="s">
        <v>1370</v>
      </c>
      <c r="H790" s="201">
        <f t="shared" si="145"/>
        <v>1901724.19</v>
      </c>
      <c r="I790" s="201">
        <f t="shared" si="145"/>
        <v>4235944.5599999996</v>
      </c>
      <c r="J790" s="201">
        <f t="shared" si="145"/>
        <v>8981573.8300000001</v>
      </c>
      <c r="K790" s="201">
        <f t="shared" si="145"/>
        <v>2526499.94</v>
      </c>
      <c r="L790" s="201">
        <f t="shared" si="145"/>
        <v>1853347.76</v>
      </c>
      <c r="M790" s="201">
        <f t="shared" si="145"/>
        <v>0</v>
      </c>
      <c r="N790" s="201">
        <f t="shared" si="145"/>
        <v>2726452.01</v>
      </c>
      <c r="O790" s="201">
        <f t="shared" si="145"/>
        <v>1043040.37</v>
      </c>
      <c r="P790" s="201">
        <f t="shared" si="145"/>
        <v>157516.32</v>
      </c>
      <c r="Q790" s="201">
        <f t="shared" si="145"/>
        <v>3000000</v>
      </c>
      <c r="R790" s="201">
        <f t="shared" si="145"/>
        <v>442293.51</v>
      </c>
      <c r="S790" s="201">
        <f t="shared" si="145"/>
        <v>674434.96</v>
      </c>
      <c r="T790" s="201">
        <f t="shared" si="145"/>
        <v>1925082.35</v>
      </c>
      <c r="U790" s="201">
        <f t="shared" si="145"/>
        <v>1906313.52</v>
      </c>
      <c r="V790" s="201">
        <f t="shared" si="145"/>
        <v>0</v>
      </c>
      <c r="W790" s="201">
        <f t="shared" si="145"/>
        <v>3270224.7</v>
      </c>
      <c r="X790" s="201">
        <f t="shared" si="145"/>
        <v>901534.88</v>
      </c>
      <c r="Y790" s="201">
        <f t="shared" si="145"/>
        <v>2817561.66</v>
      </c>
      <c r="Z790" s="201">
        <f t="shared" si="145"/>
        <v>6746622.7300000004</v>
      </c>
      <c r="AA790" s="201">
        <f t="shared" si="145"/>
        <v>3130261</v>
      </c>
      <c r="AB790" s="201">
        <f t="shared" si="145"/>
        <v>2942904.61</v>
      </c>
      <c r="AC790" s="201">
        <f t="shared" si="145"/>
        <v>1637813.74</v>
      </c>
      <c r="AD790" s="201">
        <f t="shared" si="145"/>
        <v>575737.55000000005</v>
      </c>
      <c r="AE790" s="201">
        <f t="shared" si="145"/>
        <v>1530703.62</v>
      </c>
      <c r="AF790" s="201">
        <f t="shared" si="145"/>
        <v>299396.7</v>
      </c>
      <c r="AG790" s="201">
        <f t="shared" si="145"/>
        <v>0</v>
      </c>
      <c r="AH790" s="201">
        <f t="shared" si="145"/>
        <v>0</v>
      </c>
      <c r="AI790" s="201">
        <f t="shared" si="145"/>
        <v>4599172.1100000003</v>
      </c>
      <c r="AJ790" s="201">
        <f t="shared" si="145"/>
        <v>1643179.03</v>
      </c>
      <c r="AK790" s="201">
        <f t="shared" si="145"/>
        <v>138333.78</v>
      </c>
      <c r="AL790" s="201">
        <f t="shared" si="145"/>
        <v>257593.8</v>
      </c>
      <c r="AM790" s="201">
        <f t="shared" si="145"/>
        <v>449103.53</v>
      </c>
      <c r="AN790" s="201">
        <f t="shared" si="145"/>
        <v>649112.71</v>
      </c>
      <c r="AO790" s="201">
        <f t="shared" si="145"/>
        <v>706442.91</v>
      </c>
      <c r="AP790" s="201">
        <f t="shared" si="145"/>
        <v>458333.32</v>
      </c>
      <c r="AQ790" s="201">
        <f t="shared" si="145"/>
        <v>667537.59</v>
      </c>
      <c r="AR790" s="201">
        <f t="shared" si="145"/>
        <v>468645.8</v>
      </c>
      <c r="AS790" s="201">
        <f t="shared" si="145"/>
        <v>888028.63</v>
      </c>
      <c r="AT790" s="201">
        <f t="shared" si="145"/>
        <v>408802.07</v>
      </c>
      <c r="AU790" s="201">
        <f t="shared" si="145"/>
        <v>1426536.49</v>
      </c>
      <c r="AV790" s="201">
        <f t="shared" si="145"/>
        <v>436543.17</v>
      </c>
      <c r="AW790" s="201">
        <f t="shared" si="145"/>
        <v>654096.5</v>
      </c>
      <c r="AX790" s="201">
        <f t="shared" si="145"/>
        <v>323228.79999999999</v>
      </c>
      <c r="AY790" s="201">
        <f t="shared" si="145"/>
        <v>433331.61</v>
      </c>
      <c r="AZ790" s="201">
        <f t="shared" si="145"/>
        <v>0</v>
      </c>
      <c r="BA790" s="201">
        <f t="shared" si="145"/>
        <v>450232.35</v>
      </c>
      <c r="BB790" s="201">
        <f t="shared" si="145"/>
        <v>3596942.57</v>
      </c>
      <c r="BC790" s="201">
        <f t="shared" si="145"/>
        <v>618892.15</v>
      </c>
      <c r="BD790" s="201">
        <f t="shared" si="145"/>
        <v>788316.17</v>
      </c>
      <c r="BE790" s="201">
        <f t="shared" si="145"/>
        <v>1178247.75</v>
      </c>
      <c r="BF790" s="201">
        <f t="shared" si="145"/>
        <v>1000000</v>
      </c>
      <c r="BG790" s="201">
        <f t="shared" si="145"/>
        <v>1780396.15</v>
      </c>
      <c r="BH790" s="201">
        <f t="shared" si="145"/>
        <v>2023647.5700999999</v>
      </c>
      <c r="BI790" s="201">
        <f t="shared" si="145"/>
        <v>1719592.72</v>
      </c>
      <c r="BJ790" s="201">
        <f t="shared" si="145"/>
        <v>0</v>
      </c>
      <c r="BK790" s="201">
        <f t="shared" si="145"/>
        <v>207443.92</v>
      </c>
      <c r="BL790" s="201">
        <f t="shared" si="145"/>
        <v>395224.5</v>
      </c>
      <c r="BM790" s="201">
        <f t="shared" si="145"/>
        <v>2056882.99</v>
      </c>
      <c r="BN790" s="201">
        <f t="shared" si="145"/>
        <v>3600000</v>
      </c>
      <c r="BO790" s="201">
        <f t="shared" si="145"/>
        <v>1200000</v>
      </c>
      <c r="BP790" s="201">
        <f t="shared" si="145"/>
        <v>521100.14</v>
      </c>
      <c r="BQ790" s="201">
        <f t="shared" si="145"/>
        <v>596704.55000000005</v>
      </c>
      <c r="BR790" s="201">
        <f t="shared" si="145"/>
        <v>1077035.6399999999</v>
      </c>
      <c r="BS790" s="201">
        <f t="shared" si="145"/>
        <v>545131.56000000006</v>
      </c>
      <c r="BT790" s="201">
        <f t="shared" si="146"/>
        <v>1918682.84</v>
      </c>
      <c r="BU790" s="201">
        <f t="shared" si="146"/>
        <v>417231.13</v>
      </c>
      <c r="BV790" s="201">
        <f t="shared" si="146"/>
        <v>1384098.3</v>
      </c>
      <c r="BW790" s="201">
        <f t="shared" si="146"/>
        <v>763570.6</v>
      </c>
      <c r="BX790" s="201">
        <f t="shared" si="146"/>
        <v>814751.69</v>
      </c>
      <c r="BY790" s="201">
        <f t="shared" si="146"/>
        <v>1896463.9</v>
      </c>
      <c r="BZ790" s="201">
        <f t="shared" si="146"/>
        <v>746162.47</v>
      </c>
      <c r="CA790" s="201">
        <f t="shared" si="146"/>
        <v>288514.37</v>
      </c>
      <c r="CB790" s="201">
        <f t="shared" si="146"/>
        <v>375965</v>
      </c>
      <c r="CC790" s="201">
        <f t="shared" si="132"/>
        <v>101796237.39009999</v>
      </c>
    </row>
    <row r="791" spans="1:81" s="278" customFormat="1">
      <c r="A791" s="320"/>
      <c r="B791" s="319"/>
      <c r="C791" s="321"/>
      <c r="D791" s="321"/>
      <c r="E791" s="321"/>
      <c r="F791" s="332" t="s">
        <v>1371</v>
      </c>
      <c r="G791" s="333" t="s">
        <v>1372</v>
      </c>
      <c r="H791" s="201">
        <f t="shared" si="145"/>
        <v>31582733.469999999</v>
      </c>
      <c r="I791" s="201">
        <f t="shared" si="145"/>
        <v>2205000</v>
      </c>
      <c r="J791" s="201">
        <f t="shared" si="145"/>
        <v>3392508</v>
      </c>
      <c r="K791" s="201">
        <f t="shared" si="145"/>
        <v>0</v>
      </c>
      <c r="L791" s="201">
        <f t="shared" si="145"/>
        <v>1816080</v>
      </c>
      <c r="M791" s="201">
        <f t="shared" si="145"/>
        <v>0</v>
      </c>
      <c r="N791" s="201">
        <f t="shared" si="145"/>
        <v>0</v>
      </c>
      <c r="O791" s="201">
        <f t="shared" si="145"/>
        <v>8384796.54</v>
      </c>
      <c r="P791" s="201">
        <f t="shared" si="145"/>
        <v>2000000</v>
      </c>
      <c r="Q791" s="201">
        <f t="shared" si="145"/>
        <v>6773140</v>
      </c>
      <c r="R791" s="201">
        <f t="shared" si="145"/>
        <v>1804230</v>
      </c>
      <c r="S791" s="201">
        <f t="shared" si="145"/>
        <v>3727933.5</v>
      </c>
      <c r="T791" s="201">
        <f t="shared" si="145"/>
        <v>940620</v>
      </c>
      <c r="U791" s="201">
        <f t="shared" si="145"/>
        <v>9790930</v>
      </c>
      <c r="V791" s="201">
        <f t="shared" si="145"/>
        <v>0</v>
      </c>
      <c r="W791" s="201">
        <f t="shared" si="145"/>
        <v>6500000</v>
      </c>
      <c r="X791" s="201">
        <f t="shared" si="145"/>
        <v>3200000</v>
      </c>
      <c r="Y791" s="201">
        <f t="shared" si="145"/>
        <v>3167072.62</v>
      </c>
      <c r="Z791" s="201">
        <f t="shared" si="145"/>
        <v>6500000</v>
      </c>
      <c r="AA791" s="201">
        <f t="shared" si="145"/>
        <v>216000</v>
      </c>
      <c r="AB791" s="201">
        <f t="shared" si="145"/>
        <v>945917.59</v>
      </c>
      <c r="AC791" s="201">
        <f t="shared" si="145"/>
        <v>3450000</v>
      </c>
      <c r="AD791" s="201">
        <f t="shared" si="145"/>
        <v>2190000</v>
      </c>
      <c r="AE791" s="201">
        <f t="shared" si="145"/>
        <v>1800000</v>
      </c>
      <c r="AF791" s="201">
        <f t="shared" si="145"/>
        <v>250789.73</v>
      </c>
      <c r="AG791" s="201">
        <f t="shared" si="145"/>
        <v>359122</v>
      </c>
      <c r="AH791" s="201">
        <f t="shared" si="145"/>
        <v>0</v>
      </c>
      <c r="AI791" s="201">
        <f t="shared" si="145"/>
        <v>4590000</v>
      </c>
      <c r="AJ791" s="201">
        <f t="shared" si="145"/>
        <v>1260190</v>
      </c>
      <c r="AK791" s="201">
        <f t="shared" si="145"/>
        <v>1095000</v>
      </c>
      <c r="AL791" s="201">
        <f t="shared" si="145"/>
        <v>930000</v>
      </c>
      <c r="AM791" s="201">
        <f t="shared" si="145"/>
        <v>440000</v>
      </c>
      <c r="AN791" s="201">
        <f t="shared" si="145"/>
        <v>315000</v>
      </c>
      <c r="AO791" s="201">
        <f t="shared" si="145"/>
        <v>1897110</v>
      </c>
      <c r="AP791" s="201">
        <f t="shared" si="145"/>
        <v>0</v>
      </c>
      <c r="AQ791" s="201">
        <f t="shared" si="145"/>
        <v>2437463</v>
      </c>
      <c r="AR791" s="201">
        <f t="shared" si="145"/>
        <v>3000000</v>
      </c>
      <c r="AS791" s="201">
        <f t="shared" si="145"/>
        <v>577500</v>
      </c>
      <c r="AT791" s="201">
        <f t="shared" si="145"/>
        <v>1759190</v>
      </c>
      <c r="AU791" s="201">
        <f t="shared" si="145"/>
        <v>4508225.4000000004</v>
      </c>
      <c r="AV791" s="201">
        <f t="shared" si="145"/>
        <v>749064</v>
      </c>
      <c r="AW791" s="201">
        <f t="shared" si="145"/>
        <v>2250000</v>
      </c>
      <c r="AX791" s="201">
        <f t="shared" si="145"/>
        <v>904500</v>
      </c>
      <c r="AY791" s="201">
        <f t="shared" si="145"/>
        <v>746280</v>
      </c>
      <c r="AZ791" s="201">
        <f t="shared" si="145"/>
        <v>0</v>
      </c>
      <c r="BA791" s="201">
        <f t="shared" si="145"/>
        <v>375000</v>
      </c>
      <c r="BB791" s="201">
        <f t="shared" si="145"/>
        <v>1665000</v>
      </c>
      <c r="BC791" s="201">
        <f t="shared" si="145"/>
        <v>1485000</v>
      </c>
      <c r="BD791" s="201">
        <f t="shared" si="145"/>
        <v>637500</v>
      </c>
      <c r="BE791" s="201">
        <f t="shared" si="145"/>
        <v>0</v>
      </c>
      <c r="BF791" s="201">
        <f t="shared" si="145"/>
        <v>1980000</v>
      </c>
      <c r="BG791" s="201">
        <f t="shared" si="145"/>
        <v>2154000</v>
      </c>
      <c r="BH791" s="201">
        <f t="shared" si="145"/>
        <v>2010000</v>
      </c>
      <c r="BI791" s="201">
        <f t="shared" si="145"/>
        <v>2415000</v>
      </c>
      <c r="BJ791" s="201">
        <f t="shared" si="145"/>
        <v>0</v>
      </c>
      <c r="BK791" s="201">
        <f t="shared" si="145"/>
        <v>300000</v>
      </c>
      <c r="BL791" s="201">
        <f t="shared" si="145"/>
        <v>1560000</v>
      </c>
      <c r="BM791" s="201">
        <f t="shared" si="145"/>
        <v>2400000</v>
      </c>
      <c r="BN791" s="201">
        <f t="shared" si="145"/>
        <v>3375000</v>
      </c>
      <c r="BO791" s="201">
        <f t="shared" si="145"/>
        <v>0</v>
      </c>
      <c r="BP791" s="201">
        <f t="shared" si="145"/>
        <v>945000</v>
      </c>
      <c r="BQ791" s="201">
        <f t="shared" si="145"/>
        <v>1095000</v>
      </c>
      <c r="BR791" s="201">
        <f t="shared" si="145"/>
        <v>2131899.71</v>
      </c>
      <c r="BS791" s="201">
        <f t="shared" ref="BS791" si="147">BS682</f>
        <v>1500000</v>
      </c>
      <c r="BT791" s="201">
        <f t="shared" si="146"/>
        <v>10001718.5</v>
      </c>
      <c r="BU791" s="201">
        <f t="shared" si="146"/>
        <v>4164100.01</v>
      </c>
      <c r="BV791" s="201">
        <f t="shared" si="146"/>
        <v>4397610.5999999996</v>
      </c>
      <c r="BW791" s="201">
        <f t="shared" si="146"/>
        <v>2259200.5</v>
      </c>
      <c r="BX791" s="201">
        <f t="shared" si="146"/>
        <v>5685828</v>
      </c>
      <c r="BY791" s="201">
        <f t="shared" si="146"/>
        <v>8563458.25</v>
      </c>
      <c r="BZ791" s="201">
        <f t="shared" si="146"/>
        <v>4261974</v>
      </c>
      <c r="CA791" s="201">
        <f t="shared" si="146"/>
        <v>1004861.26</v>
      </c>
      <c r="CB791" s="201">
        <f t="shared" si="146"/>
        <v>2405998.62</v>
      </c>
      <c r="CC791" s="201">
        <f t="shared" si="132"/>
        <v>197229545.30000001</v>
      </c>
    </row>
    <row r="792" spans="1:81" s="278" customFormat="1">
      <c r="A792" s="320"/>
      <c r="B792" s="319"/>
      <c r="C792" s="321"/>
      <c r="D792" s="321"/>
      <c r="E792" s="321"/>
      <c r="F792" s="332" t="s">
        <v>1373</v>
      </c>
      <c r="G792" s="333" t="s">
        <v>1374</v>
      </c>
      <c r="H792" s="201">
        <f t="shared" ref="H792:BS795" si="148">H683</f>
        <v>28323962.300000001</v>
      </c>
      <c r="I792" s="201">
        <f t="shared" si="148"/>
        <v>2000000</v>
      </c>
      <c r="J792" s="201">
        <f t="shared" si="148"/>
        <v>17506000</v>
      </c>
      <c r="K792" s="201">
        <f t="shared" si="148"/>
        <v>2166236.3199999998</v>
      </c>
      <c r="L792" s="201">
        <f t="shared" si="148"/>
        <v>4106597.49</v>
      </c>
      <c r="M792" s="201">
        <f t="shared" si="148"/>
        <v>259898.1</v>
      </c>
      <c r="N792" s="201">
        <f t="shared" si="148"/>
        <v>0</v>
      </c>
      <c r="O792" s="201">
        <f t="shared" si="148"/>
        <v>0</v>
      </c>
      <c r="P792" s="201">
        <f t="shared" si="148"/>
        <v>0</v>
      </c>
      <c r="Q792" s="201">
        <f t="shared" si="148"/>
        <v>0</v>
      </c>
      <c r="R792" s="201">
        <f t="shared" si="148"/>
        <v>0</v>
      </c>
      <c r="S792" s="201">
        <f t="shared" si="148"/>
        <v>7091212.2599999998</v>
      </c>
      <c r="T792" s="201">
        <f t="shared" si="148"/>
        <v>1000000</v>
      </c>
      <c r="U792" s="201">
        <f t="shared" si="148"/>
        <v>871725</v>
      </c>
      <c r="V792" s="201">
        <f t="shared" si="148"/>
        <v>0</v>
      </c>
      <c r="W792" s="201">
        <f t="shared" si="148"/>
        <v>0</v>
      </c>
      <c r="X792" s="201">
        <f t="shared" si="148"/>
        <v>0</v>
      </c>
      <c r="Y792" s="201">
        <f t="shared" si="148"/>
        <v>0</v>
      </c>
      <c r="Z792" s="201">
        <f t="shared" si="148"/>
        <v>0</v>
      </c>
      <c r="AA792" s="201">
        <f t="shared" si="148"/>
        <v>0</v>
      </c>
      <c r="AB792" s="201">
        <f t="shared" si="148"/>
        <v>0</v>
      </c>
      <c r="AC792" s="201">
        <f t="shared" si="148"/>
        <v>9258629.4600000009</v>
      </c>
      <c r="AD792" s="201">
        <f t="shared" si="148"/>
        <v>0</v>
      </c>
      <c r="AE792" s="201">
        <f t="shared" si="148"/>
        <v>0</v>
      </c>
      <c r="AF792" s="201">
        <f t="shared" si="148"/>
        <v>361202</v>
      </c>
      <c r="AG792" s="201">
        <f t="shared" si="148"/>
        <v>0</v>
      </c>
      <c r="AH792" s="201">
        <f t="shared" si="148"/>
        <v>0</v>
      </c>
      <c r="AI792" s="201">
        <f t="shared" si="148"/>
        <v>613200</v>
      </c>
      <c r="AJ792" s="201">
        <f t="shared" si="148"/>
        <v>819393</v>
      </c>
      <c r="AK792" s="201">
        <f t="shared" si="148"/>
        <v>0</v>
      </c>
      <c r="AL792" s="201">
        <f t="shared" si="148"/>
        <v>0</v>
      </c>
      <c r="AM792" s="201">
        <f t="shared" si="148"/>
        <v>0</v>
      </c>
      <c r="AN792" s="201">
        <f t="shared" si="148"/>
        <v>942313.96</v>
      </c>
      <c r="AO792" s="201">
        <f t="shared" si="148"/>
        <v>222040</v>
      </c>
      <c r="AP792" s="201">
        <f t="shared" si="148"/>
        <v>0</v>
      </c>
      <c r="AQ792" s="201">
        <f t="shared" si="148"/>
        <v>845475.44</v>
      </c>
      <c r="AR792" s="201">
        <f t="shared" si="148"/>
        <v>1431150</v>
      </c>
      <c r="AS792" s="201">
        <f t="shared" si="148"/>
        <v>573353.78</v>
      </c>
      <c r="AT792" s="201">
        <f t="shared" si="148"/>
        <v>2022490.37</v>
      </c>
      <c r="AU792" s="201">
        <f t="shared" si="148"/>
        <v>0</v>
      </c>
      <c r="AV792" s="201">
        <f t="shared" si="148"/>
        <v>0</v>
      </c>
      <c r="AW792" s="201">
        <f t="shared" si="148"/>
        <v>0</v>
      </c>
      <c r="AX792" s="201">
        <f t="shared" si="148"/>
        <v>227409.95</v>
      </c>
      <c r="AY792" s="201">
        <f t="shared" si="148"/>
        <v>248000</v>
      </c>
      <c r="AZ792" s="201">
        <f t="shared" si="148"/>
        <v>0</v>
      </c>
      <c r="BA792" s="201">
        <f t="shared" si="148"/>
        <v>0</v>
      </c>
      <c r="BB792" s="201">
        <f t="shared" si="148"/>
        <v>0</v>
      </c>
      <c r="BC792" s="201">
        <f t="shared" si="148"/>
        <v>2475020</v>
      </c>
      <c r="BD792" s="201">
        <f t="shared" si="148"/>
        <v>1071356.5</v>
      </c>
      <c r="BE792" s="201">
        <f t="shared" si="148"/>
        <v>0</v>
      </c>
      <c r="BF792" s="201">
        <f t="shared" si="148"/>
        <v>0</v>
      </c>
      <c r="BG792" s="201">
        <f t="shared" si="148"/>
        <v>0</v>
      </c>
      <c r="BH792" s="201">
        <f t="shared" si="148"/>
        <v>3621966.9989999998</v>
      </c>
      <c r="BI792" s="201">
        <f t="shared" si="148"/>
        <v>1500000</v>
      </c>
      <c r="BJ792" s="201">
        <f t="shared" si="148"/>
        <v>0</v>
      </c>
      <c r="BK792" s="201">
        <f t="shared" si="148"/>
        <v>256236.65</v>
      </c>
      <c r="BL792" s="201">
        <f t="shared" si="148"/>
        <v>192070.83</v>
      </c>
      <c r="BM792" s="201">
        <f t="shared" si="148"/>
        <v>0</v>
      </c>
      <c r="BN792" s="201">
        <f t="shared" si="148"/>
        <v>5797212.6600000001</v>
      </c>
      <c r="BO792" s="201">
        <f t="shared" si="148"/>
        <v>0</v>
      </c>
      <c r="BP792" s="201">
        <f t="shared" si="148"/>
        <v>185650.66</v>
      </c>
      <c r="BQ792" s="201">
        <f t="shared" si="148"/>
        <v>0</v>
      </c>
      <c r="BR792" s="201">
        <f t="shared" si="148"/>
        <v>0</v>
      </c>
      <c r="BS792" s="201">
        <f t="shared" si="148"/>
        <v>0</v>
      </c>
      <c r="BT792" s="201">
        <f t="shared" si="146"/>
        <v>3586620.5</v>
      </c>
      <c r="BU792" s="201">
        <f t="shared" si="146"/>
        <v>330312.5</v>
      </c>
      <c r="BV792" s="201">
        <f t="shared" si="146"/>
        <v>904731.79</v>
      </c>
      <c r="BW792" s="201">
        <f t="shared" si="146"/>
        <v>0</v>
      </c>
      <c r="BX792" s="201">
        <f t="shared" si="146"/>
        <v>0</v>
      </c>
      <c r="BY792" s="201">
        <f t="shared" si="146"/>
        <v>1973650.92</v>
      </c>
      <c r="BZ792" s="201">
        <f t="shared" si="146"/>
        <v>0</v>
      </c>
      <c r="CA792" s="201">
        <f t="shared" si="146"/>
        <v>0</v>
      </c>
      <c r="CB792" s="201">
        <f t="shared" si="146"/>
        <v>293128</v>
      </c>
      <c r="CC792" s="201">
        <f t="shared" si="132"/>
        <v>103078247.43900001</v>
      </c>
    </row>
    <row r="793" spans="1:81" s="109" customFormat="1">
      <c r="A793" s="141"/>
      <c r="B793" s="319"/>
      <c r="C793" s="321"/>
      <c r="D793" s="331"/>
      <c r="E793" s="331"/>
      <c r="F793" s="332" t="s">
        <v>1375</v>
      </c>
      <c r="G793" s="333" t="s">
        <v>1376</v>
      </c>
      <c r="H793" s="201">
        <f t="shared" si="148"/>
        <v>3443608.61</v>
      </c>
      <c r="I793" s="201">
        <f t="shared" si="148"/>
        <v>4303904.8</v>
      </c>
      <c r="J793" s="201">
        <f t="shared" si="148"/>
        <v>6490662.75</v>
      </c>
      <c r="K793" s="201">
        <f t="shared" si="148"/>
        <v>0</v>
      </c>
      <c r="L793" s="201">
        <f t="shared" si="148"/>
        <v>0</v>
      </c>
      <c r="M793" s="201">
        <f t="shared" si="148"/>
        <v>0</v>
      </c>
      <c r="N793" s="201">
        <f t="shared" si="148"/>
        <v>238135829.53</v>
      </c>
      <c r="O793" s="201">
        <f t="shared" si="148"/>
        <v>0</v>
      </c>
      <c r="P793" s="201">
        <f t="shared" si="148"/>
        <v>0</v>
      </c>
      <c r="Q793" s="201">
        <f t="shared" si="148"/>
        <v>0</v>
      </c>
      <c r="R793" s="201">
        <f t="shared" si="148"/>
        <v>0</v>
      </c>
      <c r="S793" s="201">
        <f t="shared" si="148"/>
        <v>0</v>
      </c>
      <c r="T793" s="201">
        <f t="shared" si="148"/>
        <v>19914322.800000001</v>
      </c>
      <c r="U793" s="201">
        <f t="shared" si="148"/>
        <v>1465926.27</v>
      </c>
      <c r="V793" s="201">
        <f t="shared" si="148"/>
        <v>0</v>
      </c>
      <c r="W793" s="201">
        <f t="shared" si="148"/>
        <v>0</v>
      </c>
      <c r="X793" s="201">
        <f t="shared" si="148"/>
        <v>0</v>
      </c>
      <c r="Y793" s="201">
        <f t="shared" si="148"/>
        <v>0</v>
      </c>
      <c r="Z793" s="201">
        <f t="shared" si="148"/>
        <v>237602028.27000001</v>
      </c>
      <c r="AA793" s="201">
        <f t="shared" si="148"/>
        <v>0</v>
      </c>
      <c r="AB793" s="201">
        <f t="shared" si="148"/>
        <v>0</v>
      </c>
      <c r="AC793" s="201">
        <f t="shared" si="148"/>
        <v>7328716.6600000001</v>
      </c>
      <c r="AD793" s="201">
        <f t="shared" si="148"/>
        <v>0</v>
      </c>
      <c r="AE793" s="201">
        <f t="shared" si="148"/>
        <v>0</v>
      </c>
      <c r="AF793" s="201">
        <f t="shared" si="148"/>
        <v>0</v>
      </c>
      <c r="AG793" s="201">
        <f t="shared" si="148"/>
        <v>0</v>
      </c>
      <c r="AH793" s="201">
        <f t="shared" si="148"/>
        <v>0</v>
      </c>
      <c r="AI793" s="201">
        <f t="shared" si="148"/>
        <v>25947250.25</v>
      </c>
      <c r="AJ793" s="201">
        <f t="shared" si="148"/>
        <v>0</v>
      </c>
      <c r="AK793" s="201">
        <f t="shared" si="148"/>
        <v>0</v>
      </c>
      <c r="AL793" s="201">
        <f t="shared" si="148"/>
        <v>0</v>
      </c>
      <c r="AM793" s="201">
        <f t="shared" si="148"/>
        <v>0</v>
      </c>
      <c r="AN793" s="201">
        <f t="shared" si="148"/>
        <v>0</v>
      </c>
      <c r="AO793" s="201">
        <f t="shared" si="148"/>
        <v>0</v>
      </c>
      <c r="AP793" s="201">
        <f t="shared" si="148"/>
        <v>0</v>
      </c>
      <c r="AQ793" s="201">
        <f t="shared" si="148"/>
        <v>0</v>
      </c>
      <c r="AR793" s="201">
        <f t="shared" si="148"/>
        <v>0</v>
      </c>
      <c r="AS793" s="201">
        <f t="shared" si="148"/>
        <v>0</v>
      </c>
      <c r="AT793" s="201">
        <f t="shared" si="148"/>
        <v>0</v>
      </c>
      <c r="AU793" s="201">
        <f t="shared" si="148"/>
        <v>16597657.449999999</v>
      </c>
      <c r="AV793" s="201">
        <f t="shared" si="148"/>
        <v>0</v>
      </c>
      <c r="AW793" s="201">
        <f t="shared" si="148"/>
        <v>0</v>
      </c>
      <c r="AX793" s="201">
        <f t="shared" si="148"/>
        <v>0</v>
      </c>
      <c r="AY793" s="201">
        <f t="shared" si="148"/>
        <v>0</v>
      </c>
      <c r="AZ793" s="201">
        <f t="shared" si="148"/>
        <v>0</v>
      </c>
      <c r="BA793" s="201">
        <f t="shared" si="148"/>
        <v>0</v>
      </c>
      <c r="BB793" s="201">
        <f t="shared" si="148"/>
        <v>71166855.760000005</v>
      </c>
      <c r="BC793" s="201">
        <f t="shared" si="148"/>
        <v>0</v>
      </c>
      <c r="BD793" s="201">
        <f t="shared" si="148"/>
        <v>0</v>
      </c>
      <c r="BE793" s="201">
        <f t="shared" si="148"/>
        <v>0</v>
      </c>
      <c r="BF793" s="201">
        <f t="shared" si="148"/>
        <v>0</v>
      </c>
      <c r="BG793" s="201">
        <f t="shared" si="148"/>
        <v>0</v>
      </c>
      <c r="BH793" s="201">
        <f t="shared" si="148"/>
        <v>0</v>
      </c>
      <c r="BI793" s="201">
        <f t="shared" si="148"/>
        <v>0</v>
      </c>
      <c r="BJ793" s="201">
        <f t="shared" si="148"/>
        <v>0</v>
      </c>
      <c r="BK793" s="201">
        <f t="shared" si="148"/>
        <v>0</v>
      </c>
      <c r="BL793" s="201">
        <f t="shared" si="148"/>
        <v>0</v>
      </c>
      <c r="BM793" s="201">
        <f t="shared" si="148"/>
        <v>56124632.140000001</v>
      </c>
      <c r="BN793" s="201">
        <f t="shared" si="148"/>
        <v>13734303.68</v>
      </c>
      <c r="BO793" s="201">
        <f t="shared" si="148"/>
        <v>0</v>
      </c>
      <c r="BP793" s="201">
        <f t="shared" si="148"/>
        <v>0</v>
      </c>
      <c r="BQ793" s="201">
        <f t="shared" si="148"/>
        <v>0</v>
      </c>
      <c r="BR793" s="201">
        <f t="shared" si="148"/>
        <v>0</v>
      </c>
      <c r="BS793" s="201">
        <f t="shared" si="148"/>
        <v>0</v>
      </c>
      <c r="BT793" s="201">
        <f t="shared" si="146"/>
        <v>10156940.560000001</v>
      </c>
      <c r="BU793" s="201">
        <f t="shared" si="146"/>
        <v>0</v>
      </c>
      <c r="BV793" s="201">
        <f t="shared" si="146"/>
        <v>0</v>
      </c>
      <c r="BW793" s="201">
        <f t="shared" si="146"/>
        <v>0</v>
      </c>
      <c r="BX793" s="201">
        <f t="shared" si="146"/>
        <v>0</v>
      </c>
      <c r="BY793" s="201">
        <f t="shared" si="146"/>
        <v>0</v>
      </c>
      <c r="BZ793" s="201">
        <f t="shared" si="146"/>
        <v>0</v>
      </c>
      <c r="CA793" s="201">
        <f t="shared" si="146"/>
        <v>0</v>
      </c>
      <c r="CB793" s="201">
        <f t="shared" si="146"/>
        <v>0</v>
      </c>
      <c r="CC793" s="201">
        <f t="shared" si="132"/>
        <v>712412639.52999997</v>
      </c>
    </row>
    <row r="794" spans="1:81" s="109" customFormat="1">
      <c r="A794" s="141"/>
      <c r="B794" s="319"/>
      <c r="C794" s="321"/>
      <c r="D794" s="331"/>
      <c r="E794" s="331"/>
      <c r="F794" s="332" t="s">
        <v>1377</v>
      </c>
      <c r="G794" s="333" t="s">
        <v>1378</v>
      </c>
      <c r="H794" s="201">
        <f t="shared" si="148"/>
        <v>1588326.56</v>
      </c>
      <c r="I794" s="201">
        <f t="shared" si="148"/>
        <v>6330555.3300000001</v>
      </c>
      <c r="J794" s="201">
        <f t="shared" si="148"/>
        <v>6721297.25</v>
      </c>
      <c r="K794" s="201">
        <f t="shared" si="148"/>
        <v>0</v>
      </c>
      <c r="L794" s="201">
        <f t="shared" si="148"/>
        <v>0</v>
      </c>
      <c r="M794" s="201">
        <f t="shared" si="148"/>
        <v>0</v>
      </c>
      <c r="N794" s="201">
        <f t="shared" si="148"/>
        <v>51072877.549999997</v>
      </c>
      <c r="O794" s="201">
        <f t="shared" si="148"/>
        <v>0</v>
      </c>
      <c r="P794" s="201">
        <f t="shared" si="148"/>
        <v>0</v>
      </c>
      <c r="Q794" s="201">
        <f t="shared" si="148"/>
        <v>0</v>
      </c>
      <c r="R794" s="201">
        <f t="shared" si="148"/>
        <v>0</v>
      </c>
      <c r="S794" s="201">
        <f t="shared" si="148"/>
        <v>0</v>
      </c>
      <c r="T794" s="201">
        <f t="shared" si="148"/>
        <v>13403859.220000001</v>
      </c>
      <c r="U794" s="201">
        <f t="shared" si="148"/>
        <v>5248842.7300000004</v>
      </c>
      <c r="V794" s="201">
        <f t="shared" si="148"/>
        <v>0</v>
      </c>
      <c r="W794" s="201">
        <f t="shared" si="148"/>
        <v>0</v>
      </c>
      <c r="X794" s="201">
        <f t="shared" si="148"/>
        <v>0</v>
      </c>
      <c r="Y794" s="201">
        <f t="shared" si="148"/>
        <v>0</v>
      </c>
      <c r="Z794" s="201">
        <f t="shared" si="148"/>
        <v>8483804.6600000001</v>
      </c>
      <c r="AA794" s="201">
        <f t="shared" si="148"/>
        <v>0</v>
      </c>
      <c r="AB794" s="201">
        <f t="shared" si="148"/>
        <v>0</v>
      </c>
      <c r="AC794" s="201">
        <f t="shared" si="148"/>
        <v>0</v>
      </c>
      <c r="AD794" s="201">
        <f t="shared" si="148"/>
        <v>0</v>
      </c>
      <c r="AE794" s="201">
        <f t="shared" si="148"/>
        <v>0</v>
      </c>
      <c r="AF794" s="201">
        <f t="shared" si="148"/>
        <v>0</v>
      </c>
      <c r="AG794" s="201">
        <f t="shared" si="148"/>
        <v>0</v>
      </c>
      <c r="AH794" s="201">
        <f t="shared" si="148"/>
        <v>0</v>
      </c>
      <c r="AI794" s="201">
        <f t="shared" si="148"/>
        <v>5980185.29</v>
      </c>
      <c r="AJ794" s="201">
        <f t="shared" si="148"/>
        <v>0</v>
      </c>
      <c r="AK794" s="201">
        <f t="shared" si="148"/>
        <v>0</v>
      </c>
      <c r="AL794" s="201">
        <f t="shared" si="148"/>
        <v>0</v>
      </c>
      <c r="AM794" s="201">
        <f t="shared" si="148"/>
        <v>0</v>
      </c>
      <c r="AN794" s="201">
        <f t="shared" si="148"/>
        <v>0</v>
      </c>
      <c r="AO794" s="201">
        <f t="shared" si="148"/>
        <v>0</v>
      </c>
      <c r="AP794" s="201">
        <f t="shared" si="148"/>
        <v>0</v>
      </c>
      <c r="AQ794" s="201">
        <f t="shared" si="148"/>
        <v>0</v>
      </c>
      <c r="AR794" s="201">
        <f t="shared" si="148"/>
        <v>0</v>
      </c>
      <c r="AS794" s="201">
        <f t="shared" si="148"/>
        <v>0</v>
      </c>
      <c r="AT794" s="201">
        <f t="shared" si="148"/>
        <v>0</v>
      </c>
      <c r="AU794" s="201">
        <f t="shared" si="148"/>
        <v>3295126.28</v>
      </c>
      <c r="AV794" s="201">
        <f t="shared" si="148"/>
        <v>0</v>
      </c>
      <c r="AW794" s="201">
        <f t="shared" si="148"/>
        <v>0</v>
      </c>
      <c r="AX794" s="201">
        <f t="shared" si="148"/>
        <v>0</v>
      </c>
      <c r="AY794" s="201">
        <f t="shared" si="148"/>
        <v>0</v>
      </c>
      <c r="AZ794" s="201">
        <f t="shared" si="148"/>
        <v>0</v>
      </c>
      <c r="BA794" s="201">
        <f t="shared" si="148"/>
        <v>0</v>
      </c>
      <c r="BB794" s="201">
        <f t="shared" si="148"/>
        <v>39196008.039999999</v>
      </c>
      <c r="BC794" s="201">
        <f t="shared" si="148"/>
        <v>0</v>
      </c>
      <c r="BD794" s="201">
        <f t="shared" si="148"/>
        <v>0</v>
      </c>
      <c r="BE794" s="201">
        <f t="shared" si="148"/>
        <v>0</v>
      </c>
      <c r="BF794" s="201">
        <f t="shared" si="148"/>
        <v>0</v>
      </c>
      <c r="BG794" s="201">
        <f t="shared" si="148"/>
        <v>3130</v>
      </c>
      <c r="BH794" s="201">
        <f t="shared" si="148"/>
        <v>0</v>
      </c>
      <c r="BI794" s="201">
        <f t="shared" si="148"/>
        <v>0</v>
      </c>
      <c r="BJ794" s="201">
        <f t="shared" si="148"/>
        <v>0</v>
      </c>
      <c r="BK794" s="201">
        <f t="shared" si="148"/>
        <v>0</v>
      </c>
      <c r="BL794" s="201">
        <f t="shared" si="148"/>
        <v>0</v>
      </c>
      <c r="BM794" s="201">
        <f t="shared" si="148"/>
        <v>10730587.52</v>
      </c>
      <c r="BN794" s="201">
        <f t="shared" si="148"/>
        <v>6368413.3200000003</v>
      </c>
      <c r="BO794" s="201">
        <f t="shared" si="148"/>
        <v>0</v>
      </c>
      <c r="BP794" s="201">
        <f t="shared" si="148"/>
        <v>0</v>
      </c>
      <c r="BQ794" s="201">
        <f t="shared" si="148"/>
        <v>0</v>
      </c>
      <c r="BR794" s="201">
        <f t="shared" si="148"/>
        <v>0</v>
      </c>
      <c r="BS794" s="201">
        <f t="shared" si="148"/>
        <v>0</v>
      </c>
      <c r="BT794" s="201">
        <f t="shared" si="146"/>
        <v>1805339.04</v>
      </c>
      <c r="BU794" s="201">
        <f t="shared" si="146"/>
        <v>0</v>
      </c>
      <c r="BV794" s="201">
        <f t="shared" si="146"/>
        <v>0</v>
      </c>
      <c r="BW794" s="201">
        <f t="shared" si="146"/>
        <v>0</v>
      </c>
      <c r="BX794" s="201">
        <f t="shared" si="146"/>
        <v>0</v>
      </c>
      <c r="BY794" s="201">
        <f t="shared" si="146"/>
        <v>0</v>
      </c>
      <c r="BZ794" s="201">
        <f t="shared" si="146"/>
        <v>0</v>
      </c>
      <c r="CA794" s="201">
        <f t="shared" si="146"/>
        <v>0</v>
      </c>
      <c r="CB794" s="201">
        <f t="shared" si="146"/>
        <v>0</v>
      </c>
      <c r="CC794" s="201">
        <f t="shared" si="132"/>
        <v>160228352.78999999</v>
      </c>
    </row>
    <row r="795" spans="1:81" s="278" customFormat="1">
      <c r="A795" s="320"/>
      <c r="B795" s="319"/>
      <c r="C795" s="321"/>
      <c r="D795" s="321"/>
      <c r="E795" s="321"/>
      <c r="F795" s="332" t="s">
        <v>1379</v>
      </c>
      <c r="G795" s="333" t="s">
        <v>1797</v>
      </c>
      <c r="H795" s="201">
        <f t="shared" si="148"/>
        <v>171095</v>
      </c>
      <c r="I795" s="201">
        <f t="shared" si="148"/>
        <v>210625</v>
      </c>
      <c r="J795" s="201">
        <f t="shared" si="148"/>
        <v>11187950</v>
      </c>
      <c r="K795" s="201">
        <f t="shared" si="148"/>
        <v>811270</v>
      </c>
      <c r="L795" s="201">
        <f t="shared" si="148"/>
        <v>713006</v>
      </c>
      <c r="M795" s="201">
        <f t="shared" si="148"/>
        <v>0</v>
      </c>
      <c r="N795" s="201">
        <f t="shared" si="148"/>
        <v>2322223.6800000002</v>
      </c>
      <c r="O795" s="201">
        <f t="shared" si="148"/>
        <v>998778</v>
      </c>
      <c r="P795" s="201">
        <f t="shared" si="148"/>
        <v>47678</v>
      </c>
      <c r="Q795" s="201">
        <f t="shared" si="148"/>
        <v>316129</v>
      </c>
      <c r="R795" s="201">
        <f t="shared" si="148"/>
        <v>431920</v>
      </c>
      <c r="S795" s="201">
        <f t="shared" si="148"/>
        <v>31002</v>
      </c>
      <c r="T795" s="201">
        <f t="shared" si="148"/>
        <v>155742</v>
      </c>
      <c r="U795" s="201">
        <f t="shared" si="148"/>
        <v>70470</v>
      </c>
      <c r="V795" s="201">
        <f t="shared" si="148"/>
        <v>480</v>
      </c>
      <c r="W795" s="201">
        <f t="shared" si="148"/>
        <v>291552</v>
      </c>
      <c r="X795" s="201">
        <f t="shared" si="148"/>
        <v>436294</v>
      </c>
      <c r="Y795" s="201">
        <f t="shared" si="148"/>
        <v>0</v>
      </c>
      <c r="Z795" s="201">
        <f t="shared" si="148"/>
        <v>6998453.4000000004</v>
      </c>
      <c r="AA795" s="201">
        <f t="shared" si="148"/>
        <v>65630.600000000006</v>
      </c>
      <c r="AB795" s="201">
        <f t="shared" si="148"/>
        <v>6830.4</v>
      </c>
      <c r="AC795" s="201">
        <f t="shared" si="148"/>
        <v>10631120.34</v>
      </c>
      <c r="AD795" s="201">
        <f t="shared" si="148"/>
        <v>123827.95</v>
      </c>
      <c r="AE795" s="201">
        <f t="shared" si="148"/>
        <v>289255.59999999998</v>
      </c>
      <c r="AF795" s="201">
        <f t="shared" si="148"/>
        <v>651546</v>
      </c>
      <c r="AG795" s="201">
        <f t="shared" si="148"/>
        <v>174808</v>
      </c>
      <c r="AH795" s="201">
        <f t="shared" si="148"/>
        <v>1901310.6</v>
      </c>
      <c r="AI795" s="201">
        <f t="shared" si="148"/>
        <v>27458</v>
      </c>
      <c r="AJ795" s="201">
        <f t="shared" si="148"/>
        <v>1288264.1000000001</v>
      </c>
      <c r="AK795" s="201">
        <f t="shared" si="148"/>
        <v>24005</v>
      </c>
      <c r="AL795" s="201">
        <f t="shared" si="148"/>
        <v>179575</v>
      </c>
      <c r="AM795" s="201">
        <f t="shared" si="148"/>
        <v>35819</v>
      </c>
      <c r="AN795" s="201">
        <f t="shared" si="148"/>
        <v>67258</v>
      </c>
      <c r="AO795" s="201">
        <f t="shared" si="148"/>
        <v>306666</v>
      </c>
      <c r="AP795" s="201">
        <f t="shared" si="148"/>
        <v>30113</v>
      </c>
      <c r="AQ795" s="201">
        <f t="shared" si="148"/>
        <v>99005</v>
      </c>
      <c r="AR795" s="201">
        <f t="shared" si="148"/>
        <v>120819</v>
      </c>
      <c r="AS795" s="201">
        <f t="shared" si="148"/>
        <v>176850</v>
      </c>
      <c r="AT795" s="201">
        <f t="shared" si="148"/>
        <v>87127</v>
      </c>
      <c r="AU795" s="201">
        <f t="shared" si="148"/>
        <v>76030</v>
      </c>
      <c r="AV795" s="201">
        <f t="shared" si="148"/>
        <v>100386</v>
      </c>
      <c r="AW795" s="201">
        <f t="shared" si="148"/>
        <v>0</v>
      </c>
      <c r="AX795" s="201">
        <f t="shared" si="148"/>
        <v>14981</v>
      </c>
      <c r="AY795" s="201">
        <f t="shared" si="148"/>
        <v>2436</v>
      </c>
      <c r="AZ795" s="201">
        <f t="shared" si="148"/>
        <v>5532</v>
      </c>
      <c r="BA795" s="201">
        <f t="shared" si="148"/>
        <v>16701</v>
      </c>
      <c r="BB795" s="201">
        <f t="shared" si="148"/>
        <v>297475</v>
      </c>
      <c r="BC795" s="201">
        <f t="shared" si="148"/>
        <v>210038</v>
      </c>
      <c r="BD795" s="201">
        <f t="shared" si="148"/>
        <v>39988</v>
      </c>
      <c r="BE795" s="201">
        <f t="shared" si="148"/>
        <v>661</v>
      </c>
      <c r="BF795" s="201">
        <f t="shared" si="148"/>
        <v>184836</v>
      </c>
      <c r="BG795" s="201">
        <f t="shared" si="148"/>
        <v>76782</v>
      </c>
      <c r="BH795" s="201">
        <f t="shared" si="148"/>
        <v>2983331</v>
      </c>
      <c r="BI795" s="201">
        <f t="shared" si="148"/>
        <v>26228</v>
      </c>
      <c r="BJ795" s="201">
        <f t="shared" si="148"/>
        <v>23483</v>
      </c>
      <c r="BK795" s="201">
        <f t="shared" si="148"/>
        <v>27550</v>
      </c>
      <c r="BL795" s="201">
        <f t="shared" si="148"/>
        <v>2768</v>
      </c>
      <c r="BM795" s="201">
        <f t="shared" si="148"/>
        <v>13202</v>
      </c>
      <c r="BN795" s="201">
        <f t="shared" si="148"/>
        <v>10460864.109999999</v>
      </c>
      <c r="BO795" s="201">
        <f t="shared" si="148"/>
        <v>32218</v>
      </c>
      <c r="BP795" s="201">
        <f t="shared" si="148"/>
        <v>0</v>
      </c>
      <c r="BQ795" s="201">
        <f t="shared" si="148"/>
        <v>30276.55</v>
      </c>
      <c r="BR795" s="201">
        <f t="shared" si="148"/>
        <v>5316</v>
      </c>
      <c r="BS795" s="201">
        <f t="shared" ref="BS795" si="149">BS686</f>
        <v>0</v>
      </c>
      <c r="BT795" s="201">
        <f t="shared" si="146"/>
        <v>399634</v>
      </c>
      <c r="BU795" s="201">
        <f t="shared" si="146"/>
        <v>5118</v>
      </c>
      <c r="BV795" s="201">
        <f t="shared" si="146"/>
        <v>369561.8</v>
      </c>
      <c r="BW795" s="201">
        <f t="shared" si="146"/>
        <v>390118.52</v>
      </c>
      <c r="BX795" s="201">
        <f t="shared" si="146"/>
        <v>664789</v>
      </c>
      <c r="BY795" s="201">
        <f t="shared" si="146"/>
        <v>2425220.9900000002</v>
      </c>
      <c r="BZ795" s="201">
        <f t="shared" si="146"/>
        <v>1495090.45</v>
      </c>
      <c r="CA795" s="201">
        <f t="shared" si="146"/>
        <v>14878</v>
      </c>
      <c r="CB795" s="201">
        <f t="shared" si="146"/>
        <v>0</v>
      </c>
      <c r="CC795" s="201">
        <f t="shared" si="132"/>
        <v>61877450.090000011</v>
      </c>
    </row>
    <row r="796" spans="1:81" s="278" customFormat="1">
      <c r="A796" s="320"/>
      <c r="B796" s="319"/>
      <c r="C796" s="321"/>
      <c r="D796" s="321"/>
      <c r="E796" s="321"/>
      <c r="F796" s="332" t="s">
        <v>1380</v>
      </c>
      <c r="G796" s="333" t="s">
        <v>1381</v>
      </c>
      <c r="H796" s="201">
        <f t="shared" ref="H796:BS797" si="150">H687</f>
        <v>306529</v>
      </c>
      <c r="I796" s="201">
        <f t="shared" si="150"/>
        <v>335690</v>
      </c>
      <c r="J796" s="201">
        <f t="shared" si="150"/>
        <v>2523040</v>
      </c>
      <c r="K796" s="201">
        <f t="shared" si="150"/>
        <v>418956.2</v>
      </c>
      <c r="L796" s="201">
        <f t="shared" si="150"/>
        <v>573318</v>
      </c>
      <c r="M796" s="201">
        <f t="shared" si="150"/>
        <v>0</v>
      </c>
      <c r="N796" s="201">
        <f t="shared" si="150"/>
        <v>198341.05</v>
      </c>
      <c r="O796" s="201">
        <f t="shared" si="150"/>
        <v>98151</v>
      </c>
      <c r="P796" s="201">
        <f t="shared" si="150"/>
        <v>96362</v>
      </c>
      <c r="Q796" s="201">
        <f t="shared" si="150"/>
        <v>768905</v>
      </c>
      <c r="R796" s="201">
        <f t="shared" si="150"/>
        <v>477599</v>
      </c>
      <c r="S796" s="201">
        <f t="shared" si="150"/>
        <v>61524</v>
      </c>
      <c r="T796" s="201">
        <f t="shared" si="150"/>
        <v>270912</v>
      </c>
      <c r="U796" s="201">
        <f t="shared" si="150"/>
        <v>198527</v>
      </c>
      <c r="V796" s="201">
        <f t="shared" si="150"/>
        <v>106893</v>
      </c>
      <c r="W796" s="201">
        <f t="shared" si="150"/>
        <v>45135</v>
      </c>
      <c r="X796" s="201">
        <f t="shared" si="150"/>
        <v>655542.81000000006</v>
      </c>
      <c r="Y796" s="201">
        <f t="shared" si="150"/>
        <v>18483</v>
      </c>
      <c r="Z796" s="201">
        <f t="shared" si="150"/>
        <v>7265762.0199999996</v>
      </c>
      <c r="AA796" s="201">
        <f t="shared" si="150"/>
        <v>105329.60000000001</v>
      </c>
      <c r="AB796" s="201">
        <f t="shared" si="150"/>
        <v>16237</v>
      </c>
      <c r="AC796" s="201">
        <f t="shared" si="150"/>
        <v>1155883.55</v>
      </c>
      <c r="AD796" s="201">
        <f t="shared" si="150"/>
        <v>43536</v>
      </c>
      <c r="AE796" s="201">
        <f t="shared" si="150"/>
        <v>101662</v>
      </c>
      <c r="AF796" s="201">
        <f t="shared" si="150"/>
        <v>1815761</v>
      </c>
      <c r="AG796" s="201">
        <f t="shared" si="150"/>
        <v>64554</v>
      </c>
      <c r="AH796" s="201">
        <f t="shared" si="150"/>
        <v>69467</v>
      </c>
      <c r="AI796" s="201">
        <f t="shared" si="150"/>
        <v>68866</v>
      </c>
      <c r="AJ796" s="201">
        <f t="shared" si="150"/>
        <v>692420.37</v>
      </c>
      <c r="AK796" s="201">
        <f t="shared" si="150"/>
        <v>7919</v>
      </c>
      <c r="AL796" s="201">
        <f t="shared" si="150"/>
        <v>34158</v>
      </c>
      <c r="AM796" s="201">
        <f t="shared" si="150"/>
        <v>10970</v>
      </c>
      <c r="AN796" s="201">
        <f t="shared" si="150"/>
        <v>22869</v>
      </c>
      <c r="AO796" s="201">
        <f t="shared" si="150"/>
        <v>80860</v>
      </c>
      <c r="AP796" s="201">
        <f t="shared" si="150"/>
        <v>9789</v>
      </c>
      <c r="AQ796" s="201">
        <f t="shared" si="150"/>
        <v>32574</v>
      </c>
      <c r="AR796" s="201">
        <f t="shared" si="150"/>
        <v>39378</v>
      </c>
      <c r="AS796" s="201">
        <f t="shared" si="150"/>
        <v>19871</v>
      </c>
      <c r="AT796" s="201">
        <f t="shared" si="150"/>
        <v>27974</v>
      </c>
      <c r="AU796" s="201">
        <f t="shared" si="150"/>
        <v>194619</v>
      </c>
      <c r="AV796" s="201">
        <f t="shared" si="150"/>
        <v>100046</v>
      </c>
      <c r="AW796" s="201">
        <f t="shared" si="150"/>
        <v>57305</v>
      </c>
      <c r="AX796" s="201">
        <f t="shared" si="150"/>
        <v>14345</v>
      </c>
      <c r="AY796" s="201">
        <f t="shared" si="150"/>
        <v>6255</v>
      </c>
      <c r="AZ796" s="201">
        <f t="shared" si="150"/>
        <v>0</v>
      </c>
      <c r="BA796" s="201">
        <f t="shared" si="150"/>
        <v>15702</v>
      </c>
      <c r="BB796" s="201">
        <f t="shared" si="150"/>
        <v>86168</v>
      </c>
      <c r="BC796" s="201">
        <f t="shared" si="150"/>
        <v>86277.05</v>
      </c>
      <c r="BD796" s="201">
        <f t="shared" si="150"/>
        <v>102829</v>
      </c>
      <c r="BE796" s="201">
        <f t="shared" si="150"/>
        <v>1905</v>
      </c>
      <c r="BF796" s="201">
        <f t="shared" si="150"/>
        <v>2805297.02</v>
      </c>
      <c r="BG796" s="201">
        <f t="shared" si="150"/>
        <v>45508</v>
      </c>
      <c r="BH796" s="201">
        <f t="shared" si="150"/>
        <v>1208559</v>
      </c>
      <c r="BI796" s="201">
        <f t="shared" si="150"/>
        <v>68935</v>
      </c>
      <c r="BJ796" s="201">
        <f t="shared" si="150"/>
        <v>28171</v>
      </c>
      <c r="BK796" s="201">
        <f t="shared" si="150"/>
        <v>14561</v>
      </c>
      <c r="BL796" s="201">
        <f t="shared" si="150"/>
        <v>7428</v>
      </c>
      <c r="BM796" s="201">
        <f t="shared" si="150"/>
        <v>31818</v>
      </c>
      <c r="BN796" s="201">
        <f t="shared" si="150"/>
        <v>46176.52</v>
      </c>
      <c r="BO796" s="201">
        <f t="shared" si="150"/>
        <v>86591</v>
      </c>
      <c r="BP796" s="201">
        <f t="shared" si="150"/>
        <v>0</v>
      </c>
      <c r="BQ796" s="201">
        <f t="shared" si="150"/>
        <v>6694</v>
      </c>
      <c r="BR796" s="201">
        <f t="shared" si="150"/>
        <v>12864</v>
      </c>
      <c r="BS796" s="201">
        <f t="shared" si="150"/>
        <v>0</v>
      </c>
      <c r="BT796" s="201">
        <f t="shared" si="146"/>
        <v>103248</v>
      </c>
      <c r="BU796" s="201">
        <f t="shared" si="146"/>
        <v>104211.04</v>
      </c>
      <c r="BV796" s="201">
        <f t="shared" si="146"/>
        <v>882726</v>
      </c>
      <c r="BW796" s="201">
        <f t="shared" si="146"/>
        <v>200687</v>
      </c>
      <c r="BX796" s="201">
        <f t="shared" si="146"/>
        <v>57128</v>
      </c>
      <c r="BY796" s="201">
        <f t="shared" si="146"/>
        <v>2311678</v>
      </c>
      <c r="BZ796" s="201">
        <f t="shared" si="146"/>
        <v>321431.24</v>
      </c>
      <c r="CA796" s="201">
        <f t="shared" si="146"/>
        <v>13760</v>
      </c>
      <c r="CB796" s="201">
        <f t="shared" si="146"/>
        <v>0</v>
      </c>
      <c r="CC796" s="201">
        <f t="shared" si="132"/>
        <v>27862671.469999999</v>
      </c>
    </row>
    <row r="797" spans="1:81" s="278" customFormat="1">
      <c r="A797" s="320"/>
      <c r="B797" s="319"/>
      <c r="C797" s="321"/>
      <c r="D797" s="321"/>
      <c r="E797" s="321"/>
      <c r="F797" s="332" t="s">
        <v>1382</v>
      </c>
      <c r="G797" s="333" t="s">
        <v>1383</v>
      </c>
      <c r="H797" s="201">
        <f t="shared" si="150"/>
        <v>558213</v>
      </c>
      <c r="I797" s="201">
        <f t="shared" si="150"/>
        <v>345985</v>
      </c>
      <c r="J797" s="201">
        <f t="shared" si="150"/>
        <v>1883046</v>
      </c>
      <c r="K797" s="201">
        <f t="shared" si="150"/>
        <v>339268</v>
      </c>
      <c r="L797" s="201">
        <f t="shared" si="150"/>
        <v>478893</v>
      </c>
      <c r="M797" s="201">
        <f t="shared" si="150"/>
        <v>0</v>
      </c>
      <c r="N797" s="201">
        <f t="shared" si="150"/>
        <v>6672087.4500000002</v>
      </c>
      <c r="O797" s="201">
        <f t="shared" si="150"/>
        <v>2344347.84</v>
      </c>
      <c r="P797" s="201">
        <f t="shared" si="150"/>
        <v>77096</v>
      </c>
      <c r="Q797" s="201">
        <f t="shared" si="150"/>
        <v>3191157.47</v>
      </c>
      <c r="R797" s="201">
        <f t="shared" si="150"/>
        <v>1475047</v>
      </c>
      <c r="S797" s="201">
        <f t="shared" si="150"/>
        <v>715568</v>
      </c>
      <c r="T797" s="201">
        <f t="shared" si="150"/>
        <v>748950</v>
      </c>
      <c r="U797" s="201">
        <f t="shared" si="150"/>
        <v>3326212.78</v>
      </c>
      <c r="V797" s="201">
        <f t="shared" si="150"/>
        <v>126095</v>
      </c>
      <c r="W797" s="201">
        <f t="shared" si="150"/>
        <v>3115365.5</v>
      </c>
      <c r="X797" s="201">
        <f t="shared" si="150"/>
        <v>1167888.52</v>
      </c>
      <c r="Y797" s="201">
        <f t="shared" si="150"/>
        <v>234318</v>
      </c>
      <c r="Z797" s="201">
        <f t="shared" si="150"/>
        <v>4849245.5999999996</v>
      </c>
      <c r="AA797" s="201">
        <f t="shared" si="150"/>
        <v>605849.4</v>
      </c>
      <c r="AB797" s="201">
        <f t="shared" si="150"/>
        <v>562657.80000000005</v>
      </c>
      <c r="AC797" s="201">
        <f t="shared" si="150"/>
        <v>901563.6</v>
      </c>
      <c r="AD797" s="201">
        <f t="shared" si="150"/>
        <v>618161.25</v>
      </c>
      <c r="AE797" s="201">
        <f t="shared" si="150"/>
        <v>478675.6</v>
      </c>
      <c r="AF797" s="201">
        <f t="shared" si="150"/>
        <v>918932.4</v>
      </c>
      <c r="AG797" s="201">
        <f t="shared" si="150"/>
        <v>333179.40000000002</v>
      </c>
      <c r="AH797" s="201">
        <f t="shared" si="150"/>
        <v>411316</v>
      </c>
      <c r="AI797" s="201">
        <f t="shared" si="150"/>
        <v>42682</v>
      </c>
      <c r="AJ797" s="201">
        <f t="shared" si="150"/>
        <v>92018</v>
      </c>
      <c r="AK797" s="201">
        <f t="shared" si="150"/>
        <v>4741</v>
      </c>
      <c r="AL797" s="201">
        <f t="shared" si="150"/>
        <v>178658</v>
      </c>
      <c r="AM797" s="201">
        <f t="shared" si="150"/>
        <v>7096</v>
      </c>
      <c r="AN797" s="201">
        <f t="shared" si="150"/>
        <v>14667</v>
      </c>
      <c r="AO797" s="201">
        <f t="shared" si="150"/>
        <v>36503</v>
      </c>
      <c r="AP797" s="201">
        <f t="shared" si="150"/>
        <v>5963</v>
      </c>
      <c r="AQ797" s="201">
        <f t="shared" si="150"/>
        <v>19586</v>
      </c>
      <c r="AR797" s="201">
        <f t="shared" si="150"/>
        <v>23840</v>
      </c>
      <c r="AS797" s="201">
        <f t="shared" si="150"/>
        <v>39334</v>
      </c>
      <c r="AT797" s="201">
        <f t="shared" si="150"/>
        <v>17254</v>
      </c>
      <c r="AU797" s="201">
        <f t="shared" si="150"/>
        <v>3768946</v>
      </c>
      <c r="AV797" s="201">
        <f t="shared" si="150"/>
        <v>0</v>
      </c>
      <c r="AW797" s="201">
        <f t="shared" si="150"/>
        <v>53229</v>
      </c>
      <c r="AX797" s="201">
        <f t="shared" si="150"/>
        <v>0</v>
      </c>
      <c r="AY797" s="201">
        <f t="shared" si="150"/>
        <v>3849</v>
      </c>
      <c r="AZ797" s="201">
        <f t="shared" si="150"/>
        <v>0</v>
      </c>
      <c r="BA797" s="201">
        <f t="shared" si="150"/>
        <v>0</v>
      </c>
      <c r="BB797" s="201">
        <f t="shared" si="150"/>
        <v>506979</v>
      </c>
      <c r="BC797" s="201">
        <f t="shared" si="150"/>
        <v>66997.95</v>
      </c>
      <c r="BD797" s="201">
        <f t="shared" si="150"/>
        <v>62507</v>
      </c>
      <c r="BE797" s="201">
        <f t="shared" si="150"/>
        <v>1142</v>
      </c>
      <c r="BF797" s="201">
        <f t="shared" si="150"/>
        <v>290004</v>
      </c>
      <c r="BG797" s="201">
        <f t="shared" si="150"/>
        <v>125441</v>
      </c>
      <c r="BH797" s="201">
        <f t="shared" si="150"/>
        <v>65012</v>
      </c>
      <c r="BI797" s="201">
        <f t="shared" si="150"/>
        <v>41553</v>
      </c>
      <c r="BJ797" s="201">
        <f t="shared" si="150"/>
        <v>613286</v>
      </c>
      <c r="BK797" s="201">
        <f t="shared" si="150"/>
        <v>172939.5</v>
      </c>
      <c r="BL797" s="201">
        <f t="shared" si="150"/>
        <v>4380</v>
      </c>
      <c r="BM797" s="201">
        <f t="shared" si="150"/>
        <v>20898</v>
      </c>
      <c r="BN797" s="201">
        <f t="shared" si="150"/>
        <v>69295</v>
      </c>
      <c r="BO797" s="201">
        <f t="shared" si="150"/>
        <v>51037</v>
      </c>
      <c r="BP797" s="201">
        <f t="shared" si="150"/>
        <v>0</v>
      </c>
      <c r="BQ797" s="201">
        <f t="shared" si="150"/>
        <v>137203.07</v>
      </c>
      <c r="BR797" s="201">
        <f t="shared" si="150"/>
        <v>8408</v>
      </c>
      <c r="BS797" s="201">
        <f t="shared" si="150"/>
        <v>0</v>
      </c>
      <c r="BT797" s="201">
        <f t="shared" si="146"/>
        <v>118154.3</v>
      </c>
      <c r="BU797" s="201">
        <f t="shared" si="146"/>
        <v>0</v>
      </c>
      <c r="BV797" s="201">
        <f t="shared" si="146"/>
        <v>529728</v>
      </c>
      <c r="BW797" s="201">
        <f t="shared" si="146"/>
        <v>20283</v>
      </c>
      <c r="BX797" s="201">
        <f t="shared" si="146"/>
        <v>121313</v>
      </c>
      <c r="BY797" s="201">
        <f t="shared" si="146"/>
        <v>2661191</v>
      </c>
      <c r="BZ797" s="201">
        <f t="shared" si="146"/>
        <v>214110.24</v>
      </c>
      <c r="CA797" s="201">
        <f t="shared" si="146"/>
        <v>42759</v>
      </c>
      <c r="CB797" s="201">
        <f t="shared" si="146"/>
        <v>0</v>
      </c>
      <c r="CC797" s="201">
        <f t="shared" si="132"/>
        <v>46732106.669999994</v>
      </c>
    </row>
    <row r="798" spans="1:81" s="278" customFormat="1">
      <c r="A798" s="320"/>
      <c r="B798" s="319"/>
      <c r="C798" s="321"/>
      <c r="D798" s="321"/>
      <c r="E798" s="321"/>
      <c r="F798" s="332" t="s">
        <v>1388</v>
      </c>
      <c r="G798" s="333" t="s">
        <v>1389</v>
      </c>
      <c r="H798" s="201">
        <f t="shared" ref="H798:BS801" si="151">H691</f>
        <v>0</v>
      </c>
      <c r="I798" s="201">
        <f t="shared" si="151"/>
        <v>0</v>
      </c>
      <c r="J798" s="201">
        <f t="shared" si="151"/>
        <v>0</v>
      </c>
      <c r="K798" s="201">
        <f t="shared" si="151"/>
        <v>0</v>
      </c>
      <c r="L798" s="201">
        <f t="shared" si="151"/>
        <v>0</v>
      </c>
      <c r="M798" s="201">
        <f t="shared" si="151"/>
        <v>0</v>
      </c>
      <c r="N798" s="201">
        <f t="shared" si="151"/>
        <v>2945085.33</v>
      </c>
      <c r="O798" s="201">
        <f t="shared" si="151"/>
        <v>0</v>
      </c>
      <c r="P798" s="201">
        <f t="shared" si="151"/>
        <v>0</v>
      </c>
      <c r="Q798" s="201">
        <f t="shared" si="151"/>
        <v>0</v>
      </c>
      <c r="R798" s="201">
        <f t="shared" si="151"/>
        <v>0</v>
      </c>
      <c r="S798" s="201">
        <f t="shared" si="151"/>
        <v>0</v>
      </c>
      <c r="T798" s="201">
        <f t="shared" si="151"/>
        <v>0</v>
      </c>
      <c r="U798" s="201">
        <f t="shared" si="151"/>
        <v>0</v>
      </c>
      <c r="V798" s="201">
        <f t="shared" si="151"/>
        <v>0</v>
      </c>
      <c r="W798" s="201">
        <f t="shared" si="151"/>
        <v>0</v>
      </c>
      <c r="X798" s="201">
        <f t="shared" si="151"/>
        <v>0</v>
      </c>
      <c r="Y798" s="201">
        <f t="shared" si="151"/>
        <v>0</v>
      </c>
      <c r="Z798" s="201">
        <f t="shared" si="151"/>
        <v>677000</v>
      </c>
      <c r="AA798" s="201">
        <f t="shared" si="151"/>
        <v>0</v>
      </c>
      <c r="AB798" s="201">
        <f t="shared" si="151"/>
        <v>36000</v>
      </c>
      <c r="AC798" s="201">
        <f t="shared" si="151"/>
        <v>0</v>
      </c>
      <c r="AD798" s="201">
        <f t="shared" si="151"/>
        <v>0</v>
      </c>
      <c r="AE798" s="201">
        <f t="shared" si="151"/>
        <v>0</v>
      </c>
      <c r="AF798" s="201">
        <f t="shared" si="151"/>
        <v>0</v>
      </c>
      <c r="AG798" s="201">
        <f t="shared" si="151"/>
        <v>0</v>
      </c>
      <c r="AH798" s="201">
        <f t="shared" si="151"/>
        <v>0</v>
      </c>
      <c r="AI798" s="201">
        <f t="shared" si="151"/>
        <v>0</v>
      </c>
      <c r="AJ798" s="201">
        <f t="shared" si="151"/>
        <v>0</v>
      </c>
      <c r="AK798" s="201">
        <f t="shared" si="151"/>
        <v>0</v>
      </c>
      <c r="AL798" s="201">
        <f t="shared" si="151"/>
        <v>0</v>
      </c>
      <c r="AM798" s="201">
        <f t="shared" si="151"/>
        <v>0</v>
      </c>
      <c r="AN798" s="201">
        <f t="shared" si="151"/>
        <v>0</v>
      </c>
      <c r="AO798" s="201">
        <f t="shared" si="151"/>
        <v>0</v>
      </c>
      <c r="AP798" s="201">
        <f t="shared" si="151"/>
        <v>0</v>
      </c>
      <c r="AQ798" s="201">
        <f t="shared" si="151"/>
        <v>0</v>
      </c>
      <c r="AR798" s="201">
        <f t="shared" si="151"/>
        <v>502394</v>
      </c>
      <c r="AS798" s="201">
        <f t="shared" si="151"/>
        <v>0</v>
      </c>
      <c r="AT798" s="201">
        <f t="shared" si="151"/>
        <v>686328</v>
      </c>
      <c r="AU798" s="201">
        <f t="shared" si="151"/>
        <v>0</v>
      </c>
      <c r="AV798" s="201">
        <f t="shared" si="151"/>
        <v>0</v>
      </c>
      <c r="AW798" s="201">
        <f t="shared" si="151"/>
        <v>0</v>
      </c>
      <c r="AX798" s="201">
        <f t="shared" si="151"/>
        <v>0</v>
      </c>
      <c r="AY798" s="201">
        <f t="shared" si="151"/>
        <v>0</v>
      </c>
      <c r="AZ798" s="201">
        <f t="shared" si="151"/>
        <v>0</v>
      </c>
      <c r="BA798" s="201">
        <f t="shared" si="151"/>
        <v>0</v>
      </c>
      <c r="BB798" s="201">
        <f t="shared" si="151"/>
        <v>0</v>
      </c>
      <c r="BC798" s="201">
        <f t="shared" si="151"/>
        <v>0</v>
      </c>
      <c r="BD798" s="201">
        <f t="shared" si="151"/>
        <v>0</v>
      </c>
      <c r="BE798" s="201">
        <f t="shared" si="151"/>
        <v>0</v>
      </c>
      <c r="BF798" s="201">
        <f t="shared" si="151"/>
        <v>0</v>
      </c>
      <c r="BG798" s="201">
        <f t="shared" si="151"/>
        <v>0</v>
      </c>
      <c r="BH798" s="201">
        <f t="shared" si="151"/>
        <v>0</v>
      </c>
      <c r="BI798" s="201">
        <f t="shared" si="151"/>
        <v>0</v>
      </c>
      <c r="BJ798" s="201">
        <f t="shared" si="151"/>
        <v>0</v>
      </c>
      <c r="BK798" s="201">
        <f t="shared" si="151"/>
        <v>0</v>
      </c>
      <c r="BL798" s="201">
        <f t="shared" si="151"/>
        <v>0</v>
      </c>
      <c r="BM798" s="201">
        <f t="shared" si="151"/>
        <v>0</v>
      </c>
      <c r="BN798" s="201">
        <f t="shared" si="151"/>
        <v>0</v>
      </c>
      <c r="BO798" s="201">
        <f t="shared" si="151"/>
        <v>0</v>
      </c>
      <c r="BP798" s="201">
        <f t="shared" si="151"/>
        <v>0</v>
      </c>
      <c r="BQ798" s="201">
        <f t="shared" si="151"/>
        <v>0</v>
      </c>
      <c r="BR798" s="201">
        <f t="shared" si="151"/>
        <v>0</v>
      </c>
      <c r="BS798" s="201">
        <f t="shared" si="151"/>
        <v>0</v>
      </c>
      <c r="BT798" s="201">
        <f t="shared" ref="BT798:CB801" si="152">BT691</f>
        <v>933564.5</v>
      </c>
      <c r="BU798" s="201">
        <f t="shared" si="152"/>
        <v>0</v>
      </c>
      <c r="BV798" s="201">
        <f t="shared" si="152"/>
        <v>0</v>
      </c>
      <c r="BW798" s="201">
        <f t="shared" si="152"/>
        <v>0</v>
      </c>
      <c r="BX798" s="201">
        <f t="shared" si="152"/>
        <v>0</v>
      </c>
      <c r="BY798" s="201">
        <f t="shared" si="152"/>
        <v>0</v>
      </c>
      <c r="BZ798" s="201">
        <f t="shared" si="152"/>
        <v>0</v>
      </c>
      <c r="CA798" s="201">
        <f t="shared" si="152"/>
        <v>0</v>
      </c>
      <c r="CB798" s="201">
        <f t="shared" si="152"/>
        <v>0</v>
      </c>
      <c r="CC798" s="201">
        <f t="shared" si="132"/>
        <v>5780371.8300000001</v>
      </c>
    </row>
    <row r="799" spans="1:81" s="278" customFormat="1">
      <c r="A799" s="320"/>
      <c r="B799" s="319"/>
      <c r="C799" s="321"/>
      <c r="D799" s="321"/>
      <c r="E799" s="321"/>
      <c r="F799" s="332" t="s">
        <v>1390</v>
      </c>
      <c r="G799" s="333" t="s">
        <v>1391</v>
      </c>
      <c r="H799" s="201">
        <f t="shared" si="151"/>
        <v>6340996</v>
      </c>
      <c r="I799" s="201">
        <f t="shared" si="151"/>
        <v>198907.84</v>
      </c>
      <c r="J799" s="201">
        <f t="shared" si="151"/>
        <v>732012</v>
      </c>
      <c r="K799" s="201">
        <f t="shared" si="151"/>
        <v>0</v>
      </c>
      <c r="L799" s="201">
        <f t="shared" si="151"/>
        <v>0</v>
      </c>
      <c r="M799" s="201">
        <f t="shared" si="151"/>
        <v>51793.73</v>
      </c>
      <c r="N799" s="201">
        <f t="shared" si="151"/>
        <v>9819225.4800000004</v>
      </c>
      <c r="O799" s="201">
        <f t="shared" si="151"/>
        <v>916989.13</v>
      </c>
      <c r="P799" s="201">
        <f t="shared" si="151"/>
        <v>0</v>
      </c>
      <c r="Q799" s="201">
        <f t="shared" si="151"/>
        <v>3019782</v>
      </c>
      <c r="R799" s="201">
        <f t="shared" si="151"/>
        <v>51732.6</v>
      </c>
      <c r="S799" s="201">
        <f t="shared" si="151"/>
        <v>503086.05</v>
      </c>
      <c r="T799" s="201">
        <f t="shared" si="151"/>
        <v>136105.20000000001</v>
      </c>
      <c r="U799" s="201">
        <f t="shared" si="151"/>
        <v>123667.29</v>
      </c>
      <c r="V799" s="201">
        <f t="shared" si="151"/>
        <v>14610</v>
      </c>
      <c r="W799" s="201">
        <f t="shared" si="151"/>
        <v>124000</v>
      </c>
      <c r="X799" s="201">
        <f t="shared" si="151"/>
        <v>0</v>
      </c>
      <c r="Y799" s="201">
        <f t="shared" si="151"/>
        <v>78871</v>
      </c>
      <c r="Z799" s="201">
        <f t="shared" si="151"/>
        <v>8407079.7599999998</v>
      </c>
      <c r="AA799" s="201">
        <f t="shared" si="151"/>
        <v>859628.4</v>
      </c>
      <c r="AB799" s="201">
        <f t="shared" si="151"/>
        <v>828280.95</v>
      </c>
      <c r="AC799" s="201">
        <f t="shared" si="151"/>
        <v>732769.4</v>
      </c>
      <c r="AD799" s="201">
        <f t="shared" si="151"/>
        <v>445039.5</v>
      </c>
      <c r="AE799" s="201">
        <f t="shared" si="151"/>
        <v>150617</v>
      </c>
      <c r="AF799" s="201">
        <f t="shared" si="151"/>
        <v>0</v>
      </c>
      <c r="AG799" s="201">
        <f t="shared" si="151"/>
        <v>720278.75</v>
      </c>
      <c r="AH799" s="201">
        <f t="shared" si="151"/>
        <v>0</v>
      </c>
      <c r="AI799" s="201">
        <f t="shared" si="151"/>
        <v>7348951.96</v>
      </c>
      <c r="AJ799" s="201">
        <f t="shared" si="151"/>
        <v>28112</v>
      </c>
      <c r="AK799" s="201">
        <f t="shared" si="151"/>
        <v>177130</v>
      </c>
      <c r="AL799" s="201">
        <f t="shared" si="151"/>
        <v>0</v>
      </c>
      <c r="AM799" s="201">
        <f t="shared" si="151"/>
        <v>146870</v>
      </c>
      <c r="AN799" s="201">
        <f t="shared" si="151"/>
        <v>320430</v>
      </c>
      <c r="AO799" s="201">
        <f t="shared" si="151"/>
        <v>0</v>
      </c>
      <c r="AP799" s="201">
        <f t="shared" si="151"/>
        <v>169654.6</v>
      </c>
      <c r="AQ799" s="201">
        <f t="shared" si="151"/>
        <v>424104</v>
      </c>
      <c r="AR799" s="201">
        <f t="shared" si="151"/>
        <v>104750</v>
      </c>
      <c r="AS799" s="201">
        <f t="shared" si="151"/>
        <v>0</v>
      </c>
      <c r="AT799" s="201">
        <f t="shared" si="151"/>
        <v>296413.90000000002</v>
      </c>
      <c r="AU799" s="201">
        <f t="shared" si="151"/>
        <v>852377</v>
      </c>
      <c r="AV799" s="201">
        <f t="shared" si="151"/>
        <v>0</v>
      </c>
      <c r="AW799" s="201">
        <f t="shared" si="151"/>
        <v>0</v>
      </c>
      <c r="AX799" s="201">
        <f t="shared" si="151"/>
        <v>0</v>
      </c>
      <c r="AY799" s="201">
        <f t="shared" si="151"/>
        <v>0</v>
      </c>
      <c r="AZ799" s="201">
        <f t="shared" si="151"/>
        <v>0</v>
      </c>
      <c r="BA799" s="201">
        <f t="shared" si="151"/>
        <v>40013</v>
      </c>
      <c r="BB799" s="201">
        <f t="shared" si="151"/>
        <v>3709592.2</v>
      </c>
      <c r="BC799" s="201">
        <f t="shared" si="151"/>
        <v>83432</v>
      </c>
      <c r="BD799" s="201">
        <f t="shared" si="151"/>
        <v>151580</v>
      </c>
      <c r="BE799" s="201">
        <f t="shared" si="151"/>
        <v>381269</v>
      </c>
      <c r="BF799" s="201">
        <f t="shared" si="151"/>
        <v>0</v>
      </c>
      <c r="BG799" s="201">
        <f t="shared" si="151"/>
        <v>0</v>
      </c>
      <c r="BH799" s="201">
        <f t="shared" si="151"/>
        <v>0</v>
      </c>
      <c r="BI799" s="201">
        <f t="shared" si="151"/>
        <v>810970</v>
      </c>
      <c r="BJ799" s="201">
        <f t="shared" si="151"/>
        <v>279965.5</v>
      </c>
      <c r="BK799" s="201">
        <f t="shared" si="151"/>
        <v>27120</v>
      </c>
      <c r="BL799" s="201">
        <f t="shared" si="151"/>
        <v>22110</v>
      </c>
      <c r="BM799" s="201">
        <f t="shared" si="151"/>
        <v>0</v>
      </c>
      <c r="BN799" s="201">
        <f t="shared" si="151"/>
        <v>976418.75</v>
      </c>
      <c r="BO799" s="201">
        <f t="shared" si="151"/>
        <v>0</v>
      </c>
      <c r="BP799" s="201">
        <f t="shared" si="151"/>
        <v>246526</v>
      </c>
      <c r="BQ799" s="201">
        <f t="shared" si="151"/>
        <v>0</v>
      </c>
      <c r="BR799" s="201">
        <f t="shared" si="151"/>
        <v>44500</v>
      </c>
      <c r="BS799" s="201">
        <f t="shared" si="151"/>
        <v>204875</v>
      </c>
      <c r="BT799" s="201">
        <f t="shared" si="152"/>
        <v>551774</v>
      </c>
      <c r="BU799" s="201">
        <f t="shared" si="152"/>
        <v>0</v>
      </c>
      <c r="BV799" s="201">
        <f t="shared" si="152"/>
        <v>313390.42</v>
      </c>
      <c r="BW799" s="201">
        <f t="shared" si="152"/>
        <v>0</v>
      </c>
      <c r="BX799" s="201">
        <f t="shared" si="152"/>
        <v>27778</v>
      </c>
      <c r="BY799" s="201">
        <f t="shared" si="152"/>
        <v>0</v>
      </c>
      <c r="BZ799" s="201">
        <f t="shared" si="152"/>
        <v>190996.95</v>
      </c>
      <c r="CA799" s="201">
        <f t="shared" si="152"/>
        <v>329341.65000000002</v>
      </c>
      <c r="CB799" s="201">
        <f t="shared" si="152"/>
        <v>0</v>
      </c>
      <c r="CC799" s="201">
        <f t="shared" si="132"/>
        <v>52515918.010000005</v>
      </c>
    </row>
    <row r="800" spans="1:81" s="278" customFormat="1">
      <c r="A800" s="320"/>
      <c r="B800" s="319"/>
      <c r="C800" s="321"/>
      <c r="D800" s="321"/>
      <c r="E800" s="321"/>
      <c r="F800" s="332" t="s">
        <v>1392</v>
      </c>
      <c r="G800" s="333" t="s">
        <v>1393</v>
      </c>
      <c r="H800" s="201">
        <f t="shared" si="151"/>
        <v>0</v>
      </c>
      <c r="I800" s="201">
        <f t="shared" si="151"/>
        <v>0</v>
      </c>
      <c r="J800" s="201">
        <f t="shared" si="151"/>
        <v>0</v>
      </c>
      <c r="K800" s="201">
        <f t="shared" si="151"/>
        <v>0</v>
      </c>
      <c r="L800" s="201">
        <f t="shared" si="151"/>
        <v>0</v>
      </c>
      <c r="M800" s="201">
        <f t="shared" si="151"/>
        <v>0</v>
      </c>
      <c r="N800" s="201">
        <f t="shared" si="151"/>
        <v>0</v>
      </c>
      <c r="O800" s="201">
        <f t="shared" si="151"/>
        <v>0</v>
      </c>
      <c r="P800" s="201">
        <f t="shared" si="151"/>
        <v>0</v>
      </c>
      <c r="Q800" s="201">
        <f t="shared" si="151"/>
        <v>318149</v>
      </c>
      <c r="R800" s="201">
        <f t="shared" si="151"/>
        <v>0</v>
      </c>
      <c r="S800" s="201">
        <f t="shared" si="151"/>
        <v>0</v>
      </c>
      <c r="T800" s="201">
        <f t="shared" si="151"/>
        <v>0</v>
      </c>
      <c r="U800" s="201">
        <f t="shared" si="151"/>
        <v>0</v>
      </c>
      <c r="V800" s="201">
        <f t="shared" si="151"/>
        <v>0</v>
      </c>
      <c r="W800" s="201">
        <f t="shared" si="151"/>
        <v>0</v>
      </c>
      <c r="X800" s="201">
        <f t="shared" si="151"/>
        <v>0</v>
      </c>
      <c r="Y800" s="201">
        <f t="shared" si="151"/>
        <v>0</v>
      </c>
      <c r="Z800" s="201">
        <f t="shared" si="151"/>
        <v>0</v>
      </c>
      <c r="AA800" s="201">
        <f t="shared" si="151"/>
        <v>0</v>
      </c>
      <c r="AB800" s="201">
        <f t="shared" si="151"/>
        <v>0</v>
      </c>
      <c r="AC800" s="201">
        <f t="shared" si="151"/>
        <v>0</v>
      </c>
      <c r="AD800" s="201">
        <f t="shared" si="151"/>
        <v>0</v>
      </c>
      <c r="AE800" s="201">
        <f t="shared" si="151"/>
        <v>0</v>
      </c>
      <c r="AF800" s="201">
        <f t="shared" si="151"/>
        <v>0</v>
      </c>
      <c r="AG800" s="201">
        <f t="shared" si="151"/>
        <v>0</v>
      </c>
      <c r="AH800" s="201">
        <f t="shared" si="151"/>
        <v>0</v>
      </c>
      <c r="AI800" s="201">
        <f t="shared" si="151"/>
        <v>0</v>
      </c>
      <c r="AJ800" s="201">
        <f t="shared" si="151"/>
        <v>0</v>
      </c>
      <c r="AK800" s="201">
        <f t="shared" si="151"/>
        <v>0</v>
      </c>
      <c r="AL800" s="201">
        <f t="shared" si="151"/>
        <v>0</v>
      </c>
      <c r="AM800" s="201">
        <f t="shared" si="151"/>
        <v>0</v>
      </c>
      <c r="AN800" s="201">
        <f t="shared" si="151"/>
        <v>0</v>
      </c>
      <c r="AO800" s="201">
        <f t="shared" si="151"/>
        <v>0</v>
      </c>
      <c r="AP800" s="201">
        <f t="shared" si="151"/>
        <v>0</v>
      </c>
      <c r="AQ800" s="201">
        <f t="shared" si="151"/>
        <v>0</v>
      </c>
      <c r="AR800" s="201">
        <f t="shared" si="151"/>
        <v>0</v>
      </c>
      <c r="AS800" s="201">
        <f t="shared" si="151"/>
        <v>0</v>
      </c>
      <c r="AT800" s="201">
        <f t="shared" si="151"/>
        <v>0</v>
      </c>
      <c r="AU800" s="201">
        <f t="shared" si="151"/>
        <v>347278</v>
      </c>
      <c r="AV800" s="201">
        <f t="shared" si="151"/>
        <v>0</v>
      </c>
      <c r="AW800" s="201">
        <f t="shared" si="151"/>
        <v>0</v>
      </c>
      <c r="AX800" s="201">
        <f t="shared" si="151"/>
        <v>0</v>
      </c>
      <c r="AY800" s="201">
        <f t="shared" si="151"/>
        <v>0</v>
      </c>
      <c r="AZ800" s="201">
        <f t="shared" si="151"/>
        <v>0</v>
      </c>
      <c r="BA800" s="201">
        <f t="shared" si="151"/>
        <v>0</v>
      </c>
      <c r="BB800" s="201">
        <f t="shared" si="151"/>
        <v>0</v>
      </c>
      <c r="BC800" s="201">
        <f t="shared" si="151"/>
        <v>0</v>
      </c>
      <c r="BD800" s="201">
        <f t="shared" si="151"/>
        <v>0</v>
      </c>
      <c r="BE800" s="201">
        <f t="shared" si="151"/>
        <v>0</v>
      </c>
      <c r="BF800" s="201">
        <f t="shared" si="151"/>
        <v>0</v>
      </c>
      <c r="BG800" s="201">
        <f t="shared" si="151"/>
        <v>0</v>
      </c>
      <c r="BH800" s="201">
        <f t="shared" si="151"/>
        <v>0</v>
      </c>
      <c r="BI800" s="201">
        <f t="shared" si="151"/>
        <v>0</v>
      </c>
      <c r="BJ800" s="201">
        <f t="shared" si="151"/>
        <v>0</v>
      </c>
      <c r="BK800" s="201">
        <f t="shared" si="151"/>
        <v>0</v>
      </c>
      <c r="BL800" s="201">
        <f t="shared" si="151"/>
        <v>0</v>
      </c>
      <c r="BM800" s="201">
        <f t="shared" si="151"/>
        <v>0</v>
      </c>
      <c r="BN800" s="201">
        <f t="shared" si="151"/>
        <v>0</v>
      </c>
      <c r="BO800" s="201">
        <f t="shared" si="151"/>
        <v>0</v>
      </c>
      <c r="BP800" s="201">
        <f t="shared" si="151"/>
        <v>0</v>
      </c>
      <c r="BQ800" s="201">
        <f t="shared" si="151"/>
        <v>0</v>
      </c>
      <c r="BR800" s="201">
        <f t="shared" si="151"/>
        <v>0</v>
      </c>
      <c r="BS800" s="201">
        <f t="shared" si="151"/>
        <v>0</v>
      </c>
      <c r="BT800" s="201">
        <f t="shared" si="152"/>
        <v>29750</v>
      </c>
      <c r="BU800" s="201">
        <f t="shared" si="152"/>
        <v>0</v>
      </c>
      <c r="BV800" s="201">
        <f t="shared" si="152"/>
        <v>0</v>
      </c>
      <c r="BW800" s="201">
        <f t="shared" si="152"/>
        <v>0</v>
      </c>
      <c r="BX800" s="201">
        <f t="shared" si="152"/>
        <v>0</v>
      </c>
      <c r="BY800" s="201">
        <f t="shared" si="152"/>
        <v>0</v>
      </c>
      <c r="BZ800" s="201">
        <f t="shared" si="152"/>
        <v>0</v>
      </c>
      <c r="CA800" s="201">
        <f t="shared" si="152"/>
        <v>0</v>
      </c>
      <c r="CB800" s="201">
        <f t="shared" si="152"/>
        <v>0</v>
      </c>
      <c r="CC800" s="201">
        <f t="shared" si="132"/>
        <v>695177</v>
      </c>
    </row>
    <row r="801" spans="1:81" s="278" customFormat="1">
      <c r="A801" s="320"/>
      <c r="B801" s="319"/>
      <c r="C801" s="321"/>
      <c r="D801" s="321"/>
      <c r="E801" s="321"/>
      <c r="F801" s="332" t="s">
        <v>1394</v>
      </c>
      <c r="G801" s="333" t="s">
        <v>1798</v>
      </c>
      <c r="H801" s="201">
        <f t="shared" si="151"/>
        <v>0</v>
      </c>
      <c r="I801" s="201">
        <f t="shared" si="151"/>
        <v>0</v>
      </c>
      <c r="J801" s="201">
        <f t="shared" si="151"/>
        <v>0</v>
      </c>
      <c r="K801" s="201">
        <f t="shared" si="151"/>
        <v>0</v>
      </c>
      <c r="L801" s="201">
        <f t="shared" si="151"/>
        <v>0</v>
      </c>
      <c r="M801" s="201">
        <f t="shared" si="151"/>
        <v>0</v>
      </c>
      <c r="N801" s="201">
        <f t="shared" si="151"/>
        <v>9600</v>
      </c>
      <c r="O801" s="201">
        <f t="shared" si="151"/>
        <v>0</v>
      </c>
      <c r="P801" s="201">
        <f t="shared" si="151"/>
        <v>0</v>
      </c>
      <c r="Q801" s="201">
        <f t="shared" si="151"/>
        <v>0</v>
      </c>
      <c r="R801" s="201">
        <f t="shared" si="151"/>
        <v>0</v>
      </c>
      <c r="S801" s="201">
        <f t="shared" si="151"/>
        <v>0</v>
      </c>
      <c r="T801" s="201">
        <f t="shared" si="151"/>
        <v>0</v>
      </c>
      <c r="U801" s="201">
        <f t="shared" si="151"/>
        <v>0</v>
      </c>
      <c r="V801" s="201">
        <f t="shared" si="151"/>
        <v>0</v>
      </c>
      <c r="W801" s="201">
        <f t="shared" si="151"/>
        <v>0</v>
      </c>
      <c r="X801" s="201">
        <f t="shared" si="151"/>
        <v>0</v>
      </c>
      <c r="Y801" s="201">
        <f t="shared" si="151"/>
        <v>0</v>
      </c>
      <c r="Z801" s="201">
        <f t="shared" si="151"/>
        <v>118000</v>
      </c>
      <c r="AA801" s="201">
        <f t="shared" si="151"/>
        <v>0</v>
      </c>
      <c r="AB801" s="201">
        <f t="shared" si="151"/>
        <v>0</v>
      </c>
      <c r="AC801" s="201">
        <f t="shared" si="151"/>
        <v>0</v>
      </c>
      <c r="AD801" s="201">
        <f t="shared" si="151"/>
        <v>0</v>
      </c>
      <c r="AE801" s="201">
        <f t="shared" si="151"/>
        <v>0</v>
      </c>
      <c r="AF801" s="201">
        <f t="shared" si="151"/>
        <v>0</v>
      </c>
      <c r="AG801" s="201">
        <f t="shared" si="151"/>
        <v>0</v>
      </c>
      <c r="AH801" s="201">
        <f t="shared" si="151"/>
        <v>0</v>
      </c>
      <c r="AI801" s="201">
        <f t="shared" si="151"/>
        <v>0</v>
      </c>
      <c r="AJ801" s="201">
        <f t="shared" si="151"/>
        <v>0</v>
      </c>
      <c r="AK801" s="201">
        <f t="shared" si="151"/>
        <v>0</v>
      </c>
      <c r="AL801" s="201">
        <f t="shared" si="151"/>
        <v>0</v>
      </c>
      <c r="AM801" s="201">
        <f t="shared" si="151"/>
        <v>0</v>
      </c>
      <c r="AN801" s="201">
        <f t="shared" si="151"/>
        <v>0</v>
      </c>
      <c r="AO801" s="201">
        <f t="shared" si="151"/>
        <v>0</v>
      </c>
      <c r="AP801" s="201">
        <f t="shared" si="151"/>
        <v>0</v>
      </c>
      <c r="AQ801" s="201">
        <f t="shared" si="151"/>
        <v>0</v>
      </c>
      <c r="AR801" s="201">
        <f t="shared" si="151"/>
        <v>0</v>
      </c>
      <c r="AS801" s="201">
        <f t="shared" si="151"/>
        <v>0</v>
      </c>
      <c r="AT801" s="201">
        <f t="shared" si="151"/>
        <v>0</v>
      </c>
      <c r="AU801" s="201">
        <f t="shared" si="151"/>
        <v>0</v>
      </c>
      <c r="AV801" s="201">
        <f t="shared" si="151"/>
        <v>0</v>
      </c>
      <c r="AW801" s="201">
        <f t="shared" si="151"/>
        <v>0</v>
      </c>
      <c r="AX801" s="201">
        <f t="shared" si="151"/>
        <v>0</v>
      </c>
      <c r="AY801" s="201">
        <f t="shared" si="151"/>
        <v>0</v>
      </c>
      <c r="AZ801" s="201">
        <f t="shared" si="151"/>
        <v>0</v>
      </c>
      <c r="BA801" s="201">
        <f t="shared" si="151"/>
        <v>0</v>
      </c>
      <c r="BB801" s="201">
        <f t="shared" si="151"/>
        <v>0</v>
      </c>
      <c r="BC801" s="201">
        <f t="shared" si="151"/>
        <v>0</v>
      </c>
      <c r="BD801" s="201">
        <f t="shared" si="151"/>
        <v>0</v>
      </c>
      <c r="BE801" s="201">
        <f t="shared" si="151"/>
        <v>0</v>
      </c>
      <c r="BF801" s="201">
        <f t="shared" si="151"/>
        <v>0</v>
      </c>
      <c r="BG801" s="201">
        <f t="shared" si="151"/>
        <v>0</v>
      </c>
      <c r="BH801" s="201">
        <f t="shared" si="151"/>
        <v>0</v>
      </c>
      <c r="BI801" s="201">
        <f t="shared" si="151"/>
        <v>0</v>
      </c>
      <c r="BJ801" s="201">
        <f t="shared" si="151"/>
        <v>0</v>
      </c>
      <c r="BK801" s="201">
        <f t="shared" si="151"/>
        <v>0</v>
      </c>
      <c r="BL801" s="201">
        <f t="shared" si="151"/>
        <v>0</v>
      </c>
      <c r="BM801" s="201">
        <f t="shared" si="151"/>
        <v>0</v>
      </c>
      <c r="BN801" s="201">
        <f t="shared" si="151"/>
        <v>0</v>
      </c>
      <c r="BO801" s="201">
        <f t="shared" si="151"/>
        <v>0</v>
      </c>
      <c r="BP801" s="201">
        <f t="shared" si="151"/>
        <v>0</v>
      </c>
      <c r="BQ801" s="201">
        <f t="shared" si="151"/>
        <v>0</v>
      </c>
      <c r="BR801" s="201">
        <f t="shared" si="151"/>
        <v>0</v>
      </c>
      <c r="BS801" s="201">
        <f t="shared" ref="BS801" si="153">BS694</f>
        <v>0</v>
      </c>
      <c r="BT801" s="201">
        <f t="shared" si="152"/>
        <v>0</v>
      </c>
      <c r="BU801" s="201">
        <f t="shared" si="152"/>
        <v>0</v>
      </c>
      <c r="BV801" s="201">
        <f t="shared" si="152"/>
        <v>0</v>
      </c>
      <c r="BW801" s="201">
        <f t="shared" si="152"/>
        <v>0</v>
      </c>
      <c r="BX801" s="201">
        <f t="shared" si="152"/>
        <v>0</v>
      </c>
      <c r="BY801" s="201">
        <f t="shared" si="152"/>
        <v>0</v>
      </c>
      <c r="BZ801" s="201">
        <f t="shared" si="152"/>
        <v>0</v>
      </c>
      <c r="CA801" s="201">
        <f t="shared" si="152"/>
        <v>0</v>
      </c>
      <c r="CB801" s="201">
        <f t="shared" si="152"/>
        <v>0</v>
      </c>
      <c r="CC801" s="201">
        <f t="shared" si="132"/>
        <v>127600</v>
      </c>
    </row>
    <row r="802" spans="1:81" s="278" customFormat="1">
      <c r="A802" s="320"/>
      <c r="B802" s="319"/>
      <c r="C802" s="321"/>
      <c r="D802" s="321"/>
      <c r="E802" s="321"/>
      <c r="F802" s="347" t="s">
        <v>1448</v>
      </c>
      <c r="G802" s="348" t="s">
        <v>1449</v>
      </c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2"/>
      <c r="AT802" s="202"/>
      <c r="AU802" s="202"/>
      <c r="AV802" s="202"/>
      <c r="AW802" s="202"/>
      <c r="AX802" s="202"/>
      <c r="AY802" s="202"/>
      <c r="AZ802" s="202"/>
      <c r="BA802" s="202"/>
      <c r="BB802" s="202"/>
      <c r="BC802" s="202"/>
      <c r="BD802" s="202"/>
      <c r="BE802" s="202"/>
      <c r="BF802" s="202"/>
      <c r="BG802" s="202"/>
      <c r="BH802" s="202"/>
      <c r="BI802" s="202"/>
      <c r="BJ802" s="202"/>
      <c r="BK802" s="202"/>
      <c r="BL802" s="202"/>
      <c r="BM802" s="202"/>
      <c r="BN802" s="202"/>
      <c r="BO802" s="202"/>
      <c r="BP802" s="202"/>
      <c r="BQ802" s="202"/>
      <c r="BR802" s="202"/>
      <c r="BS802" s="202"/>
      <c r="BT802" s="202"/>
      <c r="BU802" s="202"/>
      <c r="BV802" s="202"/>
      <c r="BW802" s="202"/>
      <c r="BX802" s="202"/>
      <c r="BY802" s="202"/>
      <c r="BZ802" s="202"/>
      <c r="CA802" s="202"/>
      <c r="CB802" s="202"/>
      <c r="CC802" s="201">
        <f t="shared" si="132"/>
        <v>0</v>
      </c>
    </row>
    <row r="803" spans="1:81" s="278" customFormat="1">
      <c r="A803" s="320"/>
      <c r="B803" s="319"/>
      <c r="C803" s="321"/>
      <c r="D803" s="321"/>
      <c r="E803" s="321"/>
      <c r="F803" s="347" t="s">
        <v>1450</v>
      </c>
      <c r="G803" s="348" t="s">
        <v>1451</v>
      </c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2"/>
      <c r="AT803" s="202"/>
      <c r="AU803" s="202"/>
      <c r="AV803" s="202"/>
      <c r="AW803" s="202"/>
      <c r="AX803" s="202"/>
      <c r="AY803" s="202"/>
      <c r="AZ803" s="202"/>
      <c r="BA803" s="202"/>
      <c r="BB803" s="202"/>
      <c r="BC803" s="202"/>
      <c r="BD803" s="202"/>
      <c r="BE803" s="202"/>
      <c r="BF803" s="202"/>
      <c r="BG803" s="202"/>
      <c r="BH803" s="202"/>
      <c r="BI803" s="202"/>
      <c r="BJ803" s="202"/>
      <c r="BK803" s="202"/>
      <c r="BL803" s="202"/>
      <c r="BM803" s="202"/>
      <c r="BN803" s="202"/>
      <c r="BO803" s="202"/>
      <c r="BP803" s="202"/>
      <c r="BQ803" s="202"/>
      <c r="BR803" s="202"/>
      <c r="BS803" s="202"/>
      <c r="BT803" s="202"/>
      <c r="BU803" s="202"/>
      <c r="BV803" s="202"/>
      <c r="BW803" s="202"/>
      <c r="BX803" s="202"/>
      <c r="BY803" s="202"/>
      <c r="BZ803" s="202"/>
      <c r="CA803" s="202"/>
      <c r="CB803" s="202"/>
      <c r="CC803" s="201">
        <f t="shared" si="132"/>
        <v>0</v>
      </c>
    </row>
    <row r="804" spans="1:81" s="278" customFormat="1">
      <c r="A804" s="320"/>
      <c r="B804" s="319"/>
      <c r="C804" s="321"/>
      <c r="D804" s="321"/>
      <c r="E804" s="321"/>
      <c r="F804" s="347" t="s">
        <v>1452</v>
      </c>
      <c r="G804" s="348" t="s">
        <v>1453</v>
      </c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2"/>
      <c r="AT804" s="202"/>
      <c r="AU804" s="202"/>
      <c r="AV804" s="202"/>
      <c r="AW804" s="202"/>
      <c r="AX804" s="202"/>
      <c r="AY804" s="202"/>
      <c r="AZ804" s="202"/>
      <c r="BA804" s="202"/>
      <c r="BB804" s="202"/>
      <c r="BC804" s="202"/>
      <c r="BD804" s="202"/>
      <c r="BE804" s="202"/>
      <c r="BF804" s="202"/>
      <c r="BG804" s="202"/>
      <c r="BH804" s="202"/>
      <c r="BI804" s="202"/>
      <c r="BJ804" s="202"/>
      <c r="BK804" s="202"/>
      <c r="BL804" s="202"/>
      <c r="BM804" s="202"/>
      <c r="BN804" s="202"/>
      <c r="BO804" s="202"/>
      <c r="BP804" s="202"/>
      <c r="BQ804" s="202"/>
      <c r="BR804" s="202"/>
      <c r="BS804" s="202"/>
      <c r="BT804" s="202"/>
      <c r="BU804" s="202"/>
      <c r="BV804" s="202"/>
      <c r="BW804" s="202"/>
      <c r="BX804" s="202"/>
      <c r="BY804" s="202"/>
      <c r="BZ804" s="202"/>
      <c r="CA804" s="202"/>
      <c r="CB804" s="202"/>
      <c r="CC804" s="201">
        <f t="shared" si="132"/>
        <v>0</v>
      </c>
    </row>
    <row r="805" spans="1:81" s="115" customFormat="1">
      <c r="A805" s="114"/>
      <c r="B805" s="343" t="s">
        <v>70</v>
      </c>
      <c r="C805" s="506" t="s">
        <v>1405</v>
      </c>
      <c r="D805" s="507"/>
      <c r="E805" s="507"/>
      <c r="F805" s="507"/>
      <c r="G805" s="349"/>
      <c r="H805" s="203">
        <f>SUM(H715:H804)</f>
        <v>496185803.76999998</v>
      </c>
      <c r="I805" s="203">
        <f t="shared" ref="I805:BT805" si="154">SUM(I715:I804)</f>
        <v>95200030.980000004</v>
      </c>
      <c r="J805" s="203">
        <f t="shared" si="154"/>
        <v>221485141.47</v>
      </c>
      <c r="K805" s="203">
        <f t="shared" si="154"/>
        <v>34574545.24000001</v>
      </c>
      <c r="L805" s="203">
        <f t="shared" si="154"/>
        <v>52665828.829999998</v>
      </c>
      <c r="M805" s="203">
        <f t="shared" si="154"/>
        <v>75513685.620000005</v>
      </c>
      <c r="N805" s="203">
        <f t="shared" si="154"/>
        <v>775293690.25999999</v>
      </c>
      <c r="O805" s="203">
        <f t="shared" si="154"/>
        <v>43335006.820000015</v>
      </c>
      <c r="P805" s="203">
        <f t="shared" si="154"/>
        <v>17178555.390000001</v>
      </c>
      <c r="Q805" s="203">
        <f t="shared" si="154"/>
        <v>164082387.38</v>
      </c>
      <c r="R805" s="203">
        <f t="shared" si="154"/>
        <v>23130241.200000007</v>
      </c>
      <c r="S805" s="203">
        <f t="shared" si="154"/>
        <v>40899657.359999999</v>
      </c>
      <c r="T805" s="203">
        <f t="shared" si="154"/>
        <v>120418443.41999999</v>
      </c>
      <c r="U805" s="203">
        <f t="shared" si="154"/>
        <v>110953493.23</v>
      </c>
      <c r="V805" s="203">
        <f t="shared" si="154"/>
        <v>5452540.1499999994</v>
      </c>
      <c r="W805" s="203">
        <f t="shared" si="154"/>
        <v>46406031.799999997</v>
      </c>
      <c r="X805" s="203">
        <f t="shared" si="154"/>
        <v>20164522.18</v>
      </c>
      <c r="Y805" s="203">
        <f t="shared" si="154"/>
        <v>16941852.100000001</v>
      </c>
      <c r="Z805" s="203">
        <f t="shared" si="154"/>
        <v>356628684.44999999</v>
      </c>
      <c r="AA805" s="203">
        <f t="shared" si="154"/>
        <v>127890812.87999998</v>
      </c>
      <c r="AB805" s="203">
        <f t="shared" si="154"/>
        <v>29286379.939999994</v>
      </c>
      <c r="AC805" s="203">
        <f t="shared" si="154"/>
        <v>144148227.78000003</v>
      </c>
      <c r="AD805" s="203">
        <f t="shared" si="154"/>
        <v>28087381.460000005</v>
      </c>
      <c r="AE805" s="203">
        <f t="shared" si="154"/>
        <v>28377152.860000003</v>
      </c>
      <c r="AF805" s="203">
        <f t="shared" si="154"/>
        <v>103970634.13000001</v>
      </c>
      <c r="AG805" s="203">
        <f t="shared" si="154"/>
        <v>15387746.540000001</v>
      </c>
      <c r="AH805" s="203">
        <f t="shared" si="154"/>
        <v>20177061.330000002</v>
      </c>
      <c r="AI805" s="203">
        <f t="shared" si="154"/>
        <v>419934958.44999999</v>
      </c>
      <c r="AJ805" s="203">
        <f t="shared" si="154"/>
        <v>16448672.079999998</v>
      </c>
      <c r="AK805" s="203">
        <f t="shared" si="154"/>
        <v>10329221.749999998</v>
      </c>
      <c r="AL805" s="203">
        <f t="shared" si="154"/>
        <v>8039548.0600000005</v>
      </c>
      <c r="AM805" s="203">
        <f t="shared" si="154"/>
        <v>8341221.4499999993</v>
      </c>
      <c r="AN805" s="203">
        <f t="shared" si="154"/>
        <v>14923295.52</v>
      </c>
      <c r="AO805" s="203">
        <f t="shared" si="154"/>
        <v>21567337.91</v>
      </c>
      <c r="AP805" s="203">
        <f t="shared" si="154"/>
        <v>9704109.3800000008</v>
      </c>
      <c r="AQ805" s="203">
        <f t="shared" si="154"/>
        <v>37838602.07</v>
      </c>
      <c r="AR805" s="203">
        <f t="shared" si="154"/>
        <v>15510285.41</v>
      </c>
      <c r="AS805" s="203">
        <f t="shared" si="154"/>
        <v>15857865.109999999</v>
      </c>
      <c r="AT805" s="203">
        <f t="shared" si="154"/>
        <v>15640579.320000002</v>
      </c>
      <c r="AU805" s="203">
        <f t="shared" si="154"/>
        <v>120452155.30999997</v>
      </c>
      <c r="AV805" s="203">
        <f t="shared" si="154"/>
        <v>8247766.1400000006</v>
      </c>
      <c r="AW805" s="203">
        <f t="shared" si="154"/>
        <v>16896298.469999999</v>
      </c>
      <c r="AX805" s="203">
        <f t="shared" si="154"/>
        <v>9352445.5599999987</v>
      </c>
      <c r="AY805" s="203">
        <f t="shared" si="154"/>
        <v>6714283.830000001</v>
      </c>
      <c r="AZ805" s="203">
        <f t="shared" si="154"/>
        <v>2099049.79</v>
      </c>
      <c r="BA805" s="203">
        <f t="shared" si="154"/>
        <v>4183158.56</v>
      </c>
      <c r="BB805" s="203">
        <f t="shared" si="154"/>
        <v>335266340.19</v>
      </c>
      <c r="BC805" s="203">
        <f t="shared" si="154"/>
        <v>26472416.77</v>
      </c>
      <c r="BD805" s="203">
        <f t="shared" si="154"/>
        <v>25169118.440000001</v>
      </c>
      <c r="BE805" s="203">
        <f t="shared" si="154"/>
        <v>30757516.629999995</v>
      </c>
      <c r="BF805" s="203">
        <f t="shared" si="154"/>
        <v>44573783.370000005</v>
      </c>
      <c r="BG805" s="203">
        <f t="shared" si="154"/>
        <v>20612028.77</v>
      </c>
      <c r="BH805" s="203">
        <f t="shared" si="154"/>
        <v>62913800.749100007</v>
      </c>
      <c r="BI805" s="203">
        <f t="shared" si="154"/>
        <v>65575085.720000006</v>
      </c>
      <c r="BJ805" s="203">
        <f t="shared" si="154"/>
        <v>17630173.880000003</v>
      </c>
      <c r="BK805" s="203">
        <f t="shared" si="154"/>
        <v>10838845.739999998</v>
      </c>
      <c r="BL805" s="203">
        <f t="shared" si="154"/>
        <v>7748754.1699999999</v>
      </c>
      <c r="BM805" s="203">
        <f t="shared" si="154"/>
        <v>309858239.26999992</v>
      </c>
      <c r="BN805" s="203">
        <f t="shared" si="154"/>
        <v>162550742.63999996</v>
      </c>
      <c r="BO805" s="203">
        <f t="shared" si="154"/>
        <v>14324802.099999998</v>
      </c>
      <c r="BP805" s="203">
        <f t="shared" si="154"/>
        <v>17305606.900000002</v>
      </c>
      <c r="BQ805" s="203">
        <f t="shared" si="154"/>
        <v>14177081.170000002</v>
      </c>
      <c r="BR805" s="203">
        <f t="shared" si="154"/>
        <v>46281994.270000003</v>
      </c>
      <c r="BS805" s="203">
        <f t="shared" si="154"/>
        <v>14837838.640000001</v>
      </c>
      <c r="BT805" s="203">
        <f t="shared" si="154"/>
        <v>128390985.44000004</v>
      </c>
      <c r="BU805" s="203">
        <f t="shared" ref="BU805:CC805" si="155">SUM(BU715:BU804)</f>
        <v>20277878</v>
      </c>
      <c r="BV805" s="203">
        <f t="shared" si="155"/>
        <v>16401507.910000002</v>
      </c>
      <c r="BW805" s="203">
        <f t="shared" si="155"/>
        <v>25141123.41</v>
      </c>
      <c r="BX805" s="203">
        <f t="shared" si="155"/>
        <v>31172533.510000005</v>
      </c>
      <c r="BY805" s="203">
        <f t="shared" si="155"/>
        <v>81856776.019999996</v>
      </c>
      <c r="BZ805" s="203">
        <f t="shared" si="155"/>
        <v>18893705.079999998</v>
      </c>
      <c r="CA805" s="203">
        <f t="shared" si="155"/>
        <v>7293280.0000000009</v>
      </c>
      <c r="CB805" s="203">
        <f t="shared" si="155"/>
        <v>19645036.669999998</v>
      </c>
      <c r="CC805" s="203">
        <f t="shared" si="155"/>
        <v>5551883388.1990986</v>
      </c>
    </row>
    <row r="806" spans="1:81" s="134" customFormat="1">
      <c r="B806" s="350"/>
      <c r="C806" s="508" t="s">
        <v>1454</v>
      </c>
      <c r="D806" s="509"/>
      <c r="E806" s="509"/>
      <c r="F806" s="509"/>
      <c r="G806" s="510"/>
      <c r="H806" s="204">
        <f t="shared" ref="H806:BS806" si="156">H714-H805</f>
        <v>-178141462.75999999</v>
      </c>
      <c r="I806" s="204">
        <f t="shared" si="156"/>
        <v>32323100.929999992</v>
      </c>
      <c r="J806" s="204">
        <f t="shared" si="156"/>
        <v>503057964.52999985</v>
      </c>
      <c r="K806" s="204">
        <f t="shared" si="156"/>
        <v>43194240.329999983</v>
      </c>
      <c r="L806" s="204">
        <f t="shared" si="156"/>
        <v>19041428.349999994</v>
      </c>
      <c r="M806" s="204">
        <f t="shared" si="156"/>
        <v>67854367.919999987</v>
      </c>
      <c r="N806" s="204">
        <f t="shared" si="156"/>
        <v>447665893.42000008</v>
      </c>
      <c r="O806" s="204">
        <f t="shared" si="156"/>
        <v>181925642.75999996</v>
      </c>
      <c r="P806" s="204">
        <f t="shared" si="156"/>
        <v>18625247.32</v>
      </c>
      <c r="Q806" s="204">
        <f t="shared" si="156"/>
        <v>306790841.04999995</v>
      </c>
      <c r="R806" s="204">
        <f t="shared" si="156"/>
        <v>11831203.499999989</v>
      </c>
      <c r="S806" s="204">
        <f t="shared" si="156"/>
        <v>61003159.239999995</v>
      </c>
      <c r="T806" s="204">
        <f t="shared" si="156"/>
        <v>152578877.91</v>
      </c>
      <c r="U806" s="204">
        <f t="shared" si="156"/>
        <v>148457089.94</v>
      </c>
      <c r="V806" s="204">
        <f t="shared" si="156"/>
        <v>31150364.350000001</v>
      </c>
      <c r="W806" s="204">
        <f t="shared" si="156"/>
        <v>145949697.06999999</v>
      </c>
      <c r="X806" s="204">
        <f t="shared" si="156"/>
        <v>87943644.629999995</v>
      </c>
      <c r="Y806" s="204">
        <f t="shared" si="156"/>
        <v>48980914.109999992</v>
      </c>
      <c r="Z806" s="204">
        <f t="shared" si="156"/>
        <v>614514594.22000003</v>
      </c>
      <c r="AA806" s="204">
        <f t="shared" si="156"/>
        <v>-80460513.139999986</v>
      </c>
      <c r="AB806" s="204">
        <f t="shared" si="156"/>
        <v>29952169.330000009</v>
      </c>
      <c r="AC806" s="204">
        <f t="shared" si="156"/>
        <v>-27226167.470000014</v>
      </c>
      <c r="AD806" s="204">
        <f t="shared" si="156"/>
        <v>-4391108.020000007</v>
      </c>
      <c r="AE806" s="204">
        <f t="shared" si="156"/>
        <v>61032726.11999999</v>
      </c>
      <c r="AF806" s="204">
        <f t="shared" si="156"/>
        <v>-38452891.620000012</v>
      </c>
      <c r="AG806" s="204">
        <f t="shared" si="156"/>
        <v>7248330.1299999971</v>
      </c>
      <c r="AH806" s="204">
        <f t="shared" si="156"/>
        <v>72120554.700000003</v>
      </c>
      <c r="AI806" s="204">
        <f t="shared" si="156"/>
        <v>-81020206.219999969</v>
      </c>
      <c r="AJ806" s="204">
        <f t="shared" si="156"/>
        <v>19387136.689999998</v>
      </c>
      <c r="AK806" s="204">
        <f t="shared" si="156"/>
        <v>30123949.140000001</v>
      </c>
      <c r="AL806" s="204">
        <f t="shared" si="156"/>
        <v>22274915.149999999</v>
      </c>
      <c r="AM806" s="204">
        <f t="shared" si="156"/>
        <v>29095243.41</v>
      </c>
      <c r="AN806" s="204">
        <f t="shared" si="156"/>
        <v>17298723.279999997</v>
      </c>
      <c r="AO806" s="204">
        <f t="shared" si="156"/>
        <v>-1620205.1099999994</v>
      </c>
      <c r="AP806" s="204">
        <f t="shared" si="156"/>
        <v>17582977.920000002</v>
      </c>
      <c r="AQ806" s="204">
        <f t="shared" si="156"/>
        <v>10705387.899999999</v>
      </c>
      <c r="AR806" s="204">
        <f t="shared" si="156"/>
        <v>24054573.949999999</v>
      </c>
      <c r="AS806" s="204">
        <f t="shared" si="156"/>
        <v>12187973.009999998</v>
      </c>
      <c r="AT806" s="204">
        <f t="shared" si="156"/>
        <v>26180352.170000002</v>
      </c>
      <c r="AU806" s="204">
        <f t="shared" si="156"/>
        <v>96661397.910000026</v>
      </c>
      <c r="AV806" s="204">
        <f t="shared" si="156"/>
        <v>14763976.93</v>
      </c>
      <c r="AW806" s="204">
        <f t="shared" si="156"/>
        <v>9925471.7400000021</v>
      </c>
      <c r="AX806" s="204">
        <f t="shared" si="156"/>
        <v>19921072.75</v>
      </c>
      <c r="AY806" s="204">
        <f t="shared" si="156"/>
        <v>16687098.989999998</v>
      </c>
      <c r="AZ806" s="204">
        <f t="shared" si="156"/>
        <v>7573161.8499999987</v>
      </c>
      <c r="BA806" s="204">
        <f t="shared" si="156"/>
        <v>23371296.93</v>
      </c>
      <c r="BB806" s="204">
        <f t="shared" si="156"/>
        <v>94386428.209999979</v>
      </c>
      <c r="BC806" s="204">
        <f t="shared" si="156"/>
        <v>23140488.070000004</v>
      </c>
      <c r="BD806" s="204">
        <f t="shared" si="156"/>
        <v>56363435.5</v>
      </c>
      <c r="BE806" s="204">
        <f t="shared" si="156"/>
        <v>18578419.600000001</v>
      </c>
      <c r="BF806" s="204">
        <f t="shared" si="156"/>
        <v>45661045.469999984</v>
      </c>
      <c r="BG806" s="204">
        <f t="shared" si="156"/>
        <v>20971528.470000003</v>
      </c>
      <c r="BH806" s="204">
        <f t="shared" si="156"/>
        <v>34973630.440700002</v>
      </c>
      <c r="BI806" s="204">
        <f t="shared" si="156"/>
        <v>-17602778.180000007</v>
      </c>
      <c r="BJ806" s="204">
        <f t="shared" si="156"/>
        <v>-11393799.720000003</v>
      </c>
      <c r="BK806" s="204">
        <f t="shared" si="156"/>
        <v>4824184.9600000028</v>
      </c>
      <c r="BL806" s="204">
        <f t="shared" si="156"/>
        <v>33039925.870000005</v>
      </c>
      <c r="BM806" s="204">
        <f t="shared" si="156"/>
        <v>56889714.630000055</v>
      </c>
      <c r="BN806" s="204">
        <f t="shared" si="156"/>
        <v>48106837.040000051</v>
      </c>
      <c r="BO806" s="204">
        <f t="shared" si="156"/>
        <v>20077061.830000002</v>
      </c>
      <c r="BP806" s="204">
        <f t="shared" si="156"/>
        <v>2841753.4599999972</v>
      </c>
      <c r="BQ806" s="204">
        <f t="shared" si="156"/>
        <v>22418371.189999998</v>
      </c>
      <c r="BR806" s="204">
        <f t="shared" si="156"/>
        <v>-11788295.820000008</v>
      </c>
      <c r="BS806" s="204">
        <f t="shared" si="156"/>
        <v>7350317.2899999991</v>
      </c>
      <c r="BT806" s="204">
        <f t="shared" ref="BT806:CC806" si="157">BT714-BT805</f>
        <v>255234866.33999991</v>
      </c>
      <c r="BU806" s="204">
        <f t="shared" si="157"/>
        <v>15773626.330000006</v>
      </c>
      <c r="BV806" s="204">
        <f t="shared" si="157"/>
        <v>56285455.359999992</v>
      </c>
      <c r="BW806" s="204">
        <f t="shared" si="157"/>
        <v>15498768.229999993</v>
      </c>
      <c r="BX806" s="204">
        <f t="shared" si="157"/>
        <v>34336163.329999991</v>
      </c>
      <c r="BY806" s="204">
        <f t="shared" si="157"/>
        <v>38885921.530000001</v>
      </c>
      <c r="BZ806" s="204">
        <f t="shared" si="157"/>
        <v>32745976.930000007</v>
      </c>
      <c r="CA806" s="204">
        <f t="shared" si="157"/>
        <v>31775226.099999994</v>
      </c>
      <c r="CB806" s="204">
        <f t="shared" si="157"/>
        <v>14193225.300000001</v>
      </c>
      <c r="CC806" s="204">
        <f t="shared" si="157"/>
        <v>4023291705.0007038</v>
      </c>
    </row>
    <row r="807" spans="1:81">
      <c r="B807" s="351"/>
      <c r="C807" s="352"/>
      <c r="D807" s="353"/>
      <c r="E807" s="116"/>
      <c r="H807" s="355"/>
      <c r="I807" s="355"/>
      <c r="J807" s="355"/>
      <c r="K807" s="355"/>
      <c r="L807" s="355"/>
      <c r="M807" s="355"/>
      <c r="N807" s="355"/>
      <c r="O807" s="355"/>
      <c r="P807" s="355"/>
      <c r="Q807" s="355"/>
      <c r="R807" s="355"/>
      <c r="S807" s="355"/>
      <c r="T807" s="355"/>
      <c r="U807" s="355"/>
      <c r="V807" s="355"/>
      <c r="W807" s="355"/>
      <c r="X807" s="355"/>
      <c r="Y807" s="355"/>
      <c r="Z807" s="355"/>
      <c r="AA807" s="355"/>
      <c r="AB807" s="355"/>
      <c r="AC807" s="355"/>
      <c r="AD807" s="355"/>
      <c r="AE807" s="355"/>
      <c r="AF807" s="355"/>
      <c r="AG807" s="355"/>
      <c r="AH807" s="355"/>
      <c r="AI807" s="355"/>
      <c r="AJ807" s="355"/>
      <c r="AK807" s="355"/>
      <c r="AL807" s="355"/>
      <c r="AM807" s="355"/>
      <c r="AN807" s="355"/>
      <c r="AO807" s="355"/>
      <c r="AP807" s="355"/>
      <c r="AQ807" s="355"/>
      <c r="AR807" s="355"/>
      <c r="AS807" s="355"/>
      <c r="AT807" s="355"/>
      <c r="AU807" s="355"/>
      <c r="AV807" s="355"/>
      <c r="AW807" s="355"/>
      <c r="AX807" s="355"/>
      <c r="AY807" s="355"/>
      <c r="AZ807" s="355"/>
      <c r="BA807" s="355"/>
      <c r="BB807" s="355"/>
      <c r="BC807" s="355"/>
      <c r="BD807" s="355"/>
      <c r="BE807" s="355"/>
      <c r="BF807" s="355"/>
      <c r="BG807" s="355"/>
      <c r="BH807" s="355"/>
      <c r="BI807" s="355"/>
      <c r="BJ807" s="355"/>
      <c r="BK807" s="355"/>
      <c r="BL807" s="355"/>
      <c r="BM807" s="355"/>
      <c r="BN807" s="355"/>
      <c r="BO807" s="355"/>
      <c r="BP807" s="355"/>
      <c r="BQ807" s="355"/>
      <c r="BR807" s="355"/>
      <c r="BS807" s="355"/>
      <c r="BT807" s="355"/>
      <c r="BU807" s="355"/>
      <c r="BV807" s="355"/>
      <c r="BW807" s="355"/>
      <c r="BX807" s="355"/>
      <c r="BY807" s="355"/>
      <c r="BZ807" s="355"/>
      <c r="CA807" s="355"/>
      <c r="CB807" s="355"/>
      <c r="CC807" s="356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40:G40"/>
    <mergeCell ref="B1:G1"/>
    <mergeCell ref="B2:G2"/>
    <mergeCell ref="H3:M3"/>
    <mergeCell ref="N3:Y3"/>
    <mergeCell ref="Z3:AH3"/>
    <mergeCell ref="AI3:AT3"/>
    <mergeCell ref="B99:G99"/>
    <mergeCell ref="AU3:BA3"/>
    <mergeCell ref="BB3:BL3"/>
    <mergeCell ref="BM3:BS3"/>
    <mergeCell ref="BT3:CB3"/>
    <mergeCell ref="B42:G42"/>
    <mergeCell ref="B49:G49"/>
    <mergeCell ref="B58:G58"/>
    <mergeCell ref="B64:G64"/>
    <mergeCell ref="B82:G82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tabSelected="1"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51" sqref="B51:C51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3" t="s">
        <v>139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5" ht="12.75" customHeight="1">
      <c r="B2" s="540" t="s">
        <v>1875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1:15">
      <c r="B3" s="541"/>
      <c r="C3" s="542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120</v>
      </c>
      <c r="K4" s="34" t="s">
        <v>119</v>
      </c>
      <c r="L4" s="10" t="s">
        <v>142</v>
      </c>
    </row>
    <row r="5" spans="1:15">
      <c r="A5" s="468" t="s">
        <v>5</v>
      </c>
      <c r="B5" s="470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130138543.25000003</v>
      </c>
      <c r="D6" s="76">
        <v>12117703.269999996</v>
      </c>
      <c r="E6" s="76">
        <v>17955837.720000003</v>
      </c>
      <c r="F6" s="76">
        <v>33880166.399999999</v>
      </c>
      <c r="G6" s="76">
        <v>22783819.710000005</v>
      </c>
      <c r="H6" s="76">
        <v>56881085.210000008</v>
      </c>
      <c r="I6" s="76">
        <v>19177745.489999998</v>
      </c>
      <c r="J6" s="76">
        <v>17330816.150000002</v>
      </c>
      <c r="K6" s="76">
        <v>6355915.7100000065</v>
      </c>
      <c r="L6" s="363">
        <f t="shared" ref="L6:L17" si="0">SUM(C6:K6)</f>
        <v>316621632.91000003</v>
      </c>
    </row>
    <row r="7" spans="1:15">
      <c r="A7" s="35" t="s">
        <v>8</v>
      </c>
      <c r="B7" s="85" t="s">
        <v>9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60550</v>
      </c>
      <c r="J7" s="76">
        <v>0</v>
      </c>
      <c r="K7" s="76">
        <v>0</v>
      </c>
      <c r="L7" s="363">
        <f t="shared" si="0"/>
        <v>60550</v>
      </c>
    </row>
    <row r="8" spans="1:15">
      <c r="A8" s="35" t="s">
        <v>10</v>
      </c>
      <c r="B8" s="85" t="s">
        <v>11</v>
      </c>
      <c r="C8" s="76">
        <v>867052.91</v>
      </c>
      <c r="D8" s="76">
        <v>11813</v>
      </c>
      <c r="E8" s="76">
        <v>0</v>
      </c>
      <c r="F8" s="76">
        <v>0</v>
      </c>
      <c r="G8" s="76">
        <v>0</v>
      </c>
      <c r="H8" s="76">
        <v>486227</v>
      </c>
      <c r="I8" s="76">
        <v>15001</v>
      </c>
      <c r="J8" s="76">
        <v>1075</v>
      </c>
      <c r="K8" s="76">
        <v>14891</v>
      </c>
      <c r="L8" s="363">
        <f t="shared" si="0"/>
        <v>1396059.9100000001</v>
      </c>
    </row>
    <row r="9" spans="1:15">
      <c r="A9" s="35" t="s">
        <v>12</v>
      </c>
      <c r="B9" s="85" t="s">
        <v>13</v>
      </c>
      <c r="C9" s="76">
        <v>2569409.2199999997</v>
      </c>
      <c r="D9" s="76">
        <v>45915.13</v>
      </c>
      <c r="E9" s="76">
        <v>58963</v>
      </c>
      <c r="F9" s="76">
        <v>121425.76</v>
      </c>
      <c r="G9" s="76">
        <v>215786.75</v>
      </c>
      <c r="H9" s="76">
        <v>782878.24000000011</v>
      </c>
      <c r="I9" s="76">
        <v>58450</v>
      </c>
      <c r="J9" s="76">
        <v>41646</v>
      </c>
      <c r="K9" s="76">
        <v>51462.75</v>
      </c>
      <c r="L9" s="363">
        <f t="shared" si="0"/>
        <v>3945936.8499999996</v>
      </c>
    </row>
    <row r="10" spans="1:15">
      <c r="A10" s="35" t="s">
        <v>14</v>
      </c>
      <c r="B10" s="85" t="s">
        <v>15</v>
      </c>
      <c r="C10" s="76">
        <v>20037130.109999999</v>
      </c>
      <c r="D10" s="76">
        <v>648761.16999999993</v>
      </c>
      <c r="E10" s="76">
        <v>653617.5</v>
      </c>
      <c r="F10" s="76">
        <v>973092.23</v>
      </c>
      <c r="G10" s="76">
        <v>1967690.79</v>
      </c>
      <c r="H10" s="76">
        <v>7540315.8499999996</v>
      </c>
      <c r="I10" s="76">
        <v>523821</v>
      </c>
      <c r="J10" s="76">
        <v>304618.55</v>
      </c>
      <c r="K10" s="76">
        <v>480429.75</v>
      </c>
      <c r="L10" s="363">
        <f t="shared" si="0"/>
        <v>33129476.949999999</v>
      </c>
    </row>
    <row r="11" spans="1:15">
      <c r="A11" s="35" t="s">
        <v>16</v>
      </c>
      <c r="B11" s="85" t="s">
        <v>17</v>
      </c>
      <c r="C11" s="76">
        <v>20360127.549999997</v>
      </c>
      <c r="D11" s="76">
        <v>273660.64999999997</v>
      </c>
      <c r="E11" s="76">
        <v>360742</v>
      </c>
      <c r="F11" s="76">
        <v>540394.65</v>
      </c>
      <c r="G11" s="76">
        <v>1360969.14</v>
      </c>
      <c r="H11" s="76">
        <v>3314041.3399999994</v>
      </c>
      <c r="I11" s="76">
        <v>305918.71999999997</v>
      </c>
      <c r="J11" s="76">
        <v>295656.25</v>
      </c>
      <c r="K11" s="76">
        <v>163122.85</v>
      </c>
      <c r="L11" s="363">
        <f t="shared" si="0"/>
        <v>26974633.149999995</v>
      </c>
    </row>
    <row r="12" spans="1:15">
      <c r="A12" s="35" t="s">
        <v>18</v>
      </c>
      <c r="B12" s="85" t="s">
        <v>19</v>
      </c>
      <c r="C12" s="76">
        <v>344752.27999999997</v>
      </c>
      <c r="D12" s="76">
        <v>70155.5</v>
      </c>
      <c r="E12" s="76">
        <v>45075</v>
      </c>
      <c r="F12" s="76">
        <v>99191.2</v>
      </c>
      <c r="G12" s="76">
        <v>264738.40000000002</v>
      </c>
      <c r="H12" s="76">
        <v>140207</v>
      </c>
      <c r="I12" s="76">
        <v>431892</v>
      </c>
      <c r="J12" s="76">
        <v>32207.75</v>
      </c>
      <c r="K12" s="76">
        <v>0</v>
      </c>
      <c r="L12" s="363">
        <f t="shared" si="0"/>
        <v>1428219.13</v>
      </c>
      <c r="O12" s="36"/>
    </row>
    <row r="13" spans="1:15">
      <c r="A13" s="35" t="s">
        <v>20</v>
      </c>
      <c r="B13" s="85" t="s">
        <v>21</v>
      </c>
      <c r="C13" s="76">
        <v>15995054.270000001</v>
      </c>
      <c r="D13" s="76">
        <v>848091.61</v>
      </c>
      <c r="E13" s="76">
        <v>1253754.55</v>
      </c>
      <c r="F13" s="76">
        <v>2050023.08</v>
      </c>
      <c r="G13" s="76">
        <v>1699034.26</v>
      </c>
      <c r="H13" s="76">
        <v>8347719.5700000003</v>
      </c>
      <c r="I13" s="76">
        <v>995691.37</v>
      </c>
      <c r="J13" s="76">
        <v>427182.78</v>
      </c>
      <c r="K13" s="76">
        <v>528199.14</v>
      </c>
      <c r="L13" s="363">
        <f t="shared" si="0"/>
        <v>32144750.63000001</v>
      </c>
      <c r="O13" s="36"/>
    </row>
    <row r="14" spans="1:15">
      <c r="A14" s="35" t="s">
        <v>22</v>
      </c>
      <c r="B14" s="85" t="s">
        <v>23</v>
      </c>
      <c r="C14" s="76">
        <v>37111704.869999997</v>
      </c>
      <c r="D14" s="76">
        <v>5022080.97</v>
      </c>
      <c r="E14" s="76">
        <v>5097439.68</v>
      </c>
      <c r="F14" s="76">
        <v>8421962.5700000003</v>
      </c>
      <c r="G14" s="76">
        <v>8941217.4199999999</v>
      </c>
      <c r="H14" s="76">
        <v>16348672.26</v>
      </c>
      <c r="I14" s="76">
        <v>5601520</v>
      </c>
      <c r="J14" s="76">
        <v>2162080</v>
      </c>
      <c r="K14" s="76">
        <v>2373060</v>
      </c>
      <c r="L14" s="363">
        <f t="shared" si="0"/>
        <v>91079737.769999996</v>
      </c>
      <c r="O14" s="37"/>
    </row>
    <row r="15" spans="1:15">
      <c r="A15" s="35" t="s">
        <v>24</v>
      </c>
      <c r="B15" s="85" t="s">
        <v>25</v>
      </c>
      <c r="C15" s="76">
        <v>5760000.29</v>
      </c>
      <c r="D15" s="76">
        <v>547222.65999999992</v>
      </c>
      <c r="E15" s="76">
        <v>280970.07999999996</v>
      </c>
      <c r="F15" s="76">
        <v>2024352.62</v>
      </c>
      <c r="G15" s="76">
        <v>688529.22</v>
      </c>
      <c r="H15" s="76">
        <v>81174433.120000005</v>
      </c>
      <c r="I15" s="76">
        <v>837740.58000000007</v>
      </c>
      <c r="J15" s="76">
        <v>7275575.1500000004</v>
      </c>
      <c r="K15" s="76">
        <v>16181968.970000001</v>
      </c>
      <c r="L15" s="363">
        <f t="shared" si="0"/>
        <v>114770792.69000001</v>
      </c>
    </row>
    <row r="16" spans="1:15">
      <c r="A16" s="164" t="s">
        <v>1464</v>
      </c>
      <c r="B16" s="165" t="s">
        <v>1465</v>
      </c>
      <c r="C16" s="76">
        <v>159875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159875</v>
      </c>
    </row>
    <row r="17" spans="1:12">
      <c r="A17" s="35" t="s">
        <v>26</v>
      </c>
      <c r="B17" s="85" t="s">
        <v>27</v>
      </c>
      <c r="C17" s="76">
        <v>18056998.869999997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363">
        <f t="shared" si="0"/>
        <v>18056998.869999997</v>
      </c>
    </row>
    <row r="18" spans="1:12" s="40" customFormat="1">
      <c r="A18" s="38" t="s">
        <v>28</v>
      </c>
      <c r="B18" s="39" t="s">
        <v>29</v>
      </c>
      <c r="C18" s="364">
        <f>SUM(C6:C17)</f>
        <v>251400648.62000003</v>
      </c>
      <c r="D18" s="364">
        <f>SUM(D6:D17)</f>
        <v>19585403.959999997</v>
      </c>
      <c r="E18" s="364">
        <f t="shared" ref="E18:K18" si="1">SUM(E6:E17)</f>
        <v>25706399.530000001</v>
      </c>
      <c r="F18" s="364">
        <f t="shared" si="1"/>
        <v>48110608.50999999</v>
      </c>
      <c r="G18" s="364">
        <f t="shared" si="1"/>
        <v>37921785.690000005</v>
      </c>
      <c r="H18" s="364">
        <f>SUM(H6:H17)</f>
        <v>175015579.59000003</v>
      </c>
      <c r="I18" s="364">
        <f t="shared" si="1"/>
        <v>28008330.159999996</v>
      </c>
      <c r="J18" s="364">
        <f t="shared" ref="J18" si="2">SUM(J6:J17)</f>
        <v>27870857.630000003</v>
      </c>
      <c r="K18" s="364">
        <f t="shared" si="1"/>
        <v>26149050.170000009</v>
      </c>
      <c r="L18" s="364">
        <f>SUM(L6:L17)</f>
        <v>639768663.86000001</v>
      </c>
    </row>
    <row r="19" spans="1:12" s="40" customFormat="1">
      <c r="A19" s="361" t="s">
        <v>1407</v>
      </c>
      <c r="B19" s="39" t="s">
        <v>155</v>
      </c>
      <c r="C19" s="365">
        <f>C18-C17</f>
        <v>233343649.75000003</v>
      </c>
      <c r="D19" s="365">
        <f t="shared" ref="D19:L19" si="3">D18-D17</f>
        <v>19585403.959999997</v>
      </c>
      <c r="E19" s="365">
        <f t="shared" si="3"/>
        <v>25706399.530000001</v>
      </c>
      <c r="F19" s="365">
        <f t="shared" si="3"/>
        <v>48110608.50999999</v>
      </c>
      <c r="G19" s="365">
        <f t="shared" si="3"/>
        <v>37921785.690000005</v>
      </c>
      <c r="H19" s="365">
        <f t="shared" si="3"/>
        <v>175015579.59000003</v>
      </c>
      <c r="I19" s="365">
        <f t="shared" si="3"/>
        <v>28008330.159999996</v>
      </c>
      <c r="J19" s="365">
        <f t="shared" ref="J19" si="4">J18-J17</f>
        <v>27870857.630000003</v>
      </c>
      <c r="K19" s="365">
        <f t="shared" si="3"/>
        <v>26149050.170000009</v>
      </c>
      <c r="L19" s="365">
        <f t="shared" si="3"/>
        <v>621711664.99000001</v>
      </c>
    </row>
    <row r="20" spans="1:12" s="40" customFormat="1" ht="25.5">
      <c r="A20" s="38"/>
      <c r="B20" s="362" t="s">
        <v>1524</v>
      </c>
      <c r="C20" s="364">
        <f>C19-C16</f>
        <v>233183774.75000003</v>
      </c>
      <c r="D20" s="364">
        <f t="shared" ref="D20:L20" si="5">D19-D16</f>
        <v>19585403.959999997</v>
      </c>
      <c r="E20" s="364">
        <f t="shared" si="5"/>
        <v>25706399.530000001</v>
      </c>
      <c r="F20" s="364">
        <f t="shared" si="5"/>
        <v>48110608.50999999</v>
      </c>
      <c r="G20" s="364">
        <f t="shared" si="5"/>
        <v>37921785.690000005</v>
      </c>
      <c r="H20" s="364">
        <f t="shared" si="5"/>
        <v>175015579.59000003</v>
      </c>
      <c r="I20" s="364">
        <f t="shared" si="5"/>
        <v>28008330.159999996</v>
      </c>
      <c r="J20" s="364">
        <f t="shared" ref="J20" si="6">J19-J16</f>
        <v>27870857.630000003</v>
      </c>
      <c r="K20" s="364">
        <f t="shared" si="5"/>
        <v>26149050.170000009</v>
      </c>
      <c r="L20" s="364">
        <f t="shared" si="5"/>
        <v>621551789.99000001</v>
      </c>
    </row>
    <row r="21" spans="1:12">
      <c r="A21" s="468" t="s">
        <v>30</v>
      </c>
      <c r="B21" s="469"/>
      <c r="C21" s="366"/>
      <c r="D21" s="366"/>
      <c r="E21" s="366"/>
      <c r="F21" s="366"/>
      <c r="G21" s="366"/>
      <c r="H21" s="366"/>
      <c r="I21" s="366"/>
      <c r="J21" s="366"/>
      <c r="K21" s="366"/>
      <c r="L21" s="367"/>
    </row>
    <row r="22" spans="1:12">
      <c r="A22" s="35" t="s">
        <v>31</v>
      </c>
      <c r="B22" s="85" t="s">
        <v>32</v>
      </c>
      <c r="C22" s="76">
        <v>23405047.969999999</v>
      </c>
      <c r="D22" s="76">
        <v>998644.48</v>
      </c>
      <c r="E22" s="76">
        <v>1289135.8899999999</v>
      </c>
      <c r="F22" s="76">
        <v>1786715.77</v>
      </c>
      <c r="G22" s="76">
        <v>1523831.37</v>
      </c>
      <c r="H22" s="76">
        <v>8843311.0099999998</v>
      </c>
      <c r="I22" s="76">
        <v>557248.13</v>
      </c>
      <c r="J22" s="76">
        <v>559337.75</v>
      </c>
      <c r="K22" s="76">
        <v>558215.15</v>
      </c>
      <c r="L22" s="363">
        <f t="shared" ref="L22:L36" si="7">SUM(C22:K22)</f>
        <v>39521487.520000003</v>
      </c>
    </row>
    <row r="23" spans="1:12">
      <c r="A23" s="35" t="s">
        <v>33</v>
      </c>
      <c r="B23" s="85" t="s">
        <v>34</v>
      </c>
      <c r="C23" s="76">
        <v>8859361.9800000004</v>
      </c>
      <c r="D23" s="76">
        <v>259656.66</v>
      </c>
      <c r="E23" s="76">
        <v>406571.21</v>
      </c>
      <c r="F23" s="76">
        <v>362645.05</v>
      </c>
      <c r="G23" s="76">
        <v>441590.94999999995</v>
      </c>
      <c r="H23" s="76">
        <v>3206839.64</v>
      </c>
      <c r="I23" s="76">
        <v>338192.33</v>
      </c>
      <c r="J23" s="76">
        <v>198856.99</v>
      </c>
      <c r="K23" s="76">
        <v>152163.58000000002</v>
      </c>
      <c r="L23" s="363">
        <f t="shared" si="7"/>
        <v>14225878.390000002</v>
      </c>
    </row>
    <row r="24" spans="1:12">
      <c r="A24" s="35" t="s">
        <v>35</v>
      </c>
      <c r="B24" s="85" t="s">
        <v>36</v>
      </c>
      <c r="C24" s="76">
        <v>170214.16</v>
      </c>
      <c r="D24" s="76">
        <v>16794.490000000002</v>
      </c>
      <c r="E24" s="76">
        <v>27167.599999999999</v>
      </c>
      <c r="F24" s="76">
        <v>88904.05</v>
      </c>
      <c r="G24" s="76">
        <v>19758.96</v>
      </c>
      <c r="H24" s="76">
        <v>56460</v>
      </c>
      <c r="I24" s="76">
        <v>28113.439999999999</v>
      </c>
      <c r="J24" s="76">
        <v>72725.22</v>
      </c>
      <c r="K24" s="76">
        <v>23906.95</v>
      </c>
      <c r="L24" s="363">
        <f t="shared" si="7"/>
        <v>504044.87000000005</v>
      </c>
    </row>
    <row r="25" spans="1:12">
      <c r="A25" s="35" t="s">
        <v>37</v>
      </c>
      <c r="B25" s="85" t="s">
        <v>38</v>
      </c>
      <c r="C25" s="76">
        <v>4737517.28</v>
      </c>
      <c r="D25" s="76">
        <v>132302.15</v>
      </c>
      <c r="E25" s="76">
        <v>195863.2</v>
      </c>
      <c r="F25" s="76">
        <v>840966.88</v>
      </c>
      <c r="G25" s="76">
        <v>612901.47</v>
      </c>
      <c r="H25" s="76">
        <v>1719243.9</v>
      </c>
      <c r="I25" s="76">
        <v>382900.72</v>
      </c>
      <c r="J25" s="76">
        <v>189769.2</v>
      </c>
      <c r="K25" s="76">
        <v>539130.92000000004</v>
      </c>
      <c r="L25" s="363">
        <f t="shared" si="7"/>
        <v>9350595.7200000007</v>
      </c>
    </row>
    <row r="26" spans="1:12">
      <c r="A26" s="35" t="s">
        <v>39</v>
      </c>
      <c r="B26" s="85" t="s">
        <v>40</v>
      </c>
      <c r="C26" s="76">
        <v>37130956.869999997</v>
      </c>
      <c r="D26" s="76">
        <v>5022080.97</v>
      </c>
      <c r="E26" s="76">
        <v>5097439.68</v>
      </c>
      <c r="F26" s="76">
        <v>8422551.5300000012</v>
      </c>
      <c r="G26" s="76">
        <v>8941809.379999999</v>
      </c>
      <c r="H26" s="76">
        <v>16357353.060000001</v>
      </c>
      <c r="I26" s="76">
        <v>5601520</v>
      </c>
      <c r="J26" s="76">
        <v>2162080</v>
      </c>
      <c r="K26" s="76">
        <v>2373060</v>
      </c>
      <c r="L26" s="363">
        <f t="shared" si="7"/>
        <v>91108851.489999995</v>
      </c>
    </row>
    <row r="27" spans="1:12">
      <c r="A27" s="35" t="s">
        <v>41</v>
      </c>
      <c r="B27" s="85" t="s">
        <v>42</v>
      </c>
      <c r="C27" s="76">
        <v>11214082.5</v>
      </c>
      <c r="D27" s="76">
        <v>1263786.1600000001</v>
      </c>
      <c r="E27" s="76">
        <v>1328463</v>
      </c>
      <c r="F27" s="76">
        <v>2544385.16</v>
      </c>
      <c r="G27" s="76">
        <v>2265523</v>
      </c>
      <c r="H27" s="76">
        <v>4336079</v>
      </c>
      <c r="I27" s="76">
        <v>1184529.03</v>
      </c>
      <c r="J27" s="76">
        <v>973450</v>
      </c>
      <c r="K27" s="76">
        <v>841128</v>
      </c>
      <c r="L27" s="363">
        <f t="shared" si="7"/>
        <v>25951425.850000001</v>
      </c>
    </row>
    <row r="28" spans="1:12">
      <c r="A28" s="35" t="s">
        <v>43</v>
      </c>
      <c r="B28" s="85" t="s">
        <v>44</v>
      </c>
      <c r="C28" s="76">
        <v>24444421.859999999</v>
      </c>
      <c r="D28" s="76">
        <v>1114695</v>
      </c>
      <c r="E28" s="76">
        <v>2445087.5</v>
      </c>
      <c r="F28" s="76">
        <v>3696636</v>
      </c>
      <c r="G28" s="76">
        <v>3698918.75</v>
      </c>
      <c r="H28" s="76">
        <v>10302429</v>
      </c>
      <c r="I28" s="76">
        <v>2646415</v>
      </c>
      <c r="J28" s="76">
        <v>1873230</v>
      </c>
      <c r="K28" s="76">
        <v>980350</v>
      </c>
      <c r="L28" s="363">
        <f t="shared" si="7"/>
        <v>51202183.109999999</v>
      </c>
    </row>
    <row r="29" spans="1:12">
      <c r="A29" s="35" t="s">
        <v>45</v>
      </c>
      <c r="B29" s="85" t="s">
        <v>46</v>
      </c>
      <c r="C29" s="76">
        <v>2624087.83</v>
      </c>
      <c r="D29" s="76">
        <v>212812.73</v>
      </c>
      <c r="E29" s="76">
        <v>244486.44</v>
      </c>
      <c r="F29" s="76">
        <v>430128.93</v>
      </c>
      <c r="G29" s="76">
        <v>364612.06</v>
      </c>
      <c r="H29" s="76">
        <v>822146.3600000001</v>
      </c>
      <c r="I29" s="76">
        <v>308328.59999999998</v>
      </c>
      <c r="J29" s="76">
        <v>129639</v>
      </c>
      <c r="K29" s="76">
        <v>159601</v>
      </c>
      <c r="L29" s="363">
        <f t="shared" si="7"/>
        <v>5295842.95</v>
      </c>
    </row>
    <row r="30" spans="1:12">
      <c r="A30" s="35" t="s">
        <v>47</v>
      </c>
      <c r="B30" s="85" t="s">
        <v>48</v>
      </c>
      <c r="C30" s="76">
        <v>7854286.2800000003</v>
      </c>
      <c r="D30" s="76">
        <v>662764.39999999991</v>
      </c>
      <c r="E30" s="76">
        <v>486048.57999999996</v>
      </c>
      <c r="F30" s="76">
        <v>638516.66</v>
      </c>
      <c r="G30" s="76">
        <v>721453.07000000007</v>
      </c>
      <c r="H30" s="76">
        <v>3055332.89</v>
      </c>
      <c r="I30" s="76">
        <v>760474.65999999992</v>
      </c>
      <c r="J30" s="76">
        <v>864625.47000000009</v>
      </c>
      <c r="K30" s="76">
        <v>297535.71999999997</v>
      </c>
      <c r="L30" s="363">
        <f t="shared" si="7"/>
        <v>15341037.730000002</v>
      </c>
    </row>
    <row r="31" spans="1:12">
      <c r="A31" s="35" t="s">
        <v>49</v>
      </c>
      <c r="B31" s="85" t="s">
        <v>50</v>
      </c>
      <c r="C31" s="76">
        <v>3840672.3899999997</v>
      </c>
      <c r="D31" s="76">
        <v>168632.38000000003</v>
      </c>
      <c r="E31" s="76">
        <v>311554.57999999996</v>
      </c>
      <c r="F31" s="76">
        <v>946271.71000000008</v>
      </c>
      <c r="G31" s="76">
        <v>662961.50999999989</v>
      </c>
      <c r="H31" s="76">
        <v>1602535.05</v>
      </c>
      <c r="I31" s="76">
        <v>544731.22</v>
      </c>
      <c r="J31" s="76">
        <v>210244.61000000002</v>
      </c>
      <c r="K31" s="76">
        <v>197077.97</v>
      </c>
      <c r="L31" s="363">
        <f t="shared" si="7"/>
        <v>8484681.4199999999</v>
      </c>
    </row>
    <row r="32" spans="1:12">
      <c r="A32" s="35" t="s">
        <v>51</v>
      </c>
      <c r="B32" s="85" t="s">
        <v>52</v>
      </c>
      <c r="C32" s="76">
        <v>3261151.31</v>
      </c>
      <c r="D32" s="76">
        <v>242429</v>
      </c>
      <c r="E32" s="76">
        <v>428366.87</v>
      </c>
      <c r="F32" s="76">
        <v>523422.08</v>
      </c>
      <c r="G32" s="76">
        <v>396752.72</v>
      </c>
      <c r="H32" s="76">
        <v>1804254.82</v>
      </c>
      <c r="I32" s="76">
        <v>263997.06</v>
      </c>
      <c r="J32" s="76">
        <v>265993.78000000003</v>
      </c>
      <c r="K32" s="76">
        <v>126087.77</v>
      </c>
      <c r="L32" s="363">
        <f t="shared" si="7"/>
        <v>7312455.4099999992</v>
      </c>
    </row>
    <row r="33" spans="1:12">
      <c r="A33" s="35" t="s">
        <v>53</v>
      </c>
      <c r="B33" s="85" t="s">
        <v>54</v>
      </c>
      <c r="C33" s="76">
        <v>14481154.640000001</v>
      </c>
      <c r="D33" s="76">
        <v>972820.99000000011</v>
      </c>
      <c r="E33" s="76">
        <v>1502178.67</v>
      </c>
      <c r="F33" s="76">
        <v>2122563.21</v>
      </c>
      <c r="G33" s="76">
        <v>1421156.8299999998</v>
      </c>
      <c r="H33" s="76">
        <v>3654709.3400000003</v>
      </c>
      <c r="I33" s="76">
        <v>1249289.6000000001</v>
      </c>
      <c r="J33" s="76">
        <v>933226.54</v>
      </c>
      <c r="K33" s="76">
        <v>1196201.25</v>
      </c>
      <c r="L33" s="363">
        <f t="shared" si="7"/>
        <v>27533301.07</v>
      </c>
    </row>
    <row r="34" spans="1:12">
      <c r="A34" s="35" t="s">
        <v>55</v>
      </c>
      <c r="B34" s="85" t="s">
        <v>56</v>
      </c>
      <c r="C34" s="76">
        <v>760002.44</v>
      </c>
      <c r="D34" s="76">
        <v>61717.229999999996</v>
      </c>
      <c r="E34" s="76">
        <v>91039.45</v>
      </c>
      <c r="F34" s="76">
        <v>58305.29</v>
      </c>
      <c r="G34" s="76">
        <v>123054.91</v>
      </c>
      <c r="H34" s="76">
        <v>1063049.79</v>
      </c>
      <c r="I34" s="76">
        <v>108909.59</v>
      </c>
      <c r="J34" s="76">
        <v>108053.95000000001</v>
      </c>
      <c r="K34" s="76">
        <v>93692.799999999988</v>
      </c>
      <c r="L34" s="363">
        <f t="shared" si="7"/>
        <v>2467825.4499999997</v>
      </c>
    </row>
    <row r="35" spans="1:12">
      <c r="A35" s="35" t="s">
        <v>57</v>
      </c>
      <c r="B35" s="85" t="s">
        <v>58</v>
      </c>
      <c r="C35" s="76">
        <v>4675912.9000000004</v>
      </c>
      <c r="D35" s="76">
        <v>1212828</v>
      </c>
      <c r="E35" s="76">
        <v>1666168.1</v>
      </c>
      <c r="F35" s="76">
        <v>852031.75</v>
      </c>
      <c r="G35" s="76">
        <v>4926697.75</v>
      </c>
      <c r="H35" s="76">
        <v>4535524.5</v>
      </c>
      <c r="I35" s="76">
        <v>1364466.8</v>
      </c>
      <c r="J35" s="76">
        <v>371587.34</v>
      </c>
      <c r="K35" s="76">
        <v>668989.5</v>
      </c>
      <c r="L35" s="363">
        <f t="shared" si="7"/>
        <v>20274206.640000001</v>
      </c>
    </row>
    <row r="36" spans="1:12">
      <c r="A36" s="164" t="s">
        <v>1466</v>
      </c>
      <c r="B36" s="165" t="s">
        <v>1467</v>
      </c>
      <c r="C36" s="76">
        <v>356479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363">
        <f t="shared" si="7"/>
        <v>356479</v>
      </c>
    </row>
    <row r="37" spans="1:12" s="40" customFormat="1">
      <c r="A37" s="38" t="s">
        <v>59</v>
      </c>
      <c r="B37" s="39" t="s">
        <v>60</v>
      </c>
      <c r="C37" s="364">
        <f>SUM(C22:C36)</f>
        <v>147815349.41</v>
      </c>
      <c r="D37" s="364">
        <f t="shared" ref="D37:L37" si="8">SUM(D22:D36)</f>
        <v>12341964.640000002</v>
      </c>
      <c r="E37" s="364">
        <f t="shared" si="8"/>
        <v>15519570.769999998</v>
      </c>
      <c r="F37" s="364">
        <f t="shared" si="8"/>
        <v>23314044.07</v>
      </c>
      <c r="G37" s="364">
        <f t="shared" si="8"/>
        <v>26121022.729999997</v>
      </c>
      <c r="H37" s="364">
        <f t="shared" si="8"/>
        <v>61359268.359999999</v>
      </c>
      <c r="I37" s="364">
        <f t="shared" si="8"/>
        <v>15339116.180000002</v>
      </c>
      <c r="J37" s="364">
        <f t="shared" ref="J37" si="9">SUM(J22:J36)</f>
        <v>8912819.8499999996</v>
      </c>
      <c r="K37" s="364">
        <f t="shared" si="8"/>
        <v>8207140.6099999985</v>
      </c>
      <c r="L37" s="364">
        <f t="shared" si="8"/>
        <v>318930296.61999995</v>
      </c>
    </row>
    <row r="38" spans="1:12" s="40" customFormat="1">
      <c r="A38" s="361" t="s">
        <v>1408</v>
      </c>
      <c r="B38" s="39" t="s">
        <v>156</v>
      </c>
      <c r="C38" s="365">
        <f>C37-C33</f>
        <v>133334194.77</v>
      </c>
      <c r="D38" s="365">
        <f t="shared" ref="D38:K38" si="10">D37-D33</f>
        <v>11369143.650000002</v>
      </c>
      <c r="E38" s="365">
        <f t="shared" si="10"/>
        <v>14017392.099999998</v>
      </c>
      <c r="F38" s="365">
        <f t="shared" si="10"/>
        <v>21191480.859999999</v>
      </c>
      <c r="G38" s="365">
        <f t="shared" si="10"/>
        <v>24699865.899999999</v>
      </c>
      <c r="H38" s="365">
        <f t="shared" si="10"/>
        <v>57704559.019999996</v>
      </c>
      <c r="I38" s="365">
        <f t="shared" si="10"/>
        <v>14089826.580000002</v>
      </c>
      <c r="J38" s="365">
        <f t="shared" ref="J38" si="11">J37-J33</f>
        <v>7979593.3099999996</v>
      </c>
      <c r="K38" s="365">
        <f t="shared" si="10"/>
        <v>7010939.3599999985</v>
      </c>
      <c r="L38" s="365">
        <f>L37-L33</f>
        <v>291396995.54999995</v>
      </c>
    </row>
    <row r="39" spans="1:12" s="40" customFormat="1" ht="25.5">
      <c r="A39" s="38"/>
      <c r="B39" s="362" t="s">
        <v>1525</v>
      </c>
      <c r="C39" s="364">
        <f>C38-C36</f>
        <v>132977715.77</v>
      </c>
      <c r="D39" s="364">
        <f t="shared" ref="D39:L39" si="12">D38-D36</f>
        <v>11369143.650000002</v>
      </c>
      <c r="E39" s="364">
        <f t="shared" si="12"/>
        <v>14017392.099999998</v>
      </c>
      <c r="F39" s="364">
        <f t="shared" si="12"/>
        <v>21191480.859999999</v>
      </c>
      <c r="G39" s="364">
        <f t="shared" si="12"/>
        <v>24699865.899999999</v>
      </c>
      <c r="H39" s="364">
        <f t="shared" si="12"/>
        <v>57704559.019999996</v>
      </c>
      <c r="I39" s="364">
        <f t="shared" si="12"/>
        <v>14089826.580000002</v>
      </c>
      <c r="J39" s="364">
        <f t="shared" ref="J39" si="13">J38-J36</f>
        <v>7979593.3099999996</v>
      </c>
      <c r="K39" s="364">
        <f t="shared" si="12"/>
        <v>7010939.3599999985</v>
      </c>
      <c r="L39" s="364">
        <f t="shared" si="12"/>
        <v>291040516.54999995</v>
      </c>
    </row>
    <row r="40" spans="1:12" s="42" customFormat="1">
      <c r="A40" s="38" t="s">
        <v>61</v>
      </c>
      <c r="B40" s="41" t="s">
        <v>143</v>
      </c>
      <c r="C40" s="368">
        <f>C18-C37</f>
        <v>103585299.21000004</v>
      </c>
      <c r="D40" s="368">
        <f t="shared" ref="D40:L40" si="14">D18-D37</f>
        <v>7243439.3199999947</v>
      </c>
      <c r="E40" s="368">
        <f t="shared" si="14"/>
        <v>10186828.760000004</v>
      </c>
      <c r="F40" s="368">
        <f t="shared" si="14"/>
        <v>24796564.43999999</v>
      </c>
      <c r="G40" s="368">
        <f t="shared" si="14"/>
        <v>11800762.960000008</v>
      </c>
      <c r="H40" s="368">
        <f t="shared" si="14"/>
        <v>113656311.23000003</v>
      </c>
      <c r="I40" s="368">
        <f t="shared" si="14"/>
        <v>12669213.979999995</v>
      </c>
      <c r="J40" s="368">
        <f t="shared" ref="J40" si="15">J18-J37</f>
        <v>18958037.780000001</v>
      </c>
      <c r="K40" s="368">
        <f t="shared" si="14"/>
        <v>17941909.56000001</v>
      </c>
      <c r="L40" s="368">
        <f t="shared" si="14"/>
        <v>320838367.24000007</v>
      </c>
    </row>
    <row r="41" spans="1:12" s="42" customFormat="1">
      <c r="A41" s="38" t="s">
        <v>63</v>
      </c>
      <c r="B41" s="41" t="s">
        <v>144</v>
      </c>
      <c r="C41" s="368">
        <f>C40-C17+C33</f>
        <v>100009454.98000003</v>
      </c>
      <c r="D41" s="368">
        <f t="shared" ref="D41:L41" si="16">D40-D17+D33</f>
        <v>8216260.3099999949</v>
      </c>
      <c r="E41" s="368">
        <f t="shared" si="16"/>
        <v>11689007.430000003</v>
      </c>
      <c r="F41" s="368">
        <f t="shared" si="16"/>
        <v>26919127.649999991</v>
      </c>
      <c r="G41" s="368">
        <f t="shared" si="16"/>
        <v>13221919.790000008</v>
      </c>
      <c r="H41" s="368">
        <f t="shared" si="16"/>
        <v>117311020.57000004</v>
      </c>
      <c r="I41" s="368">
        <f t="shared" si="16"/>
        <v>13918503.579999994</v>
      </c>
      <c r="J41" s="368">
        <f t="shared" ref="J41" si="17">J40-J17+J33</f>
        <v>19891264.32</v>
      </c>
      <c r="K41" s="368">
        <f t="shared" si="16"/>
        <v>19138110.81000001</v>
      </c>
      <c r="L41" s="368">
        <f t="shared" si="16"/>
        <v>330314669.44000006</v>
      </c>
    </row>
    <row r="42" spans="1:12" s="120" customFormat="1">
      <c r="A42" s="452" t="s">
        <v>64</v>
      </c>
      <c r="B42" s="453" t="s">
        <v>65</v>
      </c>
      <c r="C42" s="368">
        <f>C20-C39</f>
        <v>100206058.98000003</v>
      </c>
      <c r="D42" s="368">
        <f t="shared" ref="D42:L42" si="18">D20-D39</f>
        <v>8216260.3099999949</v>
      </c>
      <c r="E42" s="368">
        <f t="shared" si="18"/>
        <v>11689007.430000003</v>
      </c>
      <c r="F42" s="368">
        <f t="shared" si="18"/>
        <v>26919127.649999991</v>
      </c>
      <c r="G42" s="368">
        <f t="shared" si="18"/>
        <v>13221919.790000007</v>
      </c>
      <c r="H42" s="368">
        <f t="shared" si="18"/>
        <v>117311020.57000004</v>
      </c>
      <c r="I42" s="368">
        <f t="shared" si="18"/>
        <v>13918503.579999994</v>
      </c>
      <c r="J42" s="368">
        <f t="shared" ref="J42" si="19">J20-J39</f>
        <v>19891264.320000004</v>
      </c>
      <c r="K42" s="368">
        <f t="shared" si="18"/>
        <v>19138110.81000001</v>
      </c>
      <c r="L42" s="368">
        <f t="shared" si="18"/>
        <v>330511273.44000006</v>
      </c>
    </row>
    <row r="43" spans="1:12" s="43" customFormat="1">
      <c r="A43" s="35"/>
      <c r="B43" s="85" t="s">
        <v>66</v>
      </c>
      <c r="C43" s="37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 s="43" customFormat="1">
      <c r="A44" s="35"/>
      <c r="B44" s="85" t="s">
        <v>67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</row>
    <row r="45" spans="1:12" s="43" customFormat="1">
      <c r="A45" s="35"/>
      <c r="B45" s="44" t="s">
        <v>145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</row>
    <row r="46" spans="1:12">
      <c r="A46" s="35" t="s">
        <v>68</v>
      </c>
      <c r="B46" s="66" t="s">
        <v>147</v>
      </c>
      <c r="C46" s="117">
        <v>457841899.55000007</v>
      </c>
      <c r="D46" s="117">
        <v>21297854.300000004</v>
      </c>
      <c r="E46" s="117">
        <v>73592560.150000036</v>
      </c>
      <c r="F46" s="117">
        <v>34695377.340000018</v>
      </c>
      <c r="G46" s="117">
        <v>49150748.810000002</v>
      </c>
      <c r="H46" s="117">
        <v>104447397.41999991</v>
      </c>
      <c r="I46" s="117">
        <v>43123993.830000013</v>
      </c>
      <c r="J46" s="117">
        <v>38851786.090000004</v>
      </c>
      <c r="K46" s="117">
        <v>22307068.800000008</v>
      </c>
      <c r="L46" s="363">
        <f>SUM(C46:K46)</f>
        <v>845308686.29000008</v>
      </c>
    </row>
    <row r="47" spans="1:12">
      <c r="A47" s="35" t="s">
        <v>69</v>
      </c>
      <c r="B47" s="66" t="s">
        <v>148</v>
      </c>
      <c r="C47" s="117">
        <v>383625851.77999997</v>
      </c>
      <c r="D47" s="117">
        <v>36051504.330000006</v>
      </c>
      <c r="E47" s="117">
        <v>72686963.269999996</v>
      </c>
      <c r="F47" s="117">
        <v>40639891.639999993</v>
      </c>
      <c r="G47" s="117">
        <v>65508696.839999996</v>
      </c>
      <c r="H47" s="117">
        <v>120742697.55</v>
      </c>
      <c r="I47" s="117">
        <v>51639682.010000005</v>
      </c>
      <c r="J47" s="117">
        <v>39068506.099999994</v>
      </c>
      <c r="K47" s="117">
        <v>33838261.969999999</v>
      </c>
      <c r="L47" s="363">
        <f>SUM(C47:K47)</f>
        <v>843802055.48999989</v>
      </c>
    </row>
    <row r="48" spans="1:12">
      <c r="A48" s="35" t="s">
        <v>70</v>
      </c>
      <c r="B48" s="66" t="s">
        <v>149</v>
      </c>
      <c r="C48" s="117">
        <v>128390985.44000004</v>
      </c>
      <c r="D48" s="117">
        <v>20277878</v>
      </c>
      <c r="E48" s="117">
        <v>16401507.910000002</v>
      </c>
      <c r="F48" s="117">
        <v>25141123.41</v>
      </c>
      <c r="G48" s="117">
        <v>31172533.510000005</v>
      </c>
      <c r="H48" s="117">
        <v>81856776.019999996</v>
      </c>
      <c r="I48" s="117">
        <v>18893705.079999998</v>
      </c>
      <c r="J48" s="117">
        <v>7293280.0000000009</v>
      </c>
      <c r="K48" s="117">
        <v>19645036.669999998</v>
      </c>
      <c r="L48" s="363">
        <f>SUM(C48:K48)</f>
        <v>349072826.04000002</v>
      </c>
    </row>
    <row r="49" spans="1:12">
      <c r="A49" s="35" t="s">
        <v>1482</v>
      </c>
      <c r="B49" s="2" t="s">
        <v>153</v>
      </c>
      <c r="C49" s="130">
        <v>255234866.33999991</v>
      </c>
      <c r="D49" s="130">
        <v>15773626.330000006</v>
      </c>
      <c r="E49" s="130">
        <v>56285455.359999992</v>
      </c>
      <c r="F49" s="130">
        <v>15498768.229999993</v>
      </c>
      <c r="G49" s="130">
        <v>34336163.329999991</v>
      </c>
      <c r="H49" s="130">
        <v>38885921.530000001</v>
      </c>
      <c r="I49" s="130">
        <v>32745976.930000007</v>
      </c>
      <c r="J49" s="130">
        <v>31775226.099999994</v>
      </c>
      <c r="K49" s="130">
        <v>14193225.300000001</v>
      </c>
      <c r="L49" s="130">
        <f t="shared" ref="L49" si="20">L47-L48</f>
        <v>494729229.44999987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78" t="s">
        <v>1880</v>
      </c>
      <c r="C51" s="478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94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3" t="s">
        <v>139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5" ht="12.75" customHeight="1">
      <c r="B2" s="540" t="s">
        <v>1819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1:15">
      <c r="B3" s="541"/>
      <c r="C3" s="542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68" t="s">
        <v>5</v>
      </c>
      <c r="B5" s="470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70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363">
        <f>SUM(C6:K6)</f>
        <v>921580854.68000007</v>
      </c>
    </row>
    <row r="7" spans="1:15">
      <c r="A7" s="35" t="s">
        <v>8</v>
      </c>
      <c r="B7" s="170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363">
        <f t="shared" ref="L7:L16" si="0">SUM(C7:K7)</f>
        <v>3244824</v>
      </c>
    </row>
    <row r="8" spans="1:15">
      <c r="A8" s="35" t="s">
        <v>10</v>
      </c>
      <c r="B8" s="170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363">
        <f t="shared" si="0"/>
        <v>3379419.5700000003</v>
      </c>
    </row>
    <row r="9" spans="1:15">
      <c r="A9" s="35" t="s">
        <v>12</v>
      </c>
      <c r="B9" s="170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363">
        <f t="shared" si="0"/>
        <v>23165289.309999999</v>
      </c>
    </row>
    <row r="10" spans="1:15">
      <c r="A10" s="35" t="s">
        <v>14</v>
      </c>
      <c r="B10" s="170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363">
        <f t="shared" si="0"/>
        <v>172123386.20000002</v>
      </c>
    </row>
    <row r="11" spans="1:15">
      <c r="A11" s="35" t="s">
        <v>16</v>
      </c>
      <c r="B11" s="170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363">
        <f t="shared" si="0"/>
        <v>119953256.95999998</v>
      </c>
    </row>
    <row r="12" spans="1:15">
      <c r="A12" s="35" t="s">
        <v>18</v>
      </c>
      <c r="B12" s="170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363">
        <f t="shared" si="0"/>
        <v>22571528.129999999</v>
      </c>
      <c r="O12" s="36"/>
    </row>
    <row r="13" spans="1:15">
      <c r="A13" s="35" t="s">
        <v>20</v>
      </c>
      <c r="B13" s="170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363">
        <f t="shared" si="0"/>
        <v>190963555.05000001</v>
      </c>
      <c r="O13" s="36"/>
    </row>
    <row r="14" spans="1:15">
      <c r="A14" s="35" t="s">
        <v>22</v>
      </c>
      <c r="B14" s="170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363">
        <f t="shared" si="0"/>
        <v>496878280.32999998</v>
      </c>
      <c r="O14" s="37"/>
    </row>
    <row r="15" spans="1:15">
      <c r="A15" s="35" t="s">
        <v>24</v>
      </c>
      <c r="B15" s="170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363">
        <f t="shared" si="0"/>
        <v>158789638.32999998</v>
      </c>
    </row>
    <row r="16" spans="1:15">
      <c r="A16" s="164" t="s">
        <v>1464</v>
      </c>
      <c r="B16" s="165" t="s">
        <v>1465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0</v>
      </c>
    </row>
    <row r="17" spans="1:12">
      <c r="A17" s="35" t="s">
        <v>26</v>
      </c>
      <c r="B17" s="170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363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364">
        <f>SUM(C6:C17)</f>
        <v>1109776966.51</v>
      </c>
      <c r="D18" s="364">
        <f>SUM(D6:D17)</f>
        <v>92685781.239999995</v>
      </c>
      <c r="E18" s="364">
        <f t="shared" ref="E18:K18" si="1">SUM(E6:E17)</f>
        <v>106829575.88000001</v>
      </c>
      <c r="F18" s="364">
        <f t="shared" si="1"/>
        <v>159404973.88000003</v>
      </c>
      <c r="G18" s="364">
        <f t="shared" si="1"/>
        <v>188702727.98999998</v>
      </c>
      <c r="H18" s="364">
        <f>SUM(H6:H17)</f>
        <v>373500831.67999995</v>
      </c>
      <c r="I18" s="364">
        <f t="shared" si="1"/>
        <v>105509129.87</v>
      </c>
      <c r="J18" s="364">
        <f t="shared" si="1"/>
        <v>65053549.769999996</v>
      </c>
      <c r="K18" s="364">
        <f t="shared" si="1"/>
        <v>65965119.699999996</v>
      </c>
      <c r="L18" s="364">
        <f>SUM(L6:L17)</f>
        <v>2267428656.52</v>
      </c>
    </row>
    <row r="19" spans="1:12" s="40" customFormat="1">
      <c r="A19" s="38" t="s">
        <v>1407</v>
      </c>
      <c r="B19" s="39" t="s">
        <v>155</v>
      </c>
      <c r="C19" s="364">
        <f>C18-C17</f>
        <v>989567650.45000005</v>
      </c>
      <c r="D19" s="364">
        <f t="shared" ref="D19:L19" si="2">D18-D17</f>
        <v>90359704.5</v>
      </c>
      <c r="E19" s="364">
        <f t="shared" si="2"/>
        <v>106829575.88000001</v>
      </c>
      <c r="F19" s="364">
        <f t="shared" si="2"/>
        <v>154829365.11000001</v>
      </c>
      <c r="G19" s="364">
        <f t="shared" si="2"/>
        <v>183873063.40999997</v>
      </c>
      <c r="H19" s="364">
        <f t="shared" si="2"/>
        <v>357283148.85999995</v>
      </c>
      <c r="I19" s="364">
        <f t="shared" si="2"/>
        <v>103449261.65000001</v>
      </c>
      <c r="J19" s="364">
        <f t="shared" si="2"/>
        <v>61940355.679999992</v>
      </c>
      <c r="K19" s="364">
        <f t="shared" si="2"/>
        <v>64517907.019999996</v>
      </c>
      <c r="L19" s="364">
        <f t="shared" si="2"/>
        <v>2112650032.5599999</v>
      </c>
    </row>
    <row r="20" spans="1:12">
      <c r="A20" s="468" t="s">
        <v>30</v>
      </c>
      <c r="B20" s="469"/>
      <c r="C20" s="366"/>
      <c r="D20" s="366"/>
      <c r="E20" s="366"/>
      <c r="F20" s="366"/>
      <c r="G20" s="366"/>
      <c r="H20" s="366"/>
      <c r="I20" s="366"/>
      <c r="J20" s="366"/>
      <c r="K20" s="366"/>
      <c r="L20" s="367"/>
    </row>
    <row r="21" spans="1:12">
      <c r="A21" s="35" t="s">
        <v>31</v>
      </c>
      <c r="B21" s="170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363">
        <f>SUM(C21:K21)</f>
        <v>248601622.58999997</v>
      </c>
    </row>
    <row r="22" spans="1:12">
      <c r="A22" s="35" t="s">
        <v>33</v>
      </c>
      <c r="B22" s="170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363">
        <f t="shared" ref="L22:L35" si="3">SUM(C22:K22)</f>
        <v>95647053.839999974</v>
      </c>
    </row>
    <row r="23" spans="1:12">
      <c r="A23" s="35" t="s">
        <v>35</v>
      </c>
      <c r="B23" s="170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363">
        <f t="shared" si="3"/>
        <v>3817055</v>
      </c>
    </row>
    <row r="24" spans="1:12">
      <c r="A24" s="35" t="s">
        <v>37</v>
      </c>
      <c r="B24" s="170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363">
        <f t="shared" si="3"/>
        <v>55628660.520000003</v>
      </c>
    </row>
    <row r="25" spans="1:12">
      <c r="A25" s="35" t="s">
        <v>39</v>
      </c>
      <c r="B25" s="170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363">
        <f t="shared" si="3"/>
        <v>497212122.69</v>
      </c>
    </row>
    <row r="26" spans="1:12">
      <c r="A26" s="35" t="s">
        <v>41</v>
      </c>
      <c r="B26" s="170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363">
        <f t="shared" si="3"/>
        <v>179779250.84999999</v>
      </c>
    </row>
    <row r="27" spans="1:12">
      <c r="A27" s="35" t="s">
        <v>43</v>
      </c>
      <c r="B27" s="170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363">
        <f t="shared" si="3"/>
        <v>326222842.27999997</v>
      </c>
    </row>
    <row r="28" spans="1:12">
      <c r="A28" s="35" t="s">
        <v>45</v>
      </c>
      <c r="B28" s="170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363">
        <f t="shared" si="3"/>
        <v>38180423.159999996</v>
      </c>
    </row>
    <row r="29" spans="1:12">
      <c r="A29" s="35" t="s">
        <v>47</v>
      </c>
      <c r="B29" s="170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363">
        <f t="shared" si="3"/>
        <v>159365644.74000004</v>
      </c>
    </row>
    <row r="30" spans="1:12">
      <c r="A30" s="35" t="s">
        <v>49</v>
      </c>
      <c r="B30" s="170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363">
        <f t="shared" si="3"/>
        <v>55036836.509999998</v>
      </c>
    </row>
    <row r="31" spans="1:12">
      <c r="A31" s="35" t="s">
        <v>51</v>
      </c>
      <c r="B31" s="170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363">
        <f t="shared" si="3"/>
        <v>60497061.850000001</v>
      </c>
    </row>
    <row r="32" spans="1:12">
      <c r="A32" s="35" t="s">
        <v>53</v>
      </c>
      <c r="B32" s="170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363">
        <f t="shared" si="3"/>
        <v>146984424.12</v>
      </c>
    </row>
    <row r="33" spans="1:12">
      <c r="A33" s="35" t="s">
        <v>55</v>
      </c>
      <c r="B33" s="170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363">
        <f t="shared" si="3"/>
        <v>20203357.91</v>
      </c>
    </row>
    <row r="34" spans="1:12">
      <c r="A34" s="35" t="s">
        <v>57</v>
      </c>
      <c r="B34" s="170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363">
        <f t="shared" si="3"/>
        <v>128076758.63</v>
      </c>
    </row>
    <row r="35" spans="1:12">
      <c r="A35" s="164" t="s">
        <v>1466</v>
      </c>
      <c r="B35" s="165" t="s">
        <v>1467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363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364">
        <f>SUM(C21:C35)</f>
        <v>920188784.27999997</v>
      </c>
      <c r="D36" s="364">
        <f t="shared" ref="D36:L36" si="4">SUM(D21:D35)</f>
        <v>86013056.460000008</v>
      </c>
      <c r="E36" s="364">
        <f t="shared" si="4"/>
        <v>98616766.329999998</v>
      </c>
      <c r="F36" s="364">
        <f t="shared" si="4"/>
        <v>160175567.82999998</v>
      </c>
      <c r="G36" s="364">
        <f>SUM(G21:G35)</f>
        <v>174177640.92999998</v>
      </c>
      <c r="H36" s="364">
        <f t="shared" si="4"/>
        <v>351391458.27999997</v>
      </c>
      <c r="I36" s="364">
        <f t="shared" si="4"/>
        <v>106696163.21999998</v>
      </c>
      <c r="J36" s="364">
        <f t="shared" si="4"/>
        <v>62772852.379999995</v>
      </c>
      <c r="K36" s="364">
        <f t="shared" si="4"/>
        <v>55811851.789999999</v>
      </c>
      <c r="L36" s="364">
        <f t="shared" si="4"/>
        <v>2015844141.4999995</v>
      </c>
    </row>
    <row r="37" spans="1:12" s="40" customFormat="1">
      <c r="A37" s="38" t="s">
        <v>1408</v>
      </c>
      <c r="B37" s="39" t="s">
        <v>156</v>
      </c>
      <c r="C37" s="364">
        <f>C36-C32</f>
        <v>844585974.03999996</v>
      </c>
      <c r="D37" s="364">
        <f t="shared" ref="D37:K37" si="5">D36-D32</f>
        <v>79954624.520000011</v>
      </c>
      <c r="E37" s="364">
        <f t="shared" si="5"/>
        <v>89750993.179999992</v>
      </c>
      <c r="F37" s="364">
        <f t="shared" si="5"/>
        <v>147943405.91999999</v>
      </c>
      <c r="G37" s="364">
        <f t="shared" si="5"/>
        <v>166263168.27999997</v>
      </c>
      <c r="H37" s="364">
        <f t="shared" si="5"/>
        <v>333270382.14999998</v>
      </c>
      <c r="I37" s="364">
        <f t="shared" si="5"/>
        <v>99679814.00999999</v>
      </c>
      <c r="J37" s="364">
        <f t="shared" si="5"/>
        <v>57758518.519999996</v>
      </c>
      <c r="K37" s="364">
        <f t="shared" si="5"/>
        <v>49652836.759999998</v>
      </c>
      <c r="L37" s="364">
        <f>L36-L32</f>
        <v>1868859717.3799996</v>
      </c>
    </row>
    <row r="38" spans="1:12" s="42" customFormat="1">
      <c r="A38" s="38" t="s">
        <v>61</v>
      </c>
      <c r="B38" s="41" t="s">
        <v>143</v>
      </c>
      <c r="C38" s="368">
        <f>C18-C36</f>
        <v>189588182.23000002</v>
      </c>
      <c r="D38" s="368">
        <f t="shared" ref="D38:L38" si="6">D18-D36</f>
        <v>6672724.7799999863</v>
      </c>
      <c r="E38" s="368">
        <f t="shared" si="6"/>
        <v>8212809.5500000119</v>
      </c>
      <c r="F38" s="368">
        <f t="shared" si="6"/>
        <v>-770593.94999995828</v>
      </c>
      <c r="G38" s="368">
        <f t="shared" si="6"/>
        <v>14525087.060000002</v>
      </c>
      <c r="H38" s="368">
        <f t="shared" si="6"/>
        <v>22109373.399999976</v>
      </c>
      <c r="I38" s="368">
        <f t="shared" si="6"/>
        <v>-1187033.3499999791</v>
      </c>
      <c r="J38" s="368">
        <f t="shared" si="6"/>
        <v>2280697.3900000006</v>
      </c>
      <c r="K38" s="368">
        <f t="shared" si="6"/>
        <v>10153267.909999996</v>
      </c>
      <c r="L38" s="368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368">
        <f>C38-C17+C32</f>
        <v>144981676.41000003</v>
      </c>
      <c r="D39" s="368">
        <f t="shared" ref="D39:L39" si="7">D38-D17+D32</f>
        <v>10405079.979999986</v>
      </c>
      <c r="E39" s="368">
        <f t="shared" si="7"/>
        <v>17078582.70000001</v>
      </c>
      <c r="F39" s="368">
        <f t="shared" si="7"/>
        <v>6885959.1900000423</v>
      </c>
      <c r="G39" s="368">
        <f t="shared" si="7"/>
        <v>17609895.130000003</v>
      </c>
      <c r="H39" s="368">
        <f t="shared" si="7"/>
        <v>24012766.709999975</v>
      </c>
      <c r="I39" s="368">
        <f t="shared" si="7"/>
        <v>3769447.6400000211</v>
      </c>
      <c r="J39" s="368">
        <f t="shared" si="7"/>
        <v>4181837.1600000011</v>
      </c>
      <c r="K39" s="368">
        <f t="shared" si="7"/>
        <v>14865070.259999998</v>
      </c>
      <c r="L39" s="368">
        <f t="shared" si="7"/>
        <v>243790315.18000045</v>
      </c>
    </row>
    <row r="40" spans="1:12" s="43" customFormat="1">
      <c r="A40" s="35" t="s">
        <v>64</v>
      </c>
      <c r="B40" s="170" t="s">
        <v>65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1:12" s="43" customFormat="1">
      <c r="A41" s="35"/>
      <c r="B41" s="170" t="s">
        <v>66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</row>
    <row r="42" spans="1:12" s="43" customFormat="1">
      <c r="A42" s="35"/>
      <c r="B42" s="170" t="s">
        <v>67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  <row r="43" spans="1:12" s="43" customFormat="1">
      <c r="A43" s="35"/>
      <c r="B43" s="44" t="s">
        <v>145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>
      <c r="A44" s="35" t="s">
        <v>68</v>
      </c>
      <c r="B44" s="66" t="s">
        <v>147</v>
      </c>
      <c r="C44" s="117">
        <v>364021392.13</v>
      </c>
      <c r="D44" s="117">
        <v>13716365.140000001</v>
      </c>
      <c r="E44" s="117">
        <v>55983846.100000001</v>
      </c>
      <c r="F44" s="117">
        <v>8935324.4900000002</v>
      </c>
      <c r="G44" s="117">
        <v>35451846.490000002</v>
      </c>
      <c r="H44" s="117">
        <v>71165590.510000005</v>
      </c>
      <c r="I44" s="117">
        <v>28612093.68</v>
      </c>
      <c r="J44" s="117">
        <v>26433576.390000001</v>
      </c>
      <c r="K44" s="117">
        <v>19180796.359999999</v>
      </c>
      <c r="L44" s="363">
        <f>SUM(C44:K44)</f>
        <v>623500831.28999996</v>
      </c>
    </row>
    <row r="45" spans="1:12">
      <c r="A45" s="35" t="s">
        <v>69</v>
      </c>
      <c r="B45" s="66" t="s">
        <v>148</v>
      </c>
      <c r="C45" s="117">
        <v>361118192.11000001</v>
      </c>
      <c r="D45" s="117">
        <v>24717309.640000001</v>
      </c>
      <c r="E45" s="117">
        <v>57304158.740000002</v>
      </c>
      <c r="F45" s="117">
        <v>16257850.01</v>
      </c>
      <c r="G45" s="117">
        <v>46257430.539999999</v>
      </c>
      <c r="H45" s="117">
        <v>88447739.099999994</v>
      </c>
      <c r="I45" s="117">
        <v>33345598.199999999</v>
      </c>
      <c r="J45" s="117">
        <v>24380085.82</v>
      </c>
      <c r="K45" s="117">
        <v>21535425.149999999</v>
      </c>
      <c r="L45" s="363">
        <f>SUM(C45:K45)</f>
        <v>673363789.31000006</v>
      </c>
    </row>
    <row r="46" spans="1:12">
      <c r="A46" s="35" t="s">
        <v>70</v>
      </c>
      <c r="B46" s="66" t="s">
        <v>149</v>
      </c>
      <c r="C46" s="373">
        <v>-144875437.56</v>
      </c>
      <c r="D46" s="373">
        <v>-16349179.199999999</v>
      </c>
      <c r="E46" s="373">
        <v>-19003180.199999999</v>
      </c>
      <c r="F46" s="373">
        <v>-25331938.850000001</v>
      </c>
      <c r="G46" s="373">
        <v>-22354374.760000002</v>
      </c>
      <c r="H46" s="373">
        <v>-71586126.280000001</v>
      </c>
      <c r="I46" s="373">
        <v>-14406904.869999999</v>
      </c>
      <c r="J46" s="373">
        <v>-5812003.75</v>
      </c>
      <c r="K46" s="373">
        <v>-10201544.789999999</v>
      </c>
      <c r="L46" s="374">
        <f>SUM(C46:K46)</f>
        <v>-329920690.25999999</v>
      </c>
    </row>
    <row r="47" spans="1:12">
      <c r="A47" s="35" t="s">
        <v>1482</v>
      </c>
      <c r="B47" s="2" t="s">
        <v>153</v>
      </c>
      <c r="C47" s="130">
        <f>SUM(C45:C46)</f>
        <v>216242754.55000001</v>
      </c>
      <c r="D47" s="130">
        <f t="shared" ref="D47:K47" si="8">SUM(D45:D46)</f>
        <v>8368130.4400000013</v>
      </c>
      <c r="E47" s="130">
        <f t="shared" si="8"/>
        <v>38300978.540000007</v>
      </c>
      <c r="F47" s="130">
        <f t="shared" si="8"/>
        <v>-9074088.8400000017</v>
      </c>
      <c r="G47" s="130">
        <f t="shared" si="8"/>
        <v>23903055.779999997</v>
      </c>
      <c r="H47" s="130">
        <f t="shared" si="8"/>
        <v>16861612.819999993</v>
      </c>
      <c r="I47" s="130">
        <f t="shared" si="8"/>
        <v>18938693.329999998</v>
      </c>
      <c r="J47" s="130">
        <f t="shared" si="8"/>
        <v>18568082.07</v>
      </c>
      <c r="K47" s="130">
        <f t="shared" si="8"/>
        <v>11333880.359999999</v>
      </c>
      <c r="L47" s="363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78" t="s">
        <v>1820</v>
      </c>
      <c r="C49" s="478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54" bestFit="1" customWidth="1"/>
    <col min="12" max="12" width="19.875" style="154" customWidth="1"/>
    <col min="13" max="13" width="17.625" style="154" bestFit="1" customWidth="1"/>
    <col min="14" max="16384" width="9" style="55"/>
  </cols>
  <sheetData>
    <row r="1" spans="1:13" ht="12.75" customHeight="1">
      <c r="B1" s="463" t="s">
        <v>139</v>
      </c>
      <c r="C1" s="463"/>
      <c r="D1" s="463"/>
      <c r="E1" s="463"/>
      <c r="F1" s="9" t="s">
        <v>1825</v>
      </c>
      <c r="G1" s="126" t="s">
        <v>1859</v>
      </c>
      <c r="H1" s="1"/>
      <c r="I1" s="105" t="s">
        <v>183</v>
      </c>
    </row>
    <row r="2" spans="1:13" s="54" customFormat="1">
      <c r="B2" s="484" t="s">
        <v>113</v>
      </c>
      <c r="C2" s="484" t="s">
        <v>113</v>
      </c>
      <c r="D2" s="484" t="s">
        <v>113</v>
      </c>
      <c r="E2" s="484" t="s">
        <v>113</v>
      </c>
      <c r="F2" s="9" t="s">
        <v>1826</v>
      </c>
      <c r="G2" s="9" t="s">
        <v>180</v>
      </c>
      <c r="H2" s="1"/>
      <c r="I2" s="104" t="s">
        <v>1861</v>
      </c>
      <c r="K2" s="155"/>
      <c r="L2" s="155"/>
      <c r="M2" s="155"/>
    </row>
    <row r="3" spans="1:13" ht="12.75" customHeight="1">
      <c r="B3" s="463" t="s">
        <v>1876</v>
      </c>
      <c r="C3" s="463"/>
      <c r="D3" s="463"/>
      <c r="E3" s="463"/>
      <c r="F3" s="9" t="s">
        <v>1827</v>
      </c>
      <c r="G3" s="9" t="s">
        <v>1476</v>
      </c>
      <c r="H3" s="1"/>
    </row>
    <row r="4" spans="1:13">
      <c r="B4" s="463"/>
      <c r="C4" s="463"/>
      <c r="D4" s="463"/>
      <c r="E4" s="9"/>
      <c r="F4" s="9" t="s">
        <v>1828</v>
      </c>
      <c r="G4" s="9" t="s">
        <v>1883</v>
      </c>
      <c r="H4" s="1"/>
    </row>
    <row r="5" spans="1:13" s="54" customFormat="1" ht="12.75" customHeight="1">
      <c r="B5" s="464" t="s">
        <v>1527</v>
      </c>
      <c r="C5" s="465"/>
      <c r="D5" s="465"/>
      <c r="E5" s="465"/>
      <c r="G5" s="9"/>
      <c r="K5" s="155"/>
      <c r="L5" s="155"/>
      <c r="M5" s="155"/>
    </row>
    <row r="6" spans="1:13" s="215" customFormat="1">
      <c r="A6" s="11" t="s">
        <v>121</v>
      </c>
      <c r="B6" s="481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2"/>
      <c r="C7" s="174" t="s">
        <v>3</v>
      </c>
      <c r="D7" s="17" t="s">
        <v>4</v>
      </c>
      <c r="E7" s="18" t="s">
        <v>1531</v>
      </c>
      <c r="F7" s="479" t="s">
        <v>183</v>
      </c>
      <c r="G7" s="480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2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3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54" customFormat="1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375">
        <v>35739351.610893607</v>
      </c>
      <c r="G11" s="376">
        <v>9202646.1500063296</v>
      </c>
      <c r="H11" s="47">
        <v>1</v>
      </c>
      <c r="I11" s="388">
        <f>(D11/12)*2</f>
        <v>6780245.3850000007</v>
      </c>
      <c r="J11" s="27">
        <f>'ผลการดำเนินงาน Planfin 64'!D6</f>
        <v>12117703.269999996</v>
      </c>
      <c r="K11" s="150">
        <f>J11-I11</f>
        <v>5337457.8849999951</v>
      </c>
      <c r="L11" s="414">
        <f t="shared" ref="L11:L25" si="0">K11/I11</f>
        <v>0.78720718527504951</v>
      </c>
      <c r="M11" s="408">
        <f>(J11/D11)</f>
        <v>0.29786786421250827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375">
        <v>162451.43348936169</v>
      </c>
      <c r="G12" s="376">
        <v>313248.85950291704</v>
      </c>
      <c r="H12" s="47">
        <v>0</v>
      </c>
      <c r="I12" s="388">
        <f t="shared" ref="I12:I22" si="2">(D12/12)*2</f>
        <v>16583.333333333332</v>
      </c>
      <c r="J12" s="27">
        <f>'ผลการดำเนินงาน Planfin 64'!D7</f>
        <v>0</v>
      </c>
      <c r="K12" s="150">
        <f>J12-I12</f>
        <v>-16583.333333333332</v>
      </c>
      <c r="L12" s="414">
        <f t="shared" si="0"/>
        <v>-1</v>
      </c>
      <c r="M12" s="408">
        <f t="shared" ref="M12:M25" si="3">(J12/D12)</f>
        <v>0</v>
      </c>
    </row>
    <row r="13" spans="1:13">
      <c r="A13" s="56" t="s">
        <v>10</v>
      </c>
      <c r="B13" s="57" t="s">
        <v>11</v>
      </c>
      <c r="C13" s="3">
        <v>36261</v>
      </c>
      <c r="D13" s="3">
        <v>20993</v>
      </c>
      <c r="E13" s="26">
        <f t="shared" si="1"/>
        <v>-15268</v>
      </c>
      <c r="F13" s="375">
        <v>93397.443803418762</v>
      </c>
      <c r="G13" s="376">
        <v>182771.10723803291</v>
      </c>
      <c r="H13" s="47">
        <v>0</v>
      </c>
      <c r="I13" s="388">
        <f t="shared" si="2"/>
        <v>3498.8333333333335</v>
      </c>
      <c r="J13" s="27">
        <f>'ผลการดำเนินงาน Planfin 64'!D8</f>
        <v>11813</v>
      </c>
      <c r="K13" s="150">
        <f t="shared" ref="K13:K25" si="4">J13-I13</f>
        <v>8314.1666666666661</v>
      </c>
      <c r="L13" s="414">
        <f t="shared" si="0"/>
        <v>2.3762682799028245</v>
      </c>
      <c r="M13" s="408">
        <f t="shared" si="3"/>
        <v>0.56271137998380416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375">
        <v>732850.80587234057</v>
      </c>
      <c r="G14" s="376">
        <v>428315.31715334876</v>
      </c>
      <c r="H14" s="47">
        <v>0</v>
      </c>
      <c r="I14" s="388">
        <f t="shared" si="2"/>
        <v>57026.916666666664</v>
      </c>
      <c r="J14" s="27">
        <f>'ผลการดำเนินงาน Planfin 64'!D9</f>
        <v>45915.13</v>
      </c>
      <c r="K14" s="150">
        <f t="shared" si="4"/>
        <v>-11111.786666666667</v>
      </c>
      <c r="L14" s="414">
        <f t="shared" si="0"/>
        <v>-0.19485161246955021</v>
      </c>
      <c r="M14" s="408">
        <f t="shared" si="3"/>
        <v>0.13419139792174162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375">
        <v>4808458.4832765954</v>
      </c>
      <c r="G15" s="376">
        <v>2822235.4583503013</v>
      </c>
      <c r="H15" s="47">
        <v>0</v>
      </c>
      <c r="I15" s="388">
        <f t="shared" si="2"/>
        <v>520493.64333333331</v>
      </c>
      <c r="J15" s="27">
        <f>'ผลการดำเนินงาน Planfin 64'!D10</f>
        <v>648761.16999999993</v>
      </c>
      <c r="K15" s="150">
        <f t="shared" si="4"/>
        <v>128267.52666666661</v>
      </c>
      <c r="L15" s="414">
        <f t="shared" si="0"/>
        <v>0.24643437688348832</v>
      </c>
      <c r="M15" s="408">
        <f t="shared" si="3"/>
        <v>0.20773906281391472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375">
        <v>1593696.1388936152</v>
      </c>
      <c r="G16" s="376">
        <v>1501263.3062719009</v>
      </c>
      <c r="H16" s="47">
        <v>1</v>
      </c>
      <c r="I16" s="388">
        <f t="shared" si="2"/>
        <v>267126.33833333332</v>
      </c>
      <c r="J16" s="27">
        <f>'ผลการดำเนินงาน Planfin 64'!D11</f>
        <v>273660.64999999997</v>
      </c>
      <c r="K16" s="150">
        <f t="shared" si="4"/>
        <v>6534.3116666666465</v>
      </c>
      <c r="L16" s="414">
        <f t="shared" si="0"/>
        <v>2.4461502775936728E-2</v>
      </c>
      <c r="M16" s="408">
        <f t="shared" si="3"/>
        <v>0.17074358379598945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375">
        <v>423876.92259574484</v>
      </c>
      <c r="G17" s="376">
        <v>1002445.2852091236</v>
      </c>
      <c r="H17" s="47">
        <v>1</v>
      </c>
      <c r="I17" s="388">
        <f t="shared" si="2"/>
        <v>83466.833333333328</v>
      </c>
      <c r="J17" s="27">
        <f>'ผลการดำเนินงาน Planfin 64'!D12</f>
        <v>70155.5</v>
      </c>
      <c r="K17" s="150">
        <f t="shared" si="4"/>
        <v>-13311.333333333328</v>
      </c>
      <c r="L17" s="414">
        <f t="shared" si="0"/>
        <v>-0.15948051221942444</v>
      </c>
      <c r="M17" s="408">
        <f t="shared" si="3"/>
        <v>0.14008658129676257</v>
      </c>
    </row>
    <row r="18" spans="1:13">
      <c r="A18" s="56" t="s">
        <v>20</v>
      </c>
      <c r="B18" s="57" t="s">
        <v>21</v>
      </c>
      <c r="C18" s="3">
        <v>4470013.53</v>
      </c>
      <c r="D18" s="3">
        <v>3954025</v>
      </c>
      <c r="E18" s="26">
        <f t="shared" si="1"/>
        <v>-515988.53000000026</v>
      </c>
      <c r="F18" s="375">
        <v>4253439.9503829787</v>
      </c>
      <c r="G18" s="376">
        <v>4437337.7735344935</v>
      </c>
      <c r="H18" s="47">
        <v>0</v>
      </c>
      <c r="I18" s="388">
        <f t="shared" si="2"/>
        <v>659004.16666666663</v>
      </c>
      <c r="J18" s="27">
        <f>'ผลการดำเนินงาน Planfin 64'!D13</f>
        <v>848091.61</v>
      </c>
      <c r="K18" s="150">
        <f t="shared" si="4"/>
        <v>189087.44333333336</v>
      </c>
      <c r="L18" s="414">
        <f t="shared" si="0"/>
        <v>0.28692905583550943</v>
      </c>
      <c r="M18" s="408">
        <f t="shared" si="3"/>
        <v>0.2144881759725849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375">
        <v>29326450.057021275</v>
      </c>
      <c r="G19" s="376">
        <v>7799684.5428452129</v>
      </c>
      <c r="H19" s="47">
        <v>1</v>
      </c>
      <c r="I19" s="388">
        <f t="shared" si="2"/>
        <v>5328386.8233333332</v>
      </c>
      <c r="J19" s="27">
        <f>'ผลการดำเนินงาน Planfin 64'!D14</f>
        <v>5022080.97</v>
      </c>
      <c r="K19" s="150">
        <f t="shared" si="4"/>
        <v>-306305.85333333351</v>
      </c>
      <c r="L19" s="414">
        <f t="shared" si="0"/>
        <v>-5.7485663764500233E-2</v>
      </c>
      <c r="M19" s="408">
        <f t="shared" si="3"/>
        <v>0.15708572270591661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375">
        <v>7239744.8073191456</v>
      </c>
      <c r="G20" s="376">
        <v>3836757.1152588027</v>
      </c>
      <c r="H20" s="47">
        <v>0</v>
      </c>
      <c r="I20" s="388">
        <f t="shared" si="2"/>
        <v>954424.3666666667</v>
      </c>
      <c r="J20" s="27">
        <f>'ผลการดำเนินงาน Planfin 64'!D15</f>
        <v>547222.65999999992</v>
      </c>
      <c r="K20" s="150">
        <f t="shared" si="4"/>
        <v>-407201.70666666678</v>
      </c>
      <c r="L20" s="414">
        <f t="shared" si="0"/>
        <v>-0.42664638591407866</v>
      </c>
      <c r="M20" s="408">
        <f t="shared" si="3"/>
        <v>9.555893568098689E-2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917575</v>
      </c>
      <c r="G21" s="376">
        <v>364124.63697201264</v>
      </c>
      <c r="H21" s="47">
        <v>0</v>
      </c>
      <c r="I21" s="388">
        <f t="shared" si="2"/>
        <v>0</v>
      </c>
      <c r="J21" s="27">
        <f>'ผลการดำเนินงาน Planfin 64'!D16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2534799.3599999999</v>
      </c>
      <c r="E22" s="26">
        <f t="shared" si="1"/>
        <v>208722.61999999965</v>
      </c>
      <c r="F22" s="375">
        <v>3011583.5701276585</v>
      </c>
      <c r="G22" s="376">
        <v>4162170.3963061096</v>
      </c>
      <c r="H22" s="47">
        <v>0</v>
      </c>
      <c r="I22" s="388">
        <f t="shared" si="2"/>
        <v>422466.56</v>
      </c>
      <c r="J22" s="27">
        <f>'ผลการดำเนินงาน Planfin 64'!D17</f>
        <v>0</v>
      </c>
      <c r="K22" s="150">
        <f t="shared" si="4"/>
        <v>-422466.56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90556339.200000003</v>
      </c>
      <c r="E23" s="28">
        <f>D23-C23</f>
        <v>-2129442.0399999917</v>
      </c>
      <c r="F23" s="377">
        <v>88302876.223675758</v>
      </c>
      <c r="G23" s="378">
        <v>36052999.948648587</v>
      </c>
      <c r="H23" s="48">
        <v>1</v>
      </c>
      <c r="I23" s="5">
        <f>SUM(I11:I22)</f>
        <v>15092723.200000001</v>
      </c>
      <c r="J23" s="31">
        <f>'ผลการดำเนินงาน Planfin 64'!D18</f>
        <v>19585403.959999997</v>
      </c>
      <c r="K23" s="29">
        <f t="shared" si="4"/>
        <v>4492680.7599999961</v>
      </c>
      <c r="L23" s="418">
        <f t="shared" si="0"/>
        <v>0.29767197744672053</v>
      </c>
      <c r="M23" s="409">
        <f t="shared" si="3"/>
        <v>0.21627866290778677</v>
      </c>
    </row>
    <row r="24" spans="1:13" s="9" customFormat="1">
      <c r="A24" s="84" t="s">
        <v>1407</v>
      </c>
      <c r="B24" s="77" t="s">
        <v>155</v>
      </c>
      <c r="C24" s="78">
        <f>C23-C22</f>
        <v>90359704.5</v>
      </c>
      <c r="D24" s="78">
        <f>D23-D22</f>
        <v>88021539.840000004</v>
      </c>
      <c r="E24" s="79">
        <f>D24-C24</f>
        <v>-2338164.6599999964</v>
      </c>
      <c r="F24" s="80"/>
      <c r="G24" s="81"/>
      <c r="H24" s="82"/>
      <c r="I24" s="78">
        <f>I23-I22</f>
        <v>14670256.640000001</v>
      </c>
      <c r="J24" s="83">
        <f>'ผลการดำเนินงาน Planfin 64'!D19</f>
        <v>19585403.959999997</v>
      </c>
      <c r="K24" s="151">
        <f t="shared" si="4"/>
        <v>4915147.3199999966</v>
      </c>
      <c r="L24" s="419">
        <f t="shared" si="0"/>
        <v>0.33504167245434069</v>
      </c>
      <c r="M24" s="410">
        <f t="shared" si="3"/>
        <v>0.22250694540905677</v>
      </c>
    </row>
    <row r="25" spans="1:13" s="1" customFormat="1" ht="25.5">
      <c r="A25" s="218"/>
      <c r="B25" s="219" t="s">
        <v>1524</v>
      </c>
      <c r="C25" s="220">
        <f>C24-C21</f>
        <v>90359704.5</v>
      </c>
      <c r="D25" s="220">
        <f>D24-D21</f>
        <v>88021539.840000004</v>
      </c>
      <c r="E25" s="221">
        <f>D25-C25</f>
        <v>-2338164.6599999964</v>
      </c>
      <c r="F25" s="220"/>
      <c r="G25" s="222"/>
      <c r="H25" s="223"/>
      <c r="I25" s="220">
        <f>I24-I21</f>
        <v>14670256.640000001</v>
      </c>
      <c r="J25" s="220">
        <f>J24-J21</f>
        <v>19585403.959999997</v>
      </c>
      <c r="K25" s="404">
        <f t="shared" si="4"/>
        <v>4915147.3199999966</v>
      </c>
      <c r="L25" s="420">
        <f t="shared" si="0"/>
        <v>0.33504167245434069</v>
      </c>
      <c r="M25" s="421">
        <f t="shared" si="3"/>
        <v>0.22250694540905677</v>
      </c>
    </row>
    <row r="26" spans="1:13" s="54" customFormat="1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375">
        <v>6467987.492808505</v>
      </c>
      <c r="G27" s="376">
        <v>2336534.728860477</v>
      </c>
      <c r="H27" s="47">
        <v>1</v>
      </c>
      <c r="I27" s="388">
        <f>(D27/12)*2</f>
        <v>1180336.5183333333</v>
      </c>
      <c r="J27" s="27">
        <f>'ผลการดำเนินงาน Planfin 64'!D22</f>
        <v>998644.48</v>
      </c>
      <c r="K27" s="150">
        <f t="shared" ref="K27:K44" si="6">J27-I27</f>
        <v>-181692.03833333333</v>
      </c>
      <c r="L27" s="414">
        <f t="shared" ref="L27:L44" si="7">K27/I27</f>
        <v>-0.15393240445520345</v>
      </c>
      <c r="M27" s="408">
        <f t="shared" ref="M27:M44" si="8">(J27/D27)</f>
        <v>0.14101126592413274</v>
      </c>
    </row>
    <row r="28" spans="1:13">
      <c r="A28" s="56" t="s">
        <v>33</v>
      </c>
      <c r="B28" s="57" t="s">
        <v>34</v>
      </c>
      <c r="C28" s="3">
        <v>1744698.96</v>
      </c>
      <c r="D28" s="3">
        <v>2255762</v>
      </c>
      <c r="E28" s="26">
        <f t="shared" si="5"/>
        <v>511063.04000000004</v>
      </c>
      <c r="F28" s="375">
        <v>1845792.4135744683</v>
      </c>
      <c r="G28" s="376">
        <v>743695.77659134229</v>
      </c>
      <c r="H28" s="47">
        <v>1</v>
      </c>
      <c r="I28" s="388">
        <f t="shared" ref="I28:I41" si="9">(D28/12)*2</f>
        <v>375960.33333333331</v>
      </c>
      <c r="J28" s="27">
        <f>'ผลการดำเนินงาน Planfin 64'!D23</f>
        <v>259656.66</v>
      </c>
      <c r="K28" s="150">
        <f t="shared" si="6"/>
        <v>-116303.67333333331</v>
      </c>
      <c r="L28" s="414">
        <f t="shared" si="7"/>
        <v>-0.30935091556644712</v>
      </c>
      <c r="M28" s="408">
        <f t="shared" si="8"/>
        <v>0.11510818073892547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375">
        <v>361937.49494893645</v>
      </c>
      <c r="G29" s="376">
        <v>230735.23678407969</v>
      </c>
      <c r="H29" s="47">
        <v>0</v>
      </c>
      <c r="I29" s="388">
        <f t="shared" si="9"/>
        <v>53014.116666666669</v>
      </c>
      <c r="J29" s="27">
        <f>'ผลการดำเนินงาน Planfin 64'!D24</f>
        <v>16794.490000000002</v>
      </c>
      <c r="K29" s="150">
        <f t="shared" si="6"/>
        <v>-36219.626666666663</v>
      </c>
      <c r="L29" s="414">
        <f t="shared" si="7"/>
        <v>-0.68320720864599893</v>
      </c>
      <c r="M29" s="408">
        <f t="shared" si="8"/>
        <v>5.2798798559000167E-2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375">
        <v>2408337.4297021297</v>
      </c>
      <c r="G30" s="376">
        <v>1004933.9091350734</v>
      </c>
      <c r="H30" s="47">
        <v>0</v>
      </c>
      <c r="I30" s="388">
        <f t="shared" si="9"/>
        <v>230425.33333333334</v>
      </c>
      <c r="J30" s="27">
        <f>'ผลการดำเนินงาน Planfin 64'!D25</f>
        <v>132302.15</v>
      </c>
      <c r="K30" s="150">
        <f t="shared" si="6"/>
        <v>-98123.183333333349</v>
      </c>
      <c r="L30" s="414">
        <f t="shared" si="7"/>
        <v>-0.42583504996557098</v>
      </c>
      <c r="M30" s="408">
        <f t="shared" si="8"/>
        <v>9.5694158339071508E-2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375">
        <v>29245819.335787229</v>
      </c>
      <c r="G31" s="376">
        <v>7759951.5352759203</v>
      </c>
      <c r="H31" s="47">
        <v>1</v>
      </c>
      <c r="I31" s="388">
        <f t="shared" si="9"/>
        <v>5328386.8233333332</v>
      </c>
      <c r="J31" s="27">
        <f>'ผลการดำเนินงาน Planfin 64'!D26</f>
        <v>5022080.97</v>
      </c>
      <c r="K31" s="150">
        <f t="shared" si="6"/>
        <v>-306305.85333333351</v>
      </c>
      <c r="L31" s="414">
        <f t="shared" si="7"/>
        <v>-5.7485663764500233E-2</v>
      </c>
      <c r="M31" s="408">
        <f t="shared" si="8"/>
        <v>0.15708572270591661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375">
        <v>7867487.0312765958</v>
      </c>
      <c r="G32" s="376">
        <v>2472976.9315040172</v>
      </c>
      <c r="H32" s="47">
        <v>1</v>
      </c>
      <c r="I32" s="388">
        <f t="shared" si="9"/>
        <v>1475090</v>
      </c>
      <c r="J32" s="27">
        <f>'ผลการดำเนินงาน Planfin 64'!D27</f>
        <v>1263786.1600000001</v>
      </c>
      <c r="K32" s="150">
        <f t="shared" si="6"/>
        <v>-211303.83999999985</v>
      </c>
      <c r="L32" s="414">
        <f t="shared" si="7"/>
        <v>-0.14324810011592504</v>
      </c>
      <c r="M32" s="408">
        <f t="shared" si="8"/>
        <v>0.14279198331401249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375">
        <v>14015717.651574468</v>
      </c>
      <c r="G33" s="376">
        <v>3392839.8582628174</v>
      </c>
      <c r="H33" s="47">
        <v>1</v>
      </c>
      <c r="I33" s="388">
        <f t="shared" si="9"/>
        <v>2411676.1666666665</v>
      </c>
      <c r="J33" s="27">
        <f>'ผลการดำเนินงาน Planfin 64'!D28</f>
        <v>1114695</v>
      </c>
      <c r="K33" s="150">
        <f t="shared" si="6"/>
        <v>-1296981.1666666665</v>
      </c>
      <c r="L33" s="414">
        <f t="shared" si="7"/>
        <v>-0.5377924219648893</v>
      </c>
      <c r="M33" s="408">
        <f t="shared" si="8"/>
        <v>7.7034596339185121E-2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375">
        <v>2011903.464468085</v>
      </c>
      <c r="G34" s="376">
        <v>620193.67015043076</v>
      </c>
      <c r="H34" s="47">
        <v>0</v>
      </c>
      <c r="I34" s="388">
        <f t="shared" si="9"/>
        <v>288306.255</v>
      </c>
      <c r="J34" s="27">
        <f>'ผลการดำเนินงาน Planfin 64'!D29</f>
        <v>212812.73</v>
      </c>
      <c r="K34" s="150">
        <f t="shared" si="6"/>
        <v>-75493.524999999994</v>
      </c>
      <c r="L34" s="414">
        <f t="shared" si="7"/>
        <v>-0.2618518457048391</v>
      </c>
      <c r="M34" s="408">
        <f t="shared" si="8"/>
        <v>0.12302469238252682</v>
      </c>
    </row>
    <row r="35" spans="1:13">
      <c r="A35" s="56" t="s">
        <v>47</v>
      </c>
      <c r="B35" s="57" t="s">
        <v>48</v>
      </c>
      <c r="C35" s="3">
        <v>2939963.06</v>
      </c>
      <c r="D35" s="3">
        <v>3997661.18</v>
      </c>
      <c r="E35" s="26">
        <f t="shared" si="5"/>
        <v>1057698.1200000001</v>
      </c>
      <c r="F35" s="375">
        <v>3875980.4332765955</v>
      </c>
      <c r="G35" s="376">
        <v>2276167.6862750142</v>
      </c>
      <c r="H35" s="47">
        <v>1</v>
      </c>
      <c r="I35" s="388">
        <f t="shared" si="9"/>
        <v>666276.8633333334</v>
      </c>
      <c r="J35" s="27">
        <f>'ผลการดำเนินงาน Planfin 64'!D30</f>
        <v>662764.39999999991</v>
      </c>
      <c r="K35" s="150">
        <f t="shared" si="6"/>
        <v>-3512.4633333334932</v>
      </c>
      <c r="L35" s="414">
        <f t="shared" si="7"/>
        <v>-5.2717774346251519E-3</v>
      </c>
      <c r="M35" s="408">
        <f t="shared" si="8"/>
        <v>0.16578803709422915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375">
        <v>1912745.1540851064</v>
      </c>
      <c r="G36" s="376">
        <v>549706.61502438539</v>
      </c>
      <c r="H36" s="47">
        <v>1</v>
      </c>
      <c r="I36" s="388">
        <f t="shared" si="9"/>
        <v>335521.57</v>
      </c>
      <c r="J36" s="27">
        <f>'ผลการดำเนินงาน Planfin 64'!D31</f>
        <v>168632.38000000003</v>
      </c>
      <c r="K36" s="150">
        <f t="shared" si="6"/>
        <v>-166889.18999999997</v>
      </c>
      <c r="L36" s="414">
        <f t="shared" si="7"/>
        <v>-0.49740226835490775</v>
      </c>
      <c r="M36" s="408">
        <f t="shared" si="8"/>
        <v>8.376628860751538E-2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2364628</v>
      </c>
      <c r="E37" s="26">
        <f t="shared" si="5"/>
        <v>-228625.04999999981</v>
      </c>
      <c r="F37" s="375">
        <v>2527259.9642127678</v>
      </c>
      <c r="G37" s="376">
        <v>960984.44051994057</v>
      </c>
      <c r="H37" s="47">
        <v>0</v>
      </c>
      <c r="I37" s="388">
        <f t="shared" si="9"/>
        <v>394104.66666666669</v>
      </c>
      <c r="J37" s="27">
        <f>'ผลการดำเนินงาน Planfin 64'!D32</f>
        <v>242429</v>
      </c>
      <c r="K37" s="150">
        <f t="shared" si="6"/>
        <v>-151675.66666666669</v>
      </c>
      <c r="L37" s="414">
        <f t="shared" si="7"/>
        <v>-0.38486138200173559</v>
      </c>
      <c r="M37" s="408">
        <f t="shared" si="8"/>
        <v>0.10252310299971074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375">
        <v>5043144.5743761696</v>
      </c>
      <c r="G38" s="376">
        <v>1882780.8253175162</v>
      </c>
      <c r="H38" s="47">
        <v>1</v>
      </c>
      <c r="I38" s="388">
        <f t="shared" si="9"/>
        <v>863376.66999999993</v>
      </c>
      <c r="J38" s="27">
        <f>'ผลการดำเนินงาน Planfin 64'!D33</f>
        <v>972820.99000000011</v>
      </c>
      <c r="K38" s="150">
        <f t="shared" si="6"/>
        <v>109444.32000000018</v>
      </c>
      <c r="L38" s="414">
        <f t="shared" si="7"/>
        <v>0.12676311950842983</v>
      </c>
      <c r="M38" s="408">
        <f t="shared" si="8"/>
        <v>0.18779385325140496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375">
        <v>298835.2656652361</v>
      </c>
      <c r="G39" s="376">
        <v>634532.5992665079</v>
      </c>
      <c r="H39" s="47">
        <v>0</v>
      </c>
      <c r="I39" s="388">
        <f t="shared" si="9"/>
        <v>36061.296666666669</v>
      </c>
      <c r="J39" s="27">
        <f>'ผลการดำเนินงาน Planfin 64'!D34</f>
        <v>61717.229999999996</v>
      </c>
      <c r="K39" s="150">
        <f t="shared" si="6"/>
        <v>25655.933333333327</v>
      </c>
      <c r="L39" s="414">
        <f t="shared" si="7"/>
        <v>0.71145343359348578</v>
      </c>
      <c r="M39" s="408">
        <f t="shared" si="8"/>
        <v>0.28524223893224765</v>
      </c>
    </row>
    <row r="40" spans="1:13">
      <c r="A40" s="164" t="s">
        <v>57</v>
      </c>
      <c r="B40" s="57" t="s">
        <v>58</v>
      </c>
      <c r="C40" s="3">
        <v>7812991.6799999997</v>
      </c>
      <c r="D40" s="3">
        <v>7142269.4199999999</v>
      </c>
      <c r="E40" s="26">
        <f>D40-C40</f>
        <v>-670722.25999999978</v>
      </c>
      <c r="F40" s="375">
        <v>7032822.5194468051</v>
      </c>
      <c r="G40" s="376">
        <v>4139119.1870503169</v>
      </c>
      <c r="H40" s="47">
        <v>1</v>
      </c>
      <c r="I40" s="388">
        <f t="shared" si="9"/>
        <v>1190378.2366666666</v>
      </c>
      <c r="J40" s="27">
        <f>'ผลการดำเนินงาน Planfin 64'!D35</f>
        <v>1212828</v>
      </c>
      <c r="K40" s="150">
        <f t="shared" si="6"/>
        <v>22449.763333333423</v>
      </c>
      <c r="L40" s="414">
        <f t="shared" si="7"/>
        <v>1.8859352970193689E-2</v>
      </c>
      <c r="M40" s="408">
        <f t="shared" si="8"/>
        <v>0.16980989216169895</v>
      </c>
    </row>
    <row r="41" spans="1:13" s="9" customFormat="1">
      <c r="A41" s="2" t="s">
        <v>1466</v>
      </c>
      <c r="B41" s="165" t="s">
        <v>1467</v>
      </c>
      <c r="C41" s="3">
        <v>0</v>
      </c>
      <c r="D41" s="6">
        <v>0</v>
      </c>
      <c r="E41" s="26">
        <f>D41-C41</f>
        <v>0</v>
      </c>
      <c r="F41" s="375">
        <v>39.76</v>
      </c>
      <c r="G41" s="376">
        <v>0</v>
      </c>
      <c r="H41" s="47">
        <v>0</v>
      </c>
      <c r="I41" s="388">
        <f t="shared" si="9"/>
        <v>0</v>
      </c>
      <c r="J41" s="27">
        <f>'ผลการดำเนินงาน Planfin 64'!D36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88973489.100000009</v>
      </c>
      <c r="E42" s="28">
        <f t="shared" si="5"/>
        <v>2960432.6400000006</v>
      </c>
      <c r="F42" s="377">
        <v>84915809.985203087</v>
      </c>
      <c r="G42" s="378">
        <v>29005153.000017833</v>
      </c>
      <c r="H42" s="48">
        <v>1</v>
      </c>
      <c r="I42" s="5">
        <f>SUM(I27:I41)</f>
        <v>14828914.85</v>
      </c>
      <c r="J42" s="31">
        <f>'ผลการดำเนินงาน Planfin 64'!D37</f>
        <v>12341964.640000002</v>
      </c>
      <c r="K42" s="29">
        <f t="shared" si="6"/>
        <v>-2486950.2099999972</v>
      </c>
      <c r="L42" s="418">
        <f t="shared" si="7"/>
        <v>-0.16770952123984967</v>
      </c>
      <c r="M42" s="409">
        <f t="shared" si="8"/>
        <v>0.13871507979335837</v>
      </c>
    </row>
    <row r="43" spans="1:13" s="9" customFormat="1" ht="25.5">
      <c r="A43" s="84" t="s">
        <v>1408</v>
      </c>
      <c r="B43" s="77" t="s">
        <v>156</v>
      </c>
      <c r="C43" s="78">
        <f>C42-C38</f>
        <v>79954624.520000011</v>
      </c>
      <c r="D43" s="78">
        <f>D42-D38</f>
        <v>83793229.080000013</v>
      </c>
      <c r="E43" s="79">
        <f>D43-C43</f>
        <v>3838604.5600000024</v>
      </c>
      <c r="F43" s="80"/>
      <c r="G43" s="81"/>
      <c r="H43" s="82"/>
      <c r="I43" s="78">
        <f>I42-I38</f>
        <v>13965538.18</v>
      </c>
      <c r="J43" s="83">
        <f>'ผลการดำเนินงาน Planfin 64'!D38</f>
        <v>11369143.650000002</v>
      </c>
      <c r="K43" s="151">
        <f t="shared" si="6"/>
        <v>-2596394.5299999975</v>
      </c>
      <c r="L43" s="419">
        <f t="shared" si="7"/>
        <v>-0.18591439130632897</v>
      </c>
      <c r="M43" s="410">
        <f t="shared" si="8"/>
        <v>0.13568093478227847</v>
      </c>
    </row>
    <row r="44" spans="1:13" s="172" customFormat="1" ht="25.5">
      <c r="A44" s="224"/>
      <c r="B44" s="219" t="s">
        <v>1525</v>
      </c>
      <c r="C44" s="225">
        <f>C43-C41</f>
        <v>79954624.520000011</v>
      </c>
      <c r="D44" s="225">
        <f>D43-D41</f>
        <v>83793229.080000013</v>
      </c>
      <c r="E44" s="226">
        <f>D44-C44</f>
        <v>3838604.5600000024</v>
      </c>
      <c r="F44" s="226"/>
      <c r="G44" s="227"/>
      <c r="H44" s="226"/>
      <c r="I44" s="225">
        <f>I43-I41</f>
        <v>13965538.18</v>
      </c>
      <c r="J44" s="225">
        <f>J43-J41</f>
        <v>11369143.650000002</v>
      </c>
      <c r="K44" s="404">
        <f t="shared" si="6"/>
        <v>-2596394.5299999975</v>
      </c>
      <c r="L44" s="420">
        <f t="shared" si="7"/>
        <v>-0.18591439130632897</v>
      </c>
      <c r="M44" s="421">
        <f t="shared" si="8"/>
        <v>0.13568093478227847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6672724.7799999863</v>
      </c>
      <c r="D46" s="5">
        <f t="shared" si="10"/>
        <v>1582850.099999994</v>
      </c>
      <c r="E46" s="28">
        <f t="shared" ref="E46:E48" si="11">D46-C46</f>
        <v>-5089874.6799999923</v>
      </c>
      <c r="F46" s="229"/>
      <c r="G46" s="230"/>
      <c r="H46" s="231"/>
      <c r="I46" s="5">
        <f t="shared" ref="I46:J48" si="12">I23-I42</f>
        <v>263808.35000000149</v>
      </c>
      <c r="J46" s="5">
        <f t="shared" si="12"/>
        <v>7243439.3199999947</v>
      </c>
      <c r="K46" s="28">
        <f>J46-I46</f>
        <v>6979630.9699999932</v>
      </c>
      <c r="L46" s="418">
        <f t="shared" ref="L46:L48" si="13">K46/I46</f>
        <v>26.457202624556629</v>
      </c>
      <c r="M46" s="409">
        <f t="shared" ref="M46:M48" si="14">(J46/D46)</f>
        <v>4.5762004374261478</v>
      </c>
    </row>
    <row r="47" spans="1:13" s="95" customFormat="1">
      <c r="A47" s="232" t="s">
        <v>63</v>
      </c>
      <c r="B47" s="233" t="s">
        <v>65</v>
      </c>
      <c r="C47" s="234">
        <f t="shared" si="10"/>
        <v>10405079.979999989</v>
      </c>
      <c r="D47" s="234">
        <f t="shared" si="10"/>
        <v>4228310.7599999905</v>
      </c>
      <c r="E47" s="235">
        <f t="shared" si="11"/>
        <v>-6176769.2199999988</v>
      </c>
      <c r="F47" s="236"/>
      <c r="G47" s="237"/>
      <c r="H47" s="238"/>
      <c r="I47" s="234">
        <f>I24-I43</f>
        <v>704718.46000000089</v>
      </c>
      <c r="J47" s="234">
        <f t="shared" si="12"/>
        <v>8216260.3099999949</v>
      </c>
      <c r="K47" s="235">
        <f t="shared" ref="K47" si="15">J47-I47</f>
        <v>7511541.849999994</v>
      </c>
      <c r="L47" s="422">
        <f t="shared" si="13"/>
        <v>10.658925906382507</v>
      </c>
      <c r="M47" s="423">
        <f t="shared" si="14"/>
        <v>1.9431543177304247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10405079.979999989</v>
      </c>
      <c r="D48" s="240">
        <f t="shared" si="10"/>
        <v>4228310.7599999905</v>
      </c>
      <c r="E48" s="241">
        <f t="shared" si="11"/>
        <v>-6176769.2199999988</v>
      </c>
      <c r="F48" s="242"/>
      <c r="G48" s="242"/>
      <c r="H48" s="242"/>
      <c r="I48" s="240">
        <f>I25-I44</f>
        <v>704718.46000000089</v>
      </c>
      <c r="J48" s="240">
        <f t="shared" si="12"/>
        <v>8216260.3099999949</v>
      </c>
      <c r="K48" s="241">
        <f>J48-I48</f>
        <v>7511541.849999994</v>
      </c>
      <c r="L48" s="424">
        <f t="shared" si="13"/>
        <v>10.658925906382507</v>
      </c>
      <c r="M48" s="425">
        <f t="shared" si="14"/>
        <v>1.9431543177304247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845662.16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-91377.488000001875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70" t="s">
        <v>1801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70" t="s">
        <v>1802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1482</v>
      </c>
      <c r="B54" s="176" t="s">
        <v>1803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8" t="s">
        <v>1872</v>
      </c>
      <c r="B56" s="478"/>
      <c r="C56" s="478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7874341.8499999996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2850990.3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1406624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12131956.149999999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257942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480000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42500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83486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516709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580000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120400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127600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34700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196291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2439628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23643825.690000001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7900755.79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2752924.17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1876079.67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5488320.1399999997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582983.1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2519097.11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2523665.71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41905820.129999995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33201315.789999999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18893.7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442498.43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3404685.51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937039.64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263252.8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3638134.26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761220.56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1456199.36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803600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3021019.92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>
      <c r="A127" s="1"/>
      <c r="B127" s="371" t="s">
        <v>162</v>
      </c>
      <c r="C127" s="205">
        <v>2040000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5488637.2999999998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792155.22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234593.6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24072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42550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867600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9489608.1199999992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209" t="s">
        <v>1815</v>
      </c>
      <c r="C139" s="454" t="s">
        <v>1814</v>
      </c>
      <c r="D139" s="454" t="s">
        <v>1814</v>
      </c>
      <c r="E139" s="454" t="s">
        <v>157</v>
      </c>
      <c r="F139" s="454"/>
      <c r="G139" s="454"/>
    </row>
    <row r="140" spans="1:13" s="208" customFormat="1">
      <c r="B140" s="15" t="s">
        <v>163</v>
      </c>
      <c r="C140" s="455" t="s">
        <v>159</v>
      </c>
      <c r="D140" s="455"/>
      <c r="E140" s="455" t="s">
        <v>160</v>
      </c>
      <c r="F140" s="455"/>
      <c r="G140" s="455"/>
    </row>
    <row r="141" spans="1:13" s="207" customFormat="1">
      <c r="B141" s="15" t="s">
        <v>107</v>
      </c>
      <c r="C141" s="454" t="s">
        <v>108</v>
      </c>
      <c r="D141" s="454"/>
      <c r="E141" s="454" t="s">
        <v>109</v>
      </c>
      <c r="F141" s="454"/>
      <c r="G141" s="454"/>
    </row>
    <row r="142" spans="1:13" s="207" customFormat="1">
      <c r="B142" s="15" t="s">
        <v>110</v>
      </c>
      <c r="C142" s="454" t="s">
        <v>111</v>
      </c>
      <c r="D142" s="454"/>
      <c r="E142" s="454" t="s">
        <v>112</v>
      </c>
      <c r="F142" s="454"/>
      <c r="G142" s="454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54" bestFit="1" customWidth="1"/>
    <col min="12" max="12" width="16.125" style="154" customWidth="1"/>
    <col min="13" max="13" width="15" style="154" customWidth="1"/>
    <col min="14" max="16384" width="9" style="55"/>
  </cols>
  <sheetData>
    <row r="1" spans="1:13" ht="12.75" customHeight="1">
      <c r="B1" s="463" t="s">
        <v>139</v>
      </c>
      <c r="C1" s="463"/>
      <c r="D1" s="463"/>
      <c r="E1" s="463"/>
      <c r="F1" s="9" t="s">
        <v>1829</v>
      </c>
      <c r="G1" s="9" t="s">
        <v>171</v>
      </c>
      <c r="H1" s="1"/>
      <c r="I1" s="60"/>
    </row>
    <row r="2" spans="1:13">
      <c r="B2" s="487" t="s">
        <v>114</v>
      </c>
      <c r="C2" s="487"/>
      <c r="D2" s="487"/>
      <c r="E2" s="487"/>
      <c r="F2" s="9" t="s">
        <v>1830</v>
      </c>
      <c r="G2" s="9" t="s">
        <v>182</v>
      </c>
      <c r="H2" s="1"/>
      <c r="I2" s="104" t="s">
        <v>1862</v>
      </c>
    </row>
    <row r="3" spans="1:13" ht="12.75" customHeight="1">
      <c r="B3" s="463" t="s">
        <v>1876</v>
      </c>
      <c r="C3" s="463"/>
      <c r="D3" s="463"/>
      <c r="E3" s="463"/>
      <c r="F3" s="9" t="s">
        <v>1831</v>
      </c>
      <c r="G3" s="9" t="s">
        <v>1475</v>
      </c>
      <c r="H3" s="1"/>
    </row>
    <row r="4" spans="1:13">
      <c r="B4" s="463"/>
      <c r="C4" s="463"/>
      <c r="D4" s="463"/>
      <c r="E4" s="9"/>
      <c r="F4" s="9" t="s">
        <v>1832</v>
      </c>
      <c r="G4" s="9" t="s">
        <v>1884</v>
      </c>
      <c r="H4" s="1"/>
    </row>
    <row r="5" spans="1:13" s="1" customFormat="1" ht="12.75" customHeight="1">
      <c r="B5" s="464" t="s">
        <v>1527</v>
      </c>
      <c r="C5" s="465"/>
      <c r="D5" s="465"/>
      <c r="E5" s="465"/>
      <c r="G5" s="9"/>
      <c r="K5" s="45"/>
      <c r="L5" s="45"/>
      <c r="M5" s="45"/>
    </row>
    <row r="6" spans="1:13" s="215" customFormat="1">
      <c r="A6" s="11" t="s">
        <v>121</v>
      </c>
      <c r="B6" s="481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2"/>
      <c r="C7" s="174" t="s">
        <v>3</v>
      </c>
      <c r="D7" s="17" t="s">
        <v>4</v>
      </c>
      <c r="E7" s="18" t="s">
        <v>1531</v>
      </c>
      <c r="F7" s="479" t="s">
        <v>171</v>
      </c>
      <c r="G7" s="480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2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3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1" customFormat="1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57" t="s">
        <v>7</v>
      </c>
      <c r="C11" s="3">
        <v>55759159.340000004</v>
      </c>
      <c r="D11" s="3">
        <v>57990866.100000001</v>
      </c>
      <c r="E11" s="26">
        <f>D11-C11</f>
        <v>2231706.7599999979</v>
      </c>
      <c r="F11" s="375">
        <v>55090367.928141743</v>
      </c>
      <c r="G11" s="376">
        <v>13004130.880836744</v>
      </c>
      <c r="H11" s="47">
        <v>1</v>
      </c>
      <c r="I11" s="388">
        <f>(D11/12)*2</f>
        <v>9665144.3499999996</v>
      </c>
      <c r="J11" s="27">
        <f>'ผลการดำเนินงาน Planfin 64'!E6</f>
        <v>17955837.720000003</v>
      </c>
      <c r="K11" s="150">
        <f>J11-I11</f>
        <v>8290693.3700000029</v>
      </c>
      <c r="L11" s="414">
        <f t="shared" ref="L11:L25" si="0">K11/I11</f>
        <v>0.8577930209598994</v>
      </c>
      <c r="M11" s="408">
        <f>(J11/D11)</f>
        <v>0.30963217015998323</v>
      </c>
    </row>
    <row r="12" spans="1:13">
      <c r="A12" s="2" t="s">
        <v>8</v>
      </c>
      <c r="B12" s="57" t="s">
        <v>9</v>
      </c>
      <c r="C12" s="3">
        <v>401350</v>
      </c>
      <c r="D12" s="3">
        <v>400000</v>
      </c>
      <c r="E12" s="26">
        <f t="shared" ref="E12:E22" si="1">D12-C12</f>
        <v>-1350</v>
      </c>
      <c r="F12" s="375">
        <v>196218.66165289254</v>
      </c>
      <c r="G12" s="376">
        <v>139955.19459213293</v>
      </c>
      <c r="H12" s="47">
        <v>2</v>
      </c>
      <c r="I12" s="388">
        <f t="shared" ref="I12:I22" si="2">(D12/12)*2</f>
        <v>66666.666666666672</v>
      </c>
      <c r="J12" s="27">
        <f>'ผลการดำเนินงาน Planfin 64'!E7</f>
        <v>0</v>
      </c>
      <c r="K12" s="150">
        <f>J12-I12</f>
        <v>-66666.666666666672</v>
      </c>
      <c r="L12" s="414">
        <f t="shared" si="0"/>
        <v>-1</v>
      </c>
      <c r="M12" s="408">
        <f t="shared" ref="M12:M25" si="3">(J12/D12)</f>
        <v>0</v>
      </c>
    </row>
    <row r="13" spans="1:13">
      <c r="A13" s="2" t="s">
        <v>10</v>
      </c>
      <c r="B13" s="57" t="s">
        <v>11</v>
      </c>
      <c r="C13" s="3">
        <v>6446</v>
      </c>
      <c r="D13" s="3">
        <v>10000</v>
      </c>
      <c r="E13" s="26">
        <f t="shared" si="1"/>
        <v>3554</v>
      </c>
      <c r="F13" s="375">
        <v>94117.599297520632</v>
      </c>
      <c r="G13" s="376">
        <v>162181.87026989844</v>
      </c>
      <c r="H13" s="47">
        <v>2</v>
      </c>
      <c r="I13" s="388">
        <f t="shared" si="2"/>
        <v>1666.6666666666667</v>
      </c>
      <c r="J13" s="27">
        <f>'ผลการดำเนินงาน Planfin 64'!E8</f>
        <v>0</v>
      </c>
      <c r="K13" s="150">
        <f t="shared" ref="K13:K25" si="4">J13-I13</f>
        <v>-1666.6666666666667</v>
      </c>
      <c r="L13" s="414">
        <f t="shared" si="0"/>
        <v>-1</v>
      </c>
      <c r="M13" s="408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360000</v>
      </c>
      <c r="E14" s="26">
        <f t="shared" si="1"/>
        <v>4336.5100000000093</v>
      </c>
      <c r="F14" s="375">
        <v>1211650.9209917358</v>
      </c>
      <c r="G14" s="376">
        <v>944753.05947997363</v>
      </c>
      <c r="H14" s="47">
        <v>0</v>
      </c>
      <c r="I14" s="388">
        <f t="shared" si="2"/>
        <v>60000</v>
      </c>
      <c r="J14" s="27">
        <f>'ผลการดำเนินงาน Planfin 64'!E9</f>
        <v>58963</v>
      </c>
      <c r="K14" s="150">
        <f t="shared" si="4"/>
        <v>-1037</v>
      </c>
      <c r="L14" s="414">
        <f t="shared" si="0"/>
        <v>-1.7283333333333335E-2</v>
      </c>
      <c r="M14" s="408">
        <f t="shared" si="3"/>
        <v>0.1637861111111111</v>
      </c>
    </row>
    <row r="15" spans="1:13">
      <c r="A15" s="2" t="s">
        <v>14</v>
      </c>
      <c r="B15" s="57" t="s">
        <v>15</v>
      </c>
      <c r="C15" s="3">
        <v>4119966.52</v>
      </c>
      <c r="D15" s="3">
        <v>4160000</v>
      </c>
      <c r="E15" s="26">
        <f t="shared" si="1"/>
        <v>40033.479999999981</v>
      </c>
      <c r="F15" s="375">
        <v>7801530.9207438007</v>
      </c>
      <c r="G15" s="376">
        <v>5883725.1744828187</v>
      </c>
      <c r="H15" s="47">
        <v>0</v>
      </c>
      <c r="I15" s="388">
        <f t="shared" si="2"/>
        <v>693333.33333333337</v>
      </c>
      <c r="J15" s="27">
        <f>'ผลการดำเนินงาน Planfin 64'!E10</f>
        <v>653617.5</v>
      </c>
      <c r="K15" s="150">
        <f t="shared" si="4"/>
        <v>-39715.833333333372</v>
      </c>
      <c r="L15" s="414">
        <f t="shared" si="0"/>
        <v>-5.7282451923076974E-2</v>
      </c>
      <c r="M15" s="408">
        <f t="shared" si="3"/>
        <v>0.15711959134615386</v>
      </c>
    </row>
    <row r="16" spans="1:13">
      <c r="A16" s="2" t="s">
        <v>16</v>
      </c>
      <c r="B16" s="57" t="s">
        <v>17</v>
      </c>
      <c r="C16" s="3">
        <v>1405173.99</v>
      </c>
      <c r="D16" s="3">
        <v>1450000</v>
      </c>
      <c r="E16" s="26">
        <f t="shared" si="1"/>
        <v>44826.010000000009</v>
      </c>
      <c r="F16" s="375">
        <v>2389926.2218181817</v>
      </c>
      <c r="G16" s="376">
        <v>2395607.798115537</v>
      </c>
      <c r="H16" s="47">
        <v>0</v>
      </c>
      <c r="I16" s="388">
        <f t="shared" si="2"/>
        <v>241666.66666666666</v>
      </c>
      <c r="J16" s="27">
        <f>'ผลการดำเนินงาน Planfin 64'!E11</f>
        <v>360742</v>
      </c>
      <c r="K16" s="150">
        <f t="shared" si="4"/>
        <v>119075.33333333334</v>
      </c>
      <c r="L16" s="414">
        <f t="shared" si="0"/>
        <v>0.49272551724137936</v>
      </c>
      <c r="M16" s="408">
        <f t="shared" si="3"/>
        <v>0.24878758620689656</v>
      </c>
    </row>
    <row r="17" spans="1:13">
      <c r="A17" s="2" t="s">
        <v>18</v>
      </c>
      <c r="B17" s="57" t="s">
        <v>19</v>
      </c>
      <c r="C17" s="3">
        <v>441169</v>
      </c>
      <c r="D17" s="3">
        <v>550000</v>
      </c>
      <c r="E17" s="26">
        <f t="shared" si="1"/>
        <v>108831</v>
      </c>
      <c r="F17" s="375">
        <v>541630.08743801666</v>
      </c>
      <c r="G17" s="376">
        <v>1113578.4599029464</v>
      </c>
      <c r="H17" s="47">
        <v>1</v>
      </c>
      <c r="I17" s="388">
        <f t="shared" si="2"/>
        <v>91666.666666666672</v>
      </c>
      <c r="J17" s="27">
        <f>'ผลการดำเนินงาน Planfin 64'!E12</f>
        <v>45075</v>
      </c>
      <c r="K17" s="150">
        <f t="shared" si="4"/>
        <v>-46591.666666666672</v>
      </c>
      <c r="L17" s="414">
        <f t="shared" si="0"/>
        <v>-0.50827272727272732</v>
      </c>
      <c r="M17" s="408">
        <f t="shared" si="3"/>
        <v>8.195454545454546E-2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7430000</v>
      </c>
      <c r="E18" s="26">
        <f t="shared" si="1"/>
        <v>-1484809.5500000007</v>
      </c>
      <c r="F18" s="375">
        <v>6982763.8549999977</v>
      </c>
      <c r="G18" s="376">
        <v>6067372.420841462</v>
      </c>
      <c r="H18" s="47">
        <v>1</v>
      </c>
      <c r="I18" s="388">
        <f t="shared" si="2"/>
        <v>1238333.3333333333</v>
      </c>
      <c r="J18" s="27">
        <f>'ผลการดำเนินงาน Planfin 64'!E13</f>
        <v>1253754.55</v>
      </c>
      <c r="K18" s="150">
        <f t="shared" si="4"/>
        <v>15421.216666666791</v>
      </c>
      <c r="L18" s="414">
        <f t="shared" si="0"/>
        <v>1.245320323014815E-2</v>
      </c>
      <c r="M18" s="408">
        <f t="shared" si="3"/>
        <v>0.16874220053835801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28200000</v>
      </c>
      <c r="E19" s="26">
        <f t="shared" si="1"/>
        <v>276666.67000000179</v>
      </c>
      <c r="F19" s="375">
        <v>39812919.739008263</v>
      </c>
      <c r="G19" s="376">
        <v>10642063.545296295</v>
      </c>
      <c r="H19" s="47">
        <v>0</v>
      </c>
      <c r="I19" s="388">
        <f t="shared" si="2"/>
        <v>4700000</v>
      </c>
      <c r="J19" s="27">
        <f>'ผลการดำเนินงาน Planfin 64'!E14</f>
        <v>5097439.68</v>
      </c>
      <c r="K19" s="150">
        <f t="shared" si="4"/>
        <v>397439.6799999997</v>
      </c>
      <c r="L19" s="414">
        <f t="shared" si="0"/>
        <v>8.4561634042553124E-2</v>
      </c>
      <c r="M19" s="408">
        <f t="shared" si="3"/>
        <v>0.18076027234042552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7327000</v>
      </c>
      <c r="E20" s="26">
        <f t="shared" si="1"/>
        <v>-175504.66000000015</v>
      </c>
      <c r="F20" s="375">
        <v>8899687.4920413215</v>
      </c>
      <c r="G20" s="376">
        <v>3858190.5818685293</v>
      </c>
      <c r="H20" s="47">
        <v>0</v>
      </c>
      <c r="I20" s="388">
        <f t="shared" si="2"/>
        <v>1221166.6666666667</v>
      </c>
      <c r="J20" s="27">
        <f>'ผลการดำเนินงาน Planfin 64'!E15</f>
        <v>280970.07999999996</v>
      </c>
      <c r="K20" s="150">
        <f t="shared" si="4"/>
        <v>-940196.58666666679</v>
      </c>
      <c r="L20" s="414">
        <f t="shared" si="0"/>
        <v>-0.76991668076975572</v>
      </c>
      <c r="M20" s="408">
        <f t="shared" si="3"/>
        <v>3.8347219871707375E-2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88">
        <f t="shared" si="2"/>
        <v>0</v>
      </c>
      <c r="J21" s="27">
        <f>'ผลการดำเนินงาน Planfin 64'!E16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5144025.18</v>
      </c>
      <c r="E22" s="26">
        <f t="shared" si="1"/>
        <v>5144025.18</v>
      </c>
      <c r="F22" s="375">
        <v>4402627.4239669424</v>
      </c>
      <c r="G22" s="376">
        <v>6372211.2642878396</v>
      </c>
      <c r="H22" s="47">
        <v>1</v>
      </c>
      <c r="I22" s="388">
        <f t="shared" si="2"/>
        <v>857337.52999999991</v>
      </c>
      <c r="J22" s="27">
        <f>'ผลการดำเนินงาน Planfin 64'!E17</f>
        <v>0</v>
      </c>
      <c r="K22" s="150">
        <f t="shared" si="4"/>
        <v>-857337.52999999991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113021891.28</v>
      </c>
      <c r="E23" s="28">
        <f>D23-C23</f>
        <v>6192315.3999999911</v>
      </c>
      <c r="F23" s="377">
        <v>127851569.61676708</v>
      </c>
      <c r="G23" s="378">
        <v>50998171.065133229</v>
      </c>
      <c r="H23" s="48">
        <v>0</v>
      </c>
      <c r="I23" s="5">
        <f>SUM(I11:I22)</f>
        <v>18836981.879999999</v>
      </c>
      <c r="J23" s="31">
        <f>'ผลการดำเนินงาน Planfin 64'!E18</f>
        <v>25706399.530000001</v>
      </c>
      <c r="K23" s="29">
        <f t="shared" si="4"/>
        <v>6869417.6500000022</v>
      </c>
      <c r="L23" s="418">
        <f t="shared" si="0"/>
        <v>0.36467719158840123</v>
      </c>
      <c r="M23" s="409">
        <f t="shared" si="3"/>
        <v>0.22744619859806686</v>
      </c>
    </row>
    <row r="24" spans="1:13" s="9" customFormat="1">
      <c r="A24" s="84" t="s">
        <v>1407</v>
      </c>
      <c r="B24" s="77" t="s">
        <v>155</v>
      </c>
      <c r="C24" s="78">
        <f>C23-C22</f>
        <v>106829575.88000001</v>
      </c>
      <c r="D24" s="78">
        <f>D23-D22</f>
        <v>107877866.09999999</v>
      </c>
      <c r="E24" s="79">
        <f>D24-C24</f>
        <v>1048290.2199999839</v>
      </c>
      <c r="F24" s="80"/>
      <c r="G24" s="81"/>
      <c r="H24" s="82"/>
      <c r="I24" s="78">
        <f>I23-I22</f>
        <v>17979644.349999998</v>
      </c>
      <c r="J24" s="83">
        <f>'ผลการดำเนินงาน Planfin 64'!E19</f>
        <v>25706399.530000001</v>
      </c>
      <c r="K24" s="151">
        <f t="shared" si="4"/>
        <v>7726755.1800000034</v>
      </c>
      <c r="L24" s="419">
        <f t="shared" si="0"/>
        <v>0.42975016800040344</v>
      </c>
      <c r="M24" s="410">
        <f t="shared" si="3"/>
        <v>0.23829169466673389</v>
      </c>
    </row>
    <row r="25" spans="1:13" s="1" customFormat="1" ht="25.5">
      <c r="A25" s="218"/>
      <c r="B25" s="219" t="s">
        <v>1524</v>
      </c>
      <c r="C25" s="220">
        <f>C24-C21</f>
        <v>106829575.88000001</v>
      </c>
      <c r="D25" s="220">
        <f>D24-D21</f>
        <v>107877866.09999999</v>
      </c>
      <c r="E25" s="221">
        <f>D25-C25</f>
        <v>1048290.2199999839</v>
      </c>
      <c r="F25" s="220"/>
      <c r="G25" s="222"/>
      <c r="H25" s="223"/>
      <c r="I25" s="220">
        <f>I24-I21</f>
        <v>17979644.349999998</v>
      </c>
      <c r="J25" s="220">
        <f>J24-J21</f>
        <v>25706399.530000001</v>
      </c>
      <c r="K25" s="404">
        <f t="shared" si="4"/>
        <v>7726755.1800000034</v>
      </c>
      <c r="L25" s="420">
        <f t="shared" si="0"/>
        <v>0.42975016800040344</v>
      </c>
      <c r="M25" s="421">
        <f t="shared" si="3"/>
        <v>0.23829169466673389</v>
      </c>
    </row>
    <row r="26" spans="1:13" s="1" customFormat="1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57" t="s">
        <v>32</v>
      </c>
      <c r="C27" s="3">
        <v>8619150.5299999993</v>
      </c>
      <c r="D27" s="3">
        <v>9565830.6699999999</v>
      </c>
      <c r="E27" s="26">
        <f t="shared" ref="E27:E42" si="5">D27-C27</f>
        <v>946680.1400000006</v>
      </c>
      <c r="F27" s="375">
        <v>11512612.321570253</v>
      </c>
      <c r="G27" s="376">
        <v>4297011.5599770034</v>
      </c>
      <c r="H27" s="47">
        <v>0</v>
      </c>
      <c r="I27" s="388">
        <f>(D27/12)*2</f>
        <v>1594305.1116666666</v>
      </c>
      <c r="J27" s="27">
        <f>'ผลการดำเนินงาน Planfin 64'!E22</f>
        <v>1289135.8899999999</v>
      </c>
      <c r="K27" s="150">
        <f t="shared" ref="K27:K44" si="6">J27-I27</f>
        <v>-305169.22166666668</v>
      </c>
      <c r="L27" s="414">
        <f t="shared" ref="L27:L44" si="7">K27/I27</f>
        <v>-0.19141205747477444</v>
      </c>
      <c r="M27" s="408">
        <f t="shared" ref="M27:M44" si="8">(J27/D27)</f>
        <v>0.1347646570875376</v>
      </c>
    </row>
    <row r="28" spans="1:13">
      <c r="A28" s="2" t="s">
        <v>33</v>
      </c>
      <c r="B28" s="57" t="s">
        <v>34</v>
      </c>
      <c r="C28" s="3">
        <v>3288094.21</v>
      </c>
      <c r="D28" s="3">
        <v>3914667.47</v>
      </c>
      <c r="E28" s="26">
        <f t="shared" si="5"/>
        <v>626573.26000000024</v>
      </c>
      <c r="F28" s="375">
        <v>3108021.525372724</v>
      </c>
      <c r="G28" s="376">
        <v>1490046.9249988487</v>
      </c>
      <c r="H28" s="47">
        <v>1</v>
      </c>
      <c r="I28" s="388">
        <f t="shared" ref="I28:I41" si="9">(D28/12)*2</f>
        <v>652444.57833333337</v>
      </c>
      <c r="J28" s="27">
        <f>'ผลการดำเนินงาน Planfin 64'!E23</f>
        <v>406571.21</v>
      </c>
      <c r="K28" s="150">
        <f t="shared" si="6"/>
        <v>-245873.36833333335</v>
      </c>
      <c r="L28" s="414">
        <f t="shared" si="7"/>
        <v>-0.37684943135157278</v>
      </c>
      <c r="M28" s="408">
        <f t="shared" si="8"/>
        <v>0.10385842810807121</v>
      </c>
    </row>
    <row r="29" spans="1:13">
      <c r="A29" s="2" t="s">
        <v>35</v>
      </c>
      <c r="B29" s="57" t="s">
        <v>36</v>
      </c>
      <c r="C29" s="3">
        <v>355197.82</v>
      </c>
      <c r="D29" s="3">
        <v>502131.53</v>
      </c>
      <c r="E29" s="26">
        <f t="shared" si="5"/>
        <v>146933.71000000002</v>
      </c>
      <c r="F29" s="375">
        <v>575114.58987603313</v>
      </c>
      <c r="G29" s="376">
        <v>318020.99299464806</v>
      </c>
      <c r="H29" s="47">
        <v>0</v>
      </c>
      <c r="I29" s="388">
        <f t="shared" si="9"/>
        <v>83688.588333333333</v>
      </c>
      <c r="J29" s="27">
        <f>'ผลการดำเนินงาน Planfin 64'!E24</f>
        <v>27167.599999999999</v>
      </c>
      <c r="K29" s="150">
        <f t="shared" si="6"/>
        <v>-56520.988333333335</v>
      </c>
      <c r="L29" s="414">
        <f t="shared" si="7"/>
        <v>-0.67537270563352192</v>
      </c>
      <c r="M29" s="408">
        <f t="shared" si="8"/>
        <v>5.4104549061079671E-2</v>
      </c>
    </row>
    <row r="30" spans="1:13">
      <c r="A30" s="2" t="s">
        <v>37</v>
      </c>
      <c r="B30" s="57" t="s">
        <v>38</v>
      </c>
      <c r="C30" s="3">
        <v>1020148.93</v>
      </c>
      <c r="D30" s="3">
        <v>1325445.96</v>
      </c>
      <c r="E30" s="26">
        <f t="shared" si="5"/>
        <v>305297.02999999991</v>
      </c>
      <c r="F30" s="375">
        <v>4017169.7271900824</v>
      </c>
      <c r="G30" s="376">
        <v>1789886.7252389649</v>
      </c>
      <c r="H30" s="47">
        <v>0</v>
      </c>
      <c r="I30" s="388">
        <f t="shared" si="9"/>
        <v>220907.66</v>
      </c>
      <c r="J30" s="27">
        <f>'ผลการดำเนินงาน Planfin 64'!E25</f>
        <v>195863.2</v>
      </c>
      <c r="K30" s="150">
        <f t="shared" si="6"/>
        <v>-25044.459999999992</v>
      </c>
      <c r="L30" s="414">
        <f t="shared" si="7"/>
        <v>-0.11337071788275695</v>
      </c>
      <c r="M30" s="408">
        <f t="shared" si="8"/>
        <v>0.14777154701954051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28200000</v>
      </c>
      <c r="E31" s="26">
        <f t="shared" si="5"/>
        <v>269166.67000000179</v>
      </c>
      <c r="F31" s="375">
        <v>39604684.373842977</v>
      </c>
      <c r="G31" s="376">
        <v>10319256.520349238</v>
      </c>
      <c r="H31" s="47">
        <v>0</v>
      </c>
      <c r="I31" s="388">
        <f t="shared" si="9"/>
        <v>4700000</v>
      </c>
      <c r="J31" s="27">
        <f>'ผลการดำเนินงาน Planfin 64'!E26</f>
        <v>5097439.68</v>
      </c>
      <c r="K31" s="150">
        <f t="shared" si="6"/>
        <v>397439.6799999997</v>
      </c>
      <c r="L31" s="414">
        <f t="shared" si="7"/>
        <v>8.4561634042553124E-2</v>
      </c>
      <c r="M31" s="408">
        <f t="shared" si="8"/>
        <v>0.18076027234042552</v>
      </c>
    </row>
    <row r="32" spans="1:13">
      <c r="A32" s="2" t="s">
        <v>41</v>
      </c>
      <c r="B32" s="57" t="s">
        <v>42</v>
      </c>
      <c r="C32" s="3">
        <v>9556962</v>
      </c>
      <c r="D32" s="3">
        <v>7270440</v>
      </c>
      <c r="E32" s="26">
        <f t="shared" si="5"/>
        <v>-2286522</v>
      </c>
      <c r="F32" s="375">
        <v>11351502.087768594</v>
      </c>
      <c r="G32" s="376">
        <v>3382758.7020859085</v>
      </c>
      <c r="H32" s="47">
        <v>0</v>
      </c>
      <c r="I32" s="388">
        <f t="shared" si="9"/>
        <v>1211740</v>
      </c>
      <c r="J32" s="27">
        <f>'ผลการดำเนินงาน Planfin 64'!E27</f>
        <v>1328463</v>
      </c>
      <c r="K32" s="150">
        <f t="shared" si="6"/>
        <v>116723</v>
      </c>
      <c r="L32" s="414">
        <f t="shared" si="7"/>
        <v>9.632676976909238E-2</v>
      </c>
      <c r="M32" s="408">
        <f t="shared" si="8"/>
        <v>0.18272112829484874</v>
      </c>
    </row>
    <row r="33" spans="1:13">
      <c r="A33" s="2" t="s">
        <v>43</v>
      </c>
      <c r="B33" s="57" t="s">
        <v>44</v>
      </c>
      <c r="C33" s="3">
        <v>16829674</v>
      </c>
      <c r="D33" s="3">
        <v>16925000</v>
      </c>
      <c r="E33" s="26">
        <f t="shared" si="5"/>
        <v>95326</v>
      </c>
      <c r="F33" s="375">
        <v>19484720.583677687</v>
      </c>
      <c r="G33" s="376">
        <v>5103158.8595148642</v>
      </c>
      <c r="H33" s="47">
        <v>0</v>
      </c>
      <c r="I33" s="388">
        <f t="shared" si="9"/>
        <v>2820833.3333333335</v>
      </c>
      <c r="J33" s="27">
        <f>'ผลการดำเนินงาน Planfin 64'!E28</f>
        <v>2445087.5</v>
      </c>
      <c r="K33" s="150">
        <f t="shared" si="6"/>
        <v>-375745.83333333349</v>
      </c>
      <c r="L33" s="414">
        <f t="shared" si="7"/>
        <v>-0.13320384047267361</v>
      </c>
      <c r="M33" s="408">
        <f t="shared" si="8"/>
        <v>0.14446602658788774</v>
      </c>
    </row>
    <row r="34" spans="1:13">
      <c r="A34" s="2" t="s">
        <v>45</v>
      </c>
      <c r="B34" s="57" t="s">
        <v>46</v>
      </c>
      <c r="C34" s="3">
        <v>1862236.69</v>
      </c>
      <c r="D34" s="3">
        <v>1946000</v>
      </c>
      <c r="E34" s="26">
        <f t="shared" si="5"/>
        <v>83763.310000000056</v>
      </c>
      <c r="F34" s="375">
        <v>2803807.0309090922</v>
      </c>
      <c r="G34" s="376">
        <v>814039.36220156972</v>
      </c>
      <c r="H34" s="47">
        <v>0</v>
      </c>
      <c r="I34" s="388">
        <f t="shared" si="9"/>
        <v>324333.33333333331</v>
      </c>
      <c r="J34" s="27">
        <f>'ผลการดำเนินงาน Planfin 64'!E29</f>
        <v>244486.44</v>
      </c>
      <c r="K34" s="150">
        <f t="shared" si="6"/>
        <v>-79846.893333333312</v>
      </c>
      <c r="L34" s="414">
        <f t="shared" si="7"/>
        <v>-0.24618774922918801</v>
      </c>
      <c r="M34" s="408">
        <f t="shared" si="8"/>
        <v>0.12563537512846865</v>
      </c>
    </row>
    <row r="35" spans="1:13">
      <c r="A35" s="2" t="s">
        <v>47</v>
      </c>
      <c r="B35" s="57" t="s">
        <v>48</v>
      </c>
      <c r="C35" s="3">
        <v>3467111.59</v>
      </c>
      <c r="D35" s="3">
        <v>4521347</v>
      </c>
      <c r="E35" s="26">
        <f t="shared" si="5"/>
        <v>1054235.4100000001</v>
      </c>
      <c r="F35" s="375">
        <v>6011048.1377685945</v>
      </c>
      <c r="G35" s="376">
        <v>5262141.9525103513</v>
      </c>
      <c r="H35" s="47">
        <v>0</v>
      </c>
      <c r="I35" s="388">
        <f t="shared" si="9"/>
        <v>753557.83333333337</v>
      </c>
      <c r="J35" s="27">
        <f>'ผลการดำเนินงาน Planfin 64'!E30</f>
        <v>486048.57999999996</v>
      </c>
      <c r="K35" s="150">
        <f t="shared" si="6"/>
        <v>-267509.25333333341</v>
      </c>
      <c r="L35" s="414">
        <f t="shared" si="7"/>
        <v>-0.3549949871133537</v>
      </c>
      <c r="M35" s="408">
        <f t="shared" si="8"/>
        <v>0.10750083548110773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375">
        <v>2841634.6007024786</v>
      </c>
      <c r="G36" s="376">
        <v>813049.26575332298</v>
      </c>
      <c r="H36" s="47">
        <v>0</v>
      </c>
      <c r="I36" s="388">
        <f t="shared" si="9"/>
        <v>343886.66666666669</v>
      </c>
      <c r="J36" s="27">
        <f>'ผลการดำเนินงาน Planfin 64'!E31</f>
        <v>311554.57999999996</v>
      </c>
      <c r="K36" s="150">
        <f t="shared" si="6"/>
        <v>-32332.086666666728</v>
      </c>
      <c r="L36" s="414">
        <f t="shared" si="7"/>
        <v>-9.4019599480449162E-2</v>
      </c>
      <c r="M36" s="408">
        <f t="shared" si="8"/>
        <v>0.15099673341992514</v>
      </c>
    </row>
    <row r="37" spans="1:13">
      <c r="A37" s="2" t="s">
        <v>51</v>
      </c>
      <c r="B37" s="57" t="s">
        <v>52</v>
      </c>
      <c r="C37" s="3">
        <v>3644178.02</v>
      </c>
      <c r="D37" s="3">
        <v>4646454.03</v>
      </c>
      <c r="E37" s="26">
        <f t="shared" si="5"/>
        <v>1002276.0100000002</v>
      </c>
      <c r="F37" s="375">
        <v>3989833.5987190055</v>
      </c>
      <c r="G37" s="376">
        <v>1642372.1709775152</v>
      </c>
      <c r="H37" s="47">
        <v>1</v>
      </c>
      <c r="I37" s="388">
        <f t="shared" si="9"/>
        <v>774409.005</v>
      </c>
      <c r="J37" s="27">
        <f>'ผลการดำเนินงาน Planfin 64'!E32</f>
        <v>428366.87</v>
      </c>
      <c r="K37" s="150">
        <f t="shared" si="6"/>
        <v>-346042.13500000001</v>
      </c>
      <c r="L37" s="414">
        <f t="shared" si="7"/>
        <v>-0.44684673443331152</v>
      </c>
      <c r="M37" s="408">
        <f t="shared" si="8"/>
        <v>9.2192210927781404E-2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375">
        <v>7301285.1496074414</v>
      </c>
      <c r="G38" s="376">
        <v>2765170.5090407813</v>
      </c>
      <c r="H38" s="47">
        <v>1</v>
      </c>
      <c r="I38" s="388">
        <f t="shared" si="9"/>
        <v>1581074.0999999999</v>
      </c>
      <c r="J38" s="27">
        <f>'ผลการดำเนินงาน Planfin 64'!E33</f>
        <v>1502178.67</v>
      </c>
      <c r="K38" s="150">
        <f t="shared" si="6"/>
        <v>-78895.429999999935</v>
      </c>
      <c r="L38" s="414">
        <f t="shared" si="7"/>
        <v>-4.9899894002437925E-2</v>
      </c>
      <c r="M38" s="408">
        <f t="shared" si="8"/>
        <v>0.15835001766626033</v>
      </c>
    </row>
    <row r="39" spans="1:13">
      <c r="A39" s="2" t="s">
        <v>55</v>
      </c>
      <c r="B39" s="57" t="s">
        <v>56</v>
      </c>
      <c r="C39" s="3">
        <v>606828.41</v>
      </c>
      <c r="D39" s="3">
        <v>600000</v>
      </c>
      <c r="E39" s="26">
        <f t="shared" si="5"/>
        <v>-6828.4100000000326</v>
      </c>
      <c r="F39" s="375">
        <v>463002.35053749994</v>
      </c>
      <c r="G39" s="376">
        <v>843194.04919781536</v>
      </c>
      <c r="H39" s="47">
        <v>1</v>
      </c>
      <c r="I39" s="388">
        <f t="shared" si="9"/>
        <v>100000</v>
      </c>
      <c r="J39" s="27">
        <f>'ผลการดำเนินงาน Planfin 64'!E34</f>
        <v>91039.45</v>
      </c>
      <c r="K39" s="150">
        <f t="shared" si="6"/>
        <v>-8960.5500000000029</v>
      </c>
      <c r="L39" s="414">
        <f t="shared" si="7"/>
        <v>-8.9605500000000032E-2</v>
      </c>
      <c r="M39" s="408">
        <f t="shared" si="8"/>
        <v>0.15173241666666668</v>
      </c>
    </row>
    <row r="40" spans="1:13" s="9" customFormat="1">
      <c r="A40" s="164" t="s">
        <v>57</v>
      </c>
      <c r="B40" s="165" t="s">
        <v>58</v>
      </c>
      <c r="C40" s="3">
        <v>10468981.48</v>
      </c>
      <c r="D40" s="3">
        <v>12624760</v>
      </c>
      <c r="E40" s="26">
        <f>D40-C40</f>
        <v>2155778.5199999996</v>
      </c>
      <c r="F40" s="375">
        <v>13091238.711364878</v>
      </c>
      <c r="G40" s="376">
        <v>7919508.0434809383</v>
      </c>
      <c r="H40" s="47">
        <v>0</v>
      </c>
      <c r="I40" s="388">
        <f t="shared" si="9"/>
        <v>2104126.6666666665</v>
      </c>
      <c r="J40" s="27">
        <f>'ผลการดำเนินงาน Planfin 64'!E35</f>
        <v>1666168.1</v>
      </c>
      <c r="K40" s="150">
        <f t="shared" si="6"/>
        <v>-437958.56666666642</v>
      </c>
      <c r="L40" s="414">
        <f t="shared" si="7"/>
        <v>-0.20814268152424273</v>
      </c>
      <c r="M40" s="408">
        <f t="shared" si="8"/>
        <v>0.13197621974595952</v>
      </c>
    </row>
    <row r="41" spans="1:13">
      <c r="A41" s="2" t="s">
        <v>1466</v>
      </c>
      <c r="B41" s="5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88">
        <f t="shared" si="9"/>
        <v>0</v>
      </c>
      <c r="J41" s="27">
        <f>'ผลการดำเนินงาน Planfin 64'!E36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103591841.25999999</v>
      </c>
      <c r="E42" s="28">
        <f t="shared" si="5"/>
        <v>4975074.9299999923</v>
      </c>
      <c r="F42" s="377">
        <v>126181558.16724065</v>
      </c>
      <c r="G42" s="378">
        <v>46790755.9247889</v>
      </c>
      <c r="H42" s="48">
        <v>0</v>
      </c>
      <c r="I42" s="5">
        <f>SUM(I27:I41)</f>
        <v>17265306.876666669</v>
      </c>
      <c r="J42" s="31">
        <f>'ผลการดำเนินงาน Planfin 64'!E37</f>
        <v>15519570.769999998</v>
      </c>
      <c r="K42" s="29">
        <f t="shared" si="6"/>
        <v>-1745736.1066666711</v>
      </c>
      <c r="L42" s="418">
        <f t="shared" si="7"/>
        <v>-0.10111237055542636</v>
      </c>
      <c r="M42" s="409">
        <f t="shared" si="8"/>
        <v>0.14981460490742898</v>
      </c>
    </row>
    <row r="43" spans="1:13" s="9" customFormat="1" ht="25.5">
      <c r="A43" s="84" t="s">
        <v>1408</v>
      </c>
      <c r="B43" s="77" t="s">
        <v>156</v>
      </c>
      <c r="C43" s="78">
        <f>C42-C38</f>
        <v>89750993.179999992</v>
      </c>
      <c r="D43" s="78">
        <f>D42-D38</f>
        <v>94105396.659999996</v>
      </c>
      <c r="E43" s="79">
        <f>D43-C43</f>
        <v>4354403.4800000042</v>
      </c>
      <c r="F43" s="80"/>
      <c r="G43" s="81"/>
      <c r="H43" s="82"/>
      <c r="I43" s="78">
        <f>I42-I38</f>
        <v>15684232.776666669</v>
      </c>
      <c r="J43" s="83">
        <f>'ผลการดำเนินงาน Planfin 64'!E38</f>
        <v>14017392.099999998</v>
      </c>
      <c r="K43" s="151">
        <f t="shared" si="6"/>
        <v>-1666840.6766666714</v>
      </c>
      <c r="L43" s="419">
        <f t="shared" si="7"/>
        <v>-0.10627492593366884</v>
      </c>
      <c r="M43" s="410">
        <f t="shared" si="8"/>
        <v>0.14895417901105523</v>
      </c>
    </row>
    <row r="44" spans="1:13" s="172" customFormat="1" ht="25.5">
      <c r="A44" s="224"/>
      <c r="B44" s="219" t="s">
        <v>1525</v>
      </c>
      <c r="C44" s="225">
        <f>C43-C41</f>
        <v>89750993.179999992</v>
      </c>
      <c r="D44" s="225">
        <f>D43-D41</f>
        <v>94105396.659999996</v>
      </c>
      <c r="E44" s="226">
        <f>D44-C44</f>
        <v>4354403.4800000042</v>
      </c>
      <c r="F44" s="226"/>
      <c r="G44" s="227"/>
      <c r="H44" s="226"/>
      <c r="I44" s="225">
        <f>I43-I41</f>
        <v>15684232.776666669</v>
      </c>
      <c r="J44" s="225">
        <f>J43-J41</f>
        <v>14017392.099999998</v>
      </c>
      <c r="K44" s="404">
        <f t="shared" si="6"/>
        <v>-1666840.6766666714</v>
      </c>
      <c r="L44" s="420">
        <f t="shared" si="7"/>
        <v>-0.10627492593366884</v>
      </c>
      <c r="M44" s="421">
        <f t="shared" si="8"/>
        <v>0.14895417901105523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8212809.5500000119</v>
      </c>
      <c r="D46" s="5">
        <f t="shared" si="10"/>
        <v>9430050.0200000107</v>
      </c>
      <c r="E46" s="28">
        <f t="shared" ref="E46:E48" si="11">D46-C46</f>
        <v>1217240.4699999988</v>
      </c>
      <c r="F46" s="229"/>
      <c r="G46" s="230"/>
      <c r="H46" s="231"/>
      <c r="I46" s="5">
        <f t="shared" ref="I46:J48" si="12">I23-I42</f>
        <v>1571675.0033333302</v>
      </c>
      <c r="J46" s="5">
        <f t="shared" si="12"/>
        <v>10186828.760000004</v>
      </c>
      <c r="K46" s="28">
        <f>J46-I46</f>
        <v>8615153.7566666733</v>
      </c>
      <c r="L46" s="418">
        <f t="shared" ref="L46:L48" si="13">K46/I46</f>
        <v>5.481510960214413</v>
      </c>
      <c r="M46" s="409">
        <f t="shared" ref="M46:M48" si="14">(J46/D46)</f>
        <v>1.0802518267023988</v>
      </c>
    </row>
    <row r="47" spans="1:13" s="95" customFormat="1">
      <c r="A47" s="232" t="s">
        <v>63</v>
      </c>
      <c r="B47" s="233" t="s">
        <v>65</v>
      </c>
      <c r="C47" s="234">
        <f t="shared" si="10"/>
        <v>17078582.700000018</v>
      </c>
      <c r="D47" s="234">
        <f t="shared" si="10"/>
        <v>13772469.439999998</v>
      </c>
      <c r="E47" s="235">
        <f t="shared" si="11"/>
        <v>-3306113.2600000203</v>
      </c>
      <c r="F47" s="236"/>
      <c r="G47" s="237"/>
      <c r="H47" s="238"/>
      <c r="I47" s="234">
        <f>I24-I43</f>
        <v>2295411.5733333286</v>
      </c>
      <c r="J47" s="234">
        <f t="shared" si="12"/>
        <v>11689007.430000003</v>
      </c>
      <c r="K47" s="235">
        <f t="shared" ref="K47" si="15">J47-I47</f>
        <v>9393595.8566666748</v>
      </c>
      <c r="L47" s="422">
        <f t="shared" si="13"/>
        <v>4.0923361918166048</v>
      </c>
      <c r="M47" s="423">
        <f t="shared" si="14"/>
        <v>0.84872269863609917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17078582.700000018</v>
      </c>
      <c r="D48" s="240">
        <f t="shared" si="10"/>
        <v>13772469.439999998</v>
      </c>
      <c r="E48" s="241">
        <f t="shared" si="11"/>
        <v>-3306113.2600000203</v>
      </c>
      <c r="F48" s="242"/>
      <c r="G48" s="242"/>
      <c r="H48" s="242"/>
      <c r="I48" s="240">
        <f>I25-I44</f>
        <v>2295411.5733333286</v>
      </c>
      <c r="J48" s="240">
        <f t="shared" si="12"/>
        <v>11689007.430000003</v>
      </c>
      <c r="K48" s="241">
        <f>J48-I48</f>
        <v>9393595.8566666748</v>
      </c>
      <c r="L48" s="424">
        <f t="shared" si="13"/>
        <v>4.0923361918166048</v>
      </c>
      <c r="M48" s="425">
        <f t="shared" si="14"/>
        <v>0.84872269863609917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2754493.8899999997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1501160.5579999997</v>
      </c>
      <c r="E50" s="51"/>
      <c r="H50" s="52"/>
      <c r="J50" s="52"/>
      <c r="K50" s="143"/>
      <c r="L50" s="143"/>
      <c r="M50" s="143"/>
    </row>
    <row r="51" spans="1:13" s="60" customFormat="1">
      <c r="A51" s="2" t="s">
        <v>68</v>
      </c>
      <c r="B51" s="170" t="s">
        <v>1800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57"/>
    </row>
    <row r="52" spans="1:13" s="60" customFormat="1">
      <c r="A52" s="2" t="s">
        <v>69</v>
      </c>
      <c r="B52" s="170" t="s">
        <v>1801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57"/>
    </row>
    <row r="53" spans="1:13">
      <c r="A53" s="2" t="s">
        <v>70</v>
      </c>
      <c r="B53" s="170" t="s">
        <v>1802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56"/>
      <c r="L53" s="156"/>
    </row>
    <row r="54" spans="1:13" s="1" customFormat="1">
      <c r="A54" s="2" t="s">
        <v>1482</v>
      </c>
      <c r="B54" s="176" t="s">
        <v>1803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8" t="s">
        <v>1872</v>
      </c>
      <c r="B56" s="478"/>
      <c r="C56" s="478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7854630.8600000003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4400473.5199999996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1389432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13644536.379999999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745367.5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808945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33650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9600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388250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914496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628004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27450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730575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114970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4401307.5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53167722.960000001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7854630.8600000003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4400473.5199999996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1389432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6700833.3300000001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16925000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2119390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3667756.25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10110207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45817083.329999998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36420000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8333.33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300416.67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3316666.67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1253333.33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458333.33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4060000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4367765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2419625.1800000002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2724400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9511790.1799999997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3336000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9095381.1999999993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2814628.93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486803.41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3000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1275000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17010813.539999999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1818</v>
      </c>
      <c r="C139" s="454" t="s">
        <v>1814</v>
      </c>
      <c r="D139" s="454" t="s">
        <v>1814</v>
      </c>
      <c r="E139" s="485" t="s">
        <v>157</v>
      </c>
      <c r="F139" s="485"/>
      <c r="G139" s="485"/>
    </row>
    <row r="140" spans="1:13" s="212" customFormat="1" ht="14.25">
      <c r="B140" s="211" t="s">
        <v>164</v>
      </c>
      <c r="C140" s="486" t="s">
        <v>159</v>
      </c>
      <c r="D140" s="486"/>
      <c r="E140" s="486" t="s">
        <v>160</v>
      </c>
      <c r="F140" s="486"/>
      <c r="G140" s="486"/>
    </row>
    <row r="141" spans="1:13" s="210" customFormat="1" ht="14.25">
      <c r="B141" s="211" t="s">
        <v>107</v>
      </c>
      <c r="C141" s="485" t="s">
        <v>108</v>
      </c>
      <c r="D141" s="485"/>
      <c r="E141" s="485" t="s">
        <v>109</v>
      </c>
      <c r="F141" s="485"/>
      <c r="G141" s="485"/>
    </row>
    <row r="142" spans="1:13" s="210" customFormat="1" ht="14.25">
      <c r="B142" s="211" t="s">
        <v>110</v>
      </c>
      <c r="C142" s="485" t="s">
        <v>111</v>
      </c>
      <c r="D142" s="485"/>
      <c r="E142" s="485" t="s">
        <v>112</v>
      </c>
      <c r="F142" s="485"/>
      <c r="G142" s="485"/>
    </row>
    <row r="143" spans="1:13" s="207" customFormat="1">
      <c r="B143" s="213"/>
      <c r="H143" s="214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1833</v>
      </c>
      <c r="G1" s="126" t="s">
        <v>172</v>
      </c>
      <c r="I1" s="105" t="s">
        <v>171</v>
      </c>
    </row>
    <row r="2" spans="1:13">
      <c r="B2" s="463" t="s">
        <v>115</v>
      </c>
      <c r="C2" s="463"/>
      <c r="D2" s="463"/>
      <c r="E2" s="463"/>
      <c r="F2" s="9" t="s">
        <v>1834</v>
      </c>
      <c r="G2" s="9" t="s">
        <v>179</v>
      </c>
      <c r="I2" s="104" t="s">
        <v>1863</v>
      </c>
    </row>
    <row r="3" spans="1:13" ht="12.75" customHeight="1">
      <c r="B3" s="463" t="s">
        <v>1876</v>
      </c>
      <c r="C3" s="463"/>
      <c r="D3" s="463"/>
      <c r="E3" s="463"/>
      <c r="F3" s="9" t="s">
        <v>1835</v>
      </c>
      <c r="G3" s="9" t="s">
        <v>1477</v>
      </c>
    </row>
    <row r="4" spans="1:13">
      <c r="B4" s="463"/>
      <c r="C4" s="463"/>
      <c r="D4" s="463"/>
      <c r="E4" s="9"/>
      <c r="F4" s="9" t="s">
        <v>1836</v>
      </c>
      <c r="G4" s="9" t="s">
        <v>1882</v>
      </c>
    </row>
    <row r="5" spans="1:13" ht="12.75" customHeight="1">
      <c r="B5" s="464" t="s">
        <v>1527</v>
      </c>
      <c r="C5" s="465"/>
      <c r="D5" s="465"/>
      <c r="E5" s="465"/>
    </row>
    <row r="6" spans="1:13" s="215" customFormat="1">
      <c r="A6" s="11" t="s">
        <v>121</v>
      </c>
      <c r="B6" s="481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2"/>
      <c r="C7" s="174" t="s">
        <v>3</v>
      </c>
      <c r="D7" s="17" t="s">
        <v>4</v>
      </c>
      <c r="E7" s="18" t="s">
        <v>1531</v>
      </c>
      <c r="F7" s="479" t="s">
        <v>171</v>
      </c>
      <c r="G7" s="480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2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3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375">
        <v>55090367.928141743</v>
      </c>
      <c r="G11" s="376">
        <v>13004130.880836744</v>
      </c>
      <c r="H11" s="47">
        <v>2</v>
      </c>
      <c r="I11" s="388">
        <f>(D11/12)*2</f>
        <v>11509623.523333333</v>
      </c>
      <c r="J11" s="27">
        <f>'ผลการดำเนินงาน Planfin 64'!F6</f>
        <v>33880166.399999999</v>
      </c>
      <c r="K11" s="150">
        <f>J11-I11</f>
        <v>22370542.876666665</v>
      </c>
      <c r="L11" s="414">
        <f t="shared" ref="L11:L25" si="0">K11/I11</f>
        <v>1.9436381069558972</v>
      </c>
      <c r="M11" s="408">
        <f>(J11/D11)</f>
        <v>0.49060635115931622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375">
        <v>196218.66165289254</v>
      </c>
      <c r="G12" s="376">
        <v>139955.19459213293</v>
      </c>
      <c r="H12" s="47">
        <v>2</v>
      </c>
      <c r="I12" s="388">
        <f t="shared" ref="I12:I22" si="2">(D12/12)*2</f>
        <v>78000</v>
      </c>
      <c r="J12" s="27">
        <f>'ผลการดำเนินงาน Planfin 64'!F7</f>
        <v>0</v>
      </c>
      <c r="K12" s="150">
        <f>J12-I12</f>
        <v>-78000</v>
      </c>
      <c r="L12" s="414">
        <f t="shared" si="0"/>
        <v>-1</v>
      </c>
      <c r="M12" s="4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10000</v>
      </c>
      <c r="E13" s="26">
        <f t="shared" si="1"/>
        <v>241.79999999999927</v>
      </c>
      <c r="F13" s="375">
        <v>94117.599297520632</v>
      </c>
      <c r="G13" s="376">
        <v>162181.87026989844</v>
      </c>
      <c r="H13" s="47">
        <v>0</v>
      </c>
      <c r="I13" s="388">
        <f t="shared" si="2"/>
        <v>1666.6666666666667</v>
      </c>
      <c r="J13" s="27">
        <f>'ผลการดำเนินงาน Planfin 64'!F8</f>
        <v>0</v>
      </c>
      <c r="K13" s="150">
        <f t="shared" ref="K13:K25" si="4">J13-I13</f>
        <v>-1666.6666666666667</v>
      </c>
      <c r="L13" s="414">
        <f t="shared" si="0"/>
        <v>-1</v>
      </c>
      <c r="M13" s="408">
        <f t="shared" si="3"/>
        <v>0</v>
      </c>
    </row>
    <row r="14" spans="1:13">
      <c r="A14" s="2" t="s">
        <v>12</v>
      </c>
      <c r="B14" s="85" t="s">
        <v>13</v>
      </c>
      <c r="C14" s="3">
        <v>804982.84</v>
      </c>
      <c r="D14" s="3">
        <v>859487.77</v>
      </c>
      <c r="E14" s="26">
        <f t="shared" si="1"/>
        <v>54504.930000000051</v>
      </c>
      <c r="F14" s="375">
        <v>1211650.9209917358</v>
      </c>
      <c r="G14" s="376">
        <v>944753.05947997363</v>
      </c>
      <c r="H14" s="47">
        <v>0</v>
      </c>
      <c r="I14" s="388">
        <f t="shared" si="2"/>
        <v>143247.96166666667</v>
      </c>
      <c r="J14" s="27">
        <f>'ผลการดำเนินงาน Planfin 64'!F9</f>
        <v>121425.76</v>
      </c>
      <c r="K14" s="150">
        <f t="shared" si="4"/>
        <v>-21822.201666666675</v>
      </c>
      <c r="L14" s="414">
        <f t="shared" si="0"/>
        <v>-0.15233865398689739</v>
      </c>
      <c r="M14" s="408">
        <f t="shared" si="3"/>
        <v>0.14127689100218377</v>
      </c>
    </row>
    <row r="15" spans="1:13">
      <c r="A15" s="2" t="s">
        <v>14</v>
      </c>
      <c r="B15" s="85" t="s">
        <v>15</v>
      </c>
      <c r="C15" s="3">
        <v>4448581.18</v>
      </c>
      <c r="D15" s="3">
        <v>4934283.5599999996</v>
      </c>
      <c r="E15" s="26">
        <f t="shared" si="1"/>
        <v>485702.37999999989</v>
      </c>
      <c r="F15" s="375">
        <v>7801530.9207438007</v>
      </c>
      <c r="G15" s="376">
        <v>5883725.1744828187</v>
      </c>
      <c r="H15" s="47">
        <v>0</v>
      </c>
      <c r="I15" s="388">
        <f t="shared" si="2"/>
        <v>822380.59333333327</v>
      </c>
      <c r="J15" s="27">
        <f>'ผลการดำเนินงาน Planfin 64'!F10</f>
        <v>973092.23</v>
      </c>
      <c r="K15" s="150">
        <f t="shared" si="4"/>
        <v>150711.63666666672</v>
      </c>
      <c r="L15" s="414">
        <f t="shared" si="0"/>
        <v>0.18326263762595768</v>
      </c>
      <c r="M15" s="408">
        <f t="shared" si="3"/>
        <v>0.19721043960432627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375">
        <v>2389926.2218181817</v>
      </c>
      <c r="G16" s="376">
        <v>2395607.798115537</v>
      </c>
      <c r="H16" s="47">
        <v>0</v>
      </c>
      <c r="I16" s="388">
        <f t="shared" si="2"/>
        <v>367473.5516666667</v>
      </c>
      <c r="J16" s="27">
        <f>'ผลการดำเนินงาน Planfin 64'!F11</f>
        <v>540394.65</v>
      </c>
      <c r="K16" s="150">
        <f t="shared" si="4"/>
        <v>172921.09833333333</v>
      </c>
      <c r="L16" s="414">
        <f t="shared" si="0"/>
        <v>0.47056746682599115</v>
      </c>
      <c r="M16" s="408">
        <f t="shared" si="3"/>
        <v>0.24509457780433186</v>
      </c>
    </row>
    <row r="17" spans="1:13">
      <c r="A17" s="2" t="s">
        <v>18</v>
      </c>
      <c r="B17" s="85" t="s">
        <v>19</v>
      </c>
      <c r="C17" s="3">
        <v>1323728.26</v>
      </c>
      <c r="D17" s="3">
        <v>1200000</v>
      </c>
      <c r="E17" s="26">
        <f t="shared" si="1"/>
        <v>-123728.26000000001</v>
      </c>
      <c r="F17" s="375">
        <v>541630.08743801666</v>
      </c>
      <c r="G17" s="376">
        <v>1113578.4599029464</v>
      </c>
      <c r="H17" s="47">
        <v>1</v>
      </c>
      <c r="I17" s="388">
        <f t="shared" si="2"/>
        <v>200000</v>
      </c>
      <c r="J17" s="27">
        <f>'ผลการดำเนินงาน Planfin 64'!F12</f>
        <v>99191.2</v>
      </c>
      <c r="K17" s="150">
        <f t="shared" si="4"/>
        <v>-100808.8</v>
      </c>
      <c r="L17" s="414">
        <f t="shared" si="0"/>
        <v>-0.50404400000000005</v>
      </c>
      <c r="M17" s="408">
        <f t="shared" si="3"/>
        <v>8.2659333333333335E-2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375">
        <v>6982763.8549999977</v>
      </c>
      <c r="G18" s="376">
        <v>6067372.420841462</v>
      </c>
      <c r="H18" s="47">
        <v>1</v>
      </c>
      <c r="I18" s="388">
        <f t="shared" si="2"/>
        <v>1936662.0533333335</v>
      </c>
      <c r="J18" s="27">
        <f>'ผลการดำเนินงาน Planfin 64'!F13</f>
        <v>2050023.08</v>
      </c>
      <c r="K18" s="150">
        <f t="shared" si="4"/>
        <v>113361.02666666661</v>
      </c>
      <c r="L18" s="414">
        <f t="shared" si="0"/>
        <v>5.8534232377586218E-2</v>
      </c>
      <c r="M18" s="408">
        <f t="shared" si="3"/>
        <v>0.17642237206293104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375">
        <v>39812919.739008263</v>
      </c>
      <c r="G19" s="376">
        <v>10642063.545296295</v>
      </c>
      <c r="H19" s="47">
        <v>2</v>
      </c>
      <c r="I19" s="388">
        <f t="shared" si="2"/>
        <v>8658755.1199999992</v>
      </c>
      <c r="J19" s="27">
        <f>'ผลการดำเนินงาน Planfin 64'!F14</f>
        <v>8421962.5700000003</v>
      </c>
      <c r="K19" s="150">
        <f t="shared" si="4"/>
        <v>-236792.54999999888</v>
      </c>
      <c r="L19" s="414">
        <f t="shared" si="0"/>
        <v>-2.7347181750533085E-2</v>
      </c>
      <c r="M19" s="408">
        <f t="shared" si="3"/>
        <v>0.16210880304157782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9563536.1199999992</v>
      </c>
      <c r="E20" s="26">
        <f t="shared" si="1"/>
        <v>-459847</v>
      </c>
      <c r="F20" s="375">
        <v>8899687.4920413215</v>
      </c>
      <c r="G20" s="376">
        <v>3858190.5818685293</v>
      </c>
      <c r="H20" s="47">
        <v>1</v>
      </c>
      <c r="I20" s="388">
        <f t="shared" si="2"/>
        <v>1593922.6866666665</v>
      </c>
      <c r="J20" s="27">
        <f>'ผลการดำเนินงาน Planfin 64'!F15</f>
        <v>2024352.62</v>
      </c>
      <c r="K20" s="150">
        <f t="shared" si="4"/>
        <v>430429.93333333358</v>
      </c>
      <c r="L20" s="414">
        <f t="shared" si="0"/>
        <v>0.27004442369377507</v>
      </c>
      <c r="M20" s="408">
        <f t="shared" si="3"/>
        <v>0.21167407061562918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88">
        <f t="shared" si="2"/>
        <v>0</v>
      </c>
      <c r="J21" s="27">
        <f>'ผลการดำเนินงาน Planfin 64'!F16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8773062.3399999999</v>
      </c>
      <c r="E22" s="26">
        <f t="shared" si="1"/>
        <v>4197453.57</v>
      </c>
      <c r="F22" s="375">
        <v>4402627.4239669424</v>
      </c>
      <c r="G22" s="376">
        <v>6372211.2642878396</v>
      </c>
      <c r="H22" s="47">
        <v>1</v>
      </c>
      <c r="I22" s="388">
        <f t="shared" si="2"/>
        <v>1462177.0566666666</v>
      </c>
      <c r="J22" s="27">
        <f>'ผลการดำเนินงาน Planfin 64'!F17</f>
        <v>0</v>
      </c>
      <c r="K22" s="150">
        <f t="shared" si="4"/>
        <v>-1462177.0566666666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160643455.28</v>
      </c>
      <c r="E23" s="28">
        <f>D23-C23</f>
        <v>1238481.3999999762</v>
      </c>
      <c r="F23" s="377">
        <v>127851569.61676708</v>
      </c>
      <c r="G23" s="378">
        <v>50998171.065133229</v>
      </c>
      <c r="H23" s="48">
        <v>1</v>
      </c>
      <c r="I23" s="5">
        <f>SUM(I11:I22)</f>
        <v>26773909.213333331</v>
      </c>
      <c r="J23" s="31">
        <f>'ผลการดำเนินงาน Planfin 64'!F18</f>
        <v>48110608.50999999</v>
      </c>
      <c r="K23" s="29">
        <f t="shared" si="4"/>
        <v>21336699.296666659</v>
      </c>
      <c r="L23" s="418">
        <f t="shared" si="0"/>
        <v>0.79692132839686491</v>
      </c>
      <c r="M23" s="409">
        <f t="shared" si="3"/>
        <v>0.29948688806614415</v>
      </c>
    </row>
    <row r="24" spans="1:13" s="9" customFormat="1">
      <c r="A24" s="84" t="s">
        <v>1407</v>
      </c>
      <c r="B24" s="77" t="s">
        <v>155</v>
      </c>
      <c r="C24" s="78">
        <f>C23-C22</f>
        <v>154829365.11000001</v>
      </c>
      <c r="D24" s="78">
        <f>D23-D22</f>
        <v>151870392.94</v>
      </c>
      <c r="E24" s="79">
        <f>D24-C24</f>
        <v>-2958972.1700000167</v>
      </c>
      <c r="F24" s="80"/>
      <c r="G24" s="81"/>
      <c r="H24" s="82"/>
      <c r="I24" s="78">
        <f>I23-I22</f>
        <v>25311732.156666666</v>
      </c>
      <c r="J24" s="83">
        <f>'ผลการดำเนินงาน Planfin 64'!F19</f>
        <v>48110608.50999999</v>
      </c>
      <c r="K24" s="151">
        <f t="shared" si="4"/>
        <v>22798876.353333324</v>
      </c>
      <c r="L24" s="419">
        <f t="shared" si="0"/>
        <v>0.90072367280990295</v>
      </c>
      <c r="M24" s="410">
        <f t="shared" si="3"/>
        <v>0.31678727880165047</v>
      </c>
    </row>
    <row r="25" spans="1:13" ht="25.5">
      <c r="A25" s="218"/>
      <c r="B25" s="219" t="s">
        <v>1524</v>
      </c>
      <c r="C25" s="220">
        <f>C24-C21</f>
        <v>154829365.11000001</v>
      </c>
      <c r="D25" s="220">
        <f>D24-D21</f>
        <v>151870392.94</v>
      </c>
      <c r="E25" s="221">
        <f>D25-C25</f>
        <v>-2958972.1700000167</v>
      </c>
      <c r="F25" s="220"/>
      <c r="G25" s="222"/>
      <c r="H25" s="223"/>
      <c r="I25" s="220">
        <f>I24-I21</f>
        <v>25311732.156666666</v>
      </c>
      <c r="J25" s="220">
        <f>J24-J21</f>
        <v>48110608.50999999</v>
      </c>
      <c r="K25" s="404">
        <f t="shared" si="4"/>
        <v>22798876.353333324</v>
      </c>
      <c r="L25" s="420">
        <f t="shared" si="0"/>
        <v>0.90072367280990295</v>
      </c>
      <c r="M25" s="421">
        <f t="shared" si="3"/>
        <v>0.31678727880165047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13115890.609999999</v>
      </c>
      <c r="D27" s="3">
        <v>12000000</v>
      </c>
      <c r="E27" s="26">
        <f t="shared" ref="E27:E42" si="5">D27-C27</f>
        <v>-1115890.6099999994</v>
      </c>
      <c r="F27" s="375">
        <v>11512612.321570253</v>
      </c>
      <c r="G27" s="376">
        <v>4297011.5599770034</v>
      </c>
      <c r="H27" s="47">
        <v>1</v>
      </c>
      <c r="I27" s="388">
        <f>(D27/12)*2</f>
        <v>2000000</v>
      </c>
      <c r="J27" s="27">
        <f>'ผลการดำเนินงาน Planfin 64'!F22</f>
        <v>1786715.77</v>
      </c>
      <c r="K27" s="150">
        <f t="shared" ref="K27:K44" si="6">J27-I27</f>
        <v>-213284.22999999998</v>
      </c>
      <c r="L27" s="414">
        <f t="shared" ref="L27:L44" si="7">K27/I27</f>
        <v>-0.106642115</v>
      </c>
      <c r="M27" s="408">
        <f t="shared" ref="M27:M44" si="8">(J27/D27)</f>
        <v>0.14889298083333333</v>
      </c>
    </row>
    <row r="28" spans="1:13">
      <c r="A28" s="2" t="s">
        <v>33</v>
      </c>
      <c r="B28" s="85" t="s">
        <v>34</v>
      </c>
      <c r="C28" s="3">
        <v>2475590.63</v>
      </c>
      <c r="D28" s="3">
        <v>2273790.7400000002</v>
      </c>
      <c r="E28" s="26">
        <f t="shared" si="5"/>
        <v>-201799.88999999966</v>
      </c>
      <c r="F28" s="375">
        <v>3108021.525372724</v>
      </c>
      <c r="G28" s="376">
        <v>1490046.9249988487</v>
      </c>
      <c r="H28" s="47">
        <v>0</v>
      </c>
      <c r="I28" s="388">
        <f t="shared" ref="I28:I41" si="9">(D28/12)*2</f>
        <v>378965.12333333335</v>
      </c>
      <c r="J28" s="27">
        <f>'ผลการดำเนินงาน Planfin 64'!F23</f>
        <v>362645.05</v>
      </c>
      <c r="K28" s="150">
        <f t="shared" si="6"/>
        <v>-16320.073333333363</v>
      </c>
      <c r="L28" s="414">
        <f t="shared" si="7"/>
        <v>-4.3064842457754125E-2</v>
      </c>
      <c r="M28" s="408">
        <f t="shared" si="8"/>
        <v>0.15948919292370764</v>
      </c>
    </row>
    <row r="29" spans="1:13">
      <c r="A29" s="2" t="s">
        <v>35</v>
      </c>
      <c r="B29" s="85" t="s">
        <v>36</v>
      </c>
      <c r="C29" s="3">
        <v>550335.41</v>
      </c>
      <c r="D29" s="3">
        <v>419799.16</v>
      </c>
      <c r="E29" s="26">
        <f t="shared" si="5"/>
        <v>-130536.25000000006</v>
      </c>
      <c r="F29" s="375">
        <v>575114.58987603313</v>
      </c>
      <c r="G29" s="376">
        <v>318020.99299464806</v>
      </c>
      <c r="H29" s="47">
        <v>0</v>
      </c>
      <c r="I29" s="388">
        <f t="shared" si="9"/>
        <v>69966.526666666658</v>
      </c>
      <c r="J29" s="27">
        <f>'ผลการดำเนินงาน Planfin 64'!F24</f>
        <v>88904.05</v>
      </c>
      <c r="K29" s="150">
        <f t="shared" si="6"/>
        <v>18937.523333333345</v>
      </c>
      <c r="L29" s="414">
        <f t="shared" si="7"/>
        <v>0.27066547727251311</v>
      </c>
      <c r="M29" s="408">
        <f t="shared" si="8"/>
        <v>0.21177757954541884</v>
      </c>
    </row>
    <row r="30" spans="1:13">
      <c r="A30" s="2" t="s">
        <v>37</v>
      </c>
      <c r="B30" s="85" t="s">
        <v>38</v>
      </c>
      <c r="C30" s="3">
        <v>4120411.88</v>
      </c>
      <c r="D30" s="3">
        <v>4200000</v>
      </c>
      <c r="E30" s="26">
        <f t="shared" si="5"/>
        <v>79588.120000000112</v>
      </c>
      <c r="F30" s="375">
        <v>4017169.7271900824</v>
      </c>
      <c r="G30" s="376">
        <v>1789886.7252389649</v>
      </c>
      <c r="H30" s="47">
        <v>1</v>
      </c>
      <c r="I30" s="388">
        <f t="shared" si="9"/>
        <v>700000</v>
      </c>
      <c r="J30" s="27">
        <f>'ผลการดำเนินงาน Planfin 64'!F25</f>
        <v>840966.88</v>
      </c>
      <c r="K30" s="150">
        <f t="shared" si="6"/>
        <v>140966.88</v>
      </c>
      <c r="L30" s="414">
        <f t="shared" si="7"/>
        <v>0.20138125714285715</v>
      </c>
      <c r="M30" s="408">
        <f t="shared" si="8"/>
        <v>0.20023020952380952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375">
        <v>39604684.373842977</v>
      </c>
      <c r="G31" s="376">
        <v>10319256.520349238</v>
      </c>
      <c r="H31" s="47">
        <v>2</v>
      </c>
      <c r="I31" s="388">
        <f t="shared" si="9"/>
        <v>8658755.1199999992</v>
      </c>
      <c r="J31" s="27">
        <f>'ผลการดำเนินงาน Planfin 64'!F26</f>
        <v>8422551.5300000012</v>
      </c>
      <c r="K31" s="150">
        <f t="shared" si="6"/>
        <v>-236203.58999999799</v>
      </c>
      <c r="L31" s="414">
        <f t="shared" si="7"/>
        <v>-2.7279162734884919E-2</v>
      </c>
      <c r="M31" s="408">
        <f t="shared" si="8"/>
        <v>0.16212013954418583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375">
        <v>11351502.087768594</v>
      </c>
      <c r="G32" s="376">
        <v>3382758.7020859085</v>
      </c>
      <c r="H32" s="47">
        <v>2</v>
      </c>
      <c r="I32" s="388">
        <f t="shared" si="9"/>
        <v>2566500</v>
      </c>
      <c r="J32" s="27">
        <f>'ผลการดำเนินงาน Planfin 64'!F27</f>
        <v>2544385.16</v>
      </c>
      <c r="K32" s="150">
        <f t="shared" si="6"/>
        <v>-22114.839999999851</v>
      </c>
      <c r="L32" s="414">
        <f t="shared" si="7"/>
        <v>-8.6167309565555617E-3</v>
      </c>
      <c r="M32" s="408">
        <f t="shared" si="8"/>
        <v>0.16523054484057406</v>
      </c>
    </row>
    <row r="33" spans="1:13">
      <c r="A33" s="2" t="s">
        <v>43</v>
      </c>
      <c r="B33" s="85" t="s">
        <v>44</v>
      </c>
      <c r="C33" s="3">
        <v>26838618</v>
      </c>
      <c r="D33" s="3">
        <v>24748570</v>
      </c>
      <c r="E33" s="26">
        <f t="shared" si="5"/>
        <v>-2090048</v>
      </c>
      <c r="F33" s="375">
        <v>19484720.583677687</v>
      </c>
      <c r="G33" s="376">
        <v>5103158.8595148642</v>
      </c>
      <c r="H33" s="47">
        <v>2</v>
      </c>
      <c r="I33" s="388">
        <f t="shared" si="9"/>
        <v>4124761.6666666665</v>
      </c>
      <c r="J33" s="27">
        <f>'ผลการดำเนินงาน Planfin 64'!F28</f>
        <v>3696636</v>
      </c>
      <c r="K33" s="150">
        <f t="shared" si="6"/>
        <v>-428125.66666666651</v>
      </c>
      <c r="L33" s="414">
        <f t="shared" si="7"/>
        <v>-0.10379403739286751</v>
      </c>
      <c r="M33" s="408">
        <f t="shared" si="8"/>
        <v>0.14936766043452207</v>
      </c>
    </row>
    <row r="34" spans="1:13">
      <c r="A34" s="2" t="s">
        <v>45</v>
      </c>
      <c r="B34" s="85" t="s">
        <v>46</v>
      </c>
      <c r="C34" s="3">
        <v>3354228.42</v>
      </c>
      <c r="D34" s="3">
        <v>2980214.7</v>
      </c>
      <c r="E34" s="26">
        <f t="shared" si="5"/>
        <v>-374013.71999999974</v>
      </c>
      <c r="F34" s="375">
        <v>2803807.0309090922</v>
      </c>
      <c r="G34" s="376">
        <v>814039.36220156972</v>
      </c>
      <c r="H34" s="47">
        <v>1</v>
      </c>
      <c r="I34" s="388">
        <f t="shared" si="9"/>
        <v>496702.45</v>
      </c>
      <c r="J34" s="27">
        <f>'ผลการดำเนินงาน Planfin 64'!F29</f>
        <v>430128.93</v>
      </c>
      <c r="K34" s="150">
        <f t="shared" si="6"/>
        <v>-66573.520000000019</v>
      </c>
      <c r="L34" s="414">
        <f t="shared" si="7"/>
        <v>-0.13403098776742497</v>
      </c>
      <c r="M34" s="408">
        <f t="shared" si="8"/>
        <v>0.14432816870542917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375">
        <v>6011048.1377685945</v>
      </c>
      <c r="G35" s="376">
        <v>5262141.9525103513</v>
      </c>
      <c r="H35" s="47">
        <v>1</v>
      </c>
      <c r="I35" s="388">
        <f t="shared" si="9"/>
        <v>1245324.9216666666</v>
      </c>
      <c r="J35" s="27">
        <f>'ผลการดำเนินงาน Planfin 64'!F30</f>
        <v>638516.66</v>
      </c>
      <c r="K35" s="150">
        <f t="shared" si="6"/>
        <v>-606808.2616666666</v>
      </c>
      <c r="L35" s="414">
        <f t="shared" si="7"/>
        <v>-0.48726902602619693</v>
      </c>
      <c r="M35" s="408">
        <f t="shared" si="8"/>
        <v>8.5455162328967174E-2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375">
        <v>2841634.6007024786</v>
      </c>
      <c r="G36" s="376">
        <v>813049.26575332298</v>
      </c>
      <c r="H36" s="47">
        <v>3</v>
      </c>
      <c r="I36" s="388">
        <f t="shared" si="9"/>
        <v>846000</v>
      </c>
      <c r="J36" s="27">
        <f>'ผลการดำเนินงาน Planfin 64'!F31</f>
        <v>946271.71000000008</v>
      </c>
      <c r="K36" s="150">
        <f t="shared" si="6"/>
        <v>100271.71000000008</v>
      </c>
      <c r="L36" s="414">
        <f t="shared" si="7"/>
        <v>0.11852447990543745</v>
      </c>
      <c r="M36" s="408">
        <f t="shared" si="8"/>
        <v>0.18642074665090624</v>
      </c>
    </row>
    <row r="37" spans="1:13">
      <c r="A37" s="2" t="s">
        <v>51</v>
      </c>
      <c r="B37" s="85" t="s">
        <v>52</v>
      </c>
      <c r="C37" s="3">
        <v>4657014.71</v>
      </c>
      <c r="D37" s="3">
        <v>4374425.3099999996</v>
      </c>
      <c r="E37" s="26">
        <f t="shared" si="5"/>
        <v>-282589.40000000037</v>
      </c>
      <c r="F37" s="375">
        <v>3989833.5987190055</v>
      </c>
      <c r="G37" s="376">
        <v>1642372.1709775152</v>
      </c>
      <c r="H37" s="47">
        <v>1</v>
      </c>
      <c r="I37" s="388">
        <f t="shared" si="9"/>
        <v>729070.88499999989</v>
      </c>
      <c r="J37" s="27">
        <f>'ผลการดำเนินงาน Planfin 64'!F32</f>
        <v>523422.08</v>
      </c>
      <c r="K37" s="150">
        <f t="shared" si="6"/>
        <v>-205648.80499999988</v>
      </c>
      <c r="L37" s="414">
        <f t="shared" si="7"/>
        <v>-0.28206969888805794</v>
      </c>
      <c r="M37" s="408">
        <f t="shared" si="8"/>
        <v>0.11965505018532367</v>
      </c>
    </row>
    <row r="38" spans="1:13">
      <c r="A38" s="2" t="s">
        <v>53</v>
      </c>
      <c r="B38" s="85" t="s">
        <v>54</v>
      </c>
      <c r="C38" s="3">
        <v>12232161.91</v>
      </c>
      <c r="D38" s="3">
        <v>11847737.039999999</v>
      </c>
      <c r="E38" s="26">
        <f t="shared" si="5"/>
        <v>-384424.87000000104</v>
      </c>
      <c r="F38" s="375">
        <v>7301285.1496074414</v>
      </c>
      <c r="G38" s="376">
        <v>2765170.5090407813</v>
      </c>
      <c r="H38" s="47">
        <v>2</v>
      </c>
      <c r="I38" s="388">
        <f t="shared" si="9"/>
        <v>1974622.8399999999</v>
      </c>
      <c r="J38" s="27">
        <f>'ผลการดำเนินงาน Planfin 64'!F33</f>
        <v>2122563.21</v>
      </c>
      <c r="K38" s="150">
        <f t="shared" si="6"/>
        <v>147940.37000000011</v>
      </c>
      <c r="L38" s="414">
        <f t="shared" si="7"/>
        <v>7.492082386730628E-2</v>
      </c>
      <c r="M38" s="408">
        <f t="shared" si="8"/>
        <v>0.17915347064455106</v>
      </c>
    </row>
    <row r="39" spans="1:13">
      <c r="A39" s="2" t="s">
        <v>55</v>
      </c>
      <c r="B39" s="85" t="s">
        <v>56</v>
      </c>
      <c r="C39" s="3">
        <v>1570956.39</v>
      </c>
      <c r="D39" s="3">
        <v>892629.8</v>
      </c>
      <c r="E39" s="26">
        <f t="shared" si="5"/>
        <v>-678326.58999999985</v>
      </c>
      <c r="F39" s="375">
        <v>463002.35053749994</v>
      </c>
      <c r="G39" s="376">
        <v>843194.04919781536</v>
      </c>
      <c r="H39" s="47">
        <v>1</v>
      </c>
      <c r="I39" s="388">
        <f t="shared" si="9"/>
        <v>148771.63333333333</v>
      </c>
      <c r="J39" s="27">
        <f>'ผลการดำเนินงาน Planfin 64'!F34</f>
        <v>58305.29</v>
      </c>
      <c r="K39" s="150">
        <f t="shared" si="6"/>
        <v>-90466.343333333323</v>
      </c>
      <c r="L39" s="414">
        <f t="shared" si="7"/>
        <v>-0.60808866116726101</v>
      </c>
      <c r="M39" s="408">
        <f t="shared" si="8"/>
        <v>6.531855647212316E-2</v>
      </c>
    </row>
    <row r="40" spans="1:13" s="9" customFormat="1">
      <c r="A40" s="164" t="s">
        <v>57</v>
      </c>
      <c r="B40" s="165" t="s">
        <v>58</v>
      </c>
      <c r="C40" s="3">
        <v>11309951.49</v>
      </c>
      <c r="D40" s="3">
        <v>11277304.92</v>
      </c>
      <c r="E40" s="26">
        <f>D40-C40</f>
        <v>-32646.570000000298</v>
      </c>
      <c r="F40" s="375">
        <v>13091238.711364878</v>
      </c>
      <c r="G40" s="376">
        <v>7919508.0434809383</v>
      </c>
      <c r="H40" s="47">
        <v>0</v>
      </c>
      <c r="I40" s="388">
        <f t="shared" si="9"/>
        <v>1879550.82</v>
      </c>
      <c r="J40" s="27">
        <f>'ผลการดำเนินงาน Planfin 64'!F35</f>
        <v>852031.75</v>
      </c>
      <c r="K40" s="150">
        <f t="shared" si="6"/>
        <v>-1027519.0700000001</v>
      </c>
      <c r="L40" s="414">
        <f t="shared" si="7"/>
        <v>-0.54668331340995613</v>
      </c>
      <c r="M40" s="408">
        <f t="shared" si="8"/>
        <v>7.5552781098340654E-2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88">
        <f t="shared" si="9"/>
        <v>0</v>
      </c>
      <c r="J41" s="27">
        <f>'ผลการดำเนินงาน Planfin 64'!F36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154913951.92000002</v>
      </c>
      <c r="E42" s="28">
        <f t="shared" si="5"/>
        <v>-5261615.9099999666</v>
      </c>
      <c r="F42" s="377">
        <v>126181558.16724065</v>
      </c>
      <c r="G42" s="378">
        <v>46790755.9247889</v>
      </c>
      <c r="H42" s="48">
        <v>1</v>
      </c>
      <c r="I42" s="5">
        <f>SUM(I27:I41)</f>
        <v>25818991.986666668</v>
      </c>
      <c r="J42" s="31">
        <f>'ผลการดำเนินงาน Planfin 64'!F37</f>
        <v>23314044.07</v>
      </c>
      <c r="K42" s="29">
        <f t="shared" si="6"/>
        <v>-2504947.9166666679</v>
      </c>
      <c r="L42" s="418">
        <f t="shared" si="7"/>
        <v>-9.7019586123279419E-2</v>
      </c>
      <c r="M42" s="409">
        <f t="shared" si="8"/>
        <v>0.15049673564612009</v>
      </c>
    </row>
    <row r="43" spans="1:13" s="9" customFormat="1" ht="25.5">
      <c r="A43" s="84" t="s">
        <v>1408</v>
      </c>
      <c r="B43" s="77" t="s">
        <v>156</v>
      </c>
      <c r="C43" s="78">
        <f>C42-C38</f>
        <v>147943405.91999999</v>
      </c>
      <c r="D43" s="78">
        <f>D42-D38</f>
        <v>143066214.88000003</v>
      </c>
      <c r="E43" s="79">
        <f>D43-C43</f>
        <v>-4877191.0399999619</v>
      </c>
      <c r="F43" s="80"/>
      <c r="G43" s="81"/>
      <c r="H43" s="82"/>
      <c r="I43" s="78">
        <f>I42-I38</f>
        <v>23844369.146666668</v>
      </c>
      <c r="J43" s="83">
        <f>'ผลการดำเนินงาน Planfin 64'!F38</f>
        <v>21191480.859999999</v>
      </c>
      <c r="K43" s="151">
        <f t="shared" si="6"/>
        <v>-2652888.286666669</v>
      </c>
      <c r="L43" s="419">
        <f t="shared" si="7"/>
        <v>-0.11125848079052787</v>
      </c>
      <c r="M43" s="410">
        <f t="shared" si="8"/>
        <v>0.14812358653491201</v>
      </c>
    </row>
    <row r="44" spans="1:13" s="172" customFormat="1" ht="25.5">
      <c r="A44" s="224"/>
      <c r="B44" s="219" t="s">
        <v>1525</v>
      </c>
      <c r="C44" s="225">
        <f>C43-C41</f>
        <v>147943405.91999999</v>
      </c>
      <c r="D44" s="225">
        <f>D43-D41</f>
        <v>143066214.88000003</v>
      </c>
      <c r="E44" s="226">
        <f>D44-C44</f>
        <v>-4877191.0399999619</v>
      </c>
      <c r="F44" s="226"/>
      <c r="G44" s="227"/>
      <c r="H44" s="226"/>
      <c r="I44" s="225">
        <f>I43-I41</f>
        <v>23844369.146666668</v>
      </c>
      <c r="J44" s="225">
        <f>J43-J41</f>
        <v>21191480.859999999</v>
      </c>
      <c r="K44" s="404">
        <f t="shared" si="6"/>
        <v>-2652888.286666669</v>
      </c>
      <c r="L44" s="420">
        <f t="shared" si="7"/>
        <v>-0.11125848079052787</v>
      </c>
      <c r="M44" s="421">
        <f t="shared" si="8"/>
        <v>0.14812358653491201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-770593.94999995828</v>
      </c>
      <c r="D46" s="5">
        <f t="shared" si="10"/>
        <v>5729503.3599999845</v>
      </c>
      <c r="E46" s="28">
        <f t="shared" ref="E46:E48" si="11">D46-C46</f>
        <v>6500097.3099999428</v>
      </c>
      <c r="F46" s="229"/>
      <c r="G46" s="230"/>
      <c r="H46" s="231"/>
      <c r="I46" s="5">
        <f t="shared" ref="I46:J48" si="12">I23-I42</f>
        <v>954917.22666666284</v>
      </c>
      <c r="J46" s="5">
        <f t="shared" si="12"/>
        <v>24796564.43999999</v>
      </c>
      <c r="K46" s="28">
        <f>J46-I46</f>
        <v>23841647.213333327</v>
      </c>
      <c r="L46" s="418">
        <f t="shared" ref="L46:L48" si="13">K46/I46</f>
        <v>24.967239617780859</v>
      </c>
      <c r="M46" s="409">
        <f t="shared" ref="M46:M48" si="14">(J46/D46)</f>
        <v>4.3278732696301372</v>
      </c>
    </row>
    <row r="47" spans="1:13" s="95" customFormat="1">
      <c r="A47" s="232" t="s">
        <v>63</v>
      </c>
      <c r="B47" s="233" t="s">
        <v>65</v>
      </c>
      <c r="C47" s="234">
        <f t="shared" si="10"/>
        <v>6885959.1900000274</v>
      </c>
      <c r="D47" s="234">
        <f t="shared" si="10"/>
        <v>8804178.0599999726</v>
      </c>
      <c r="E47" s="235">
        <f t="shared" si="11"/>
        <v>1918218.8699999452</v>
      </c>
      <c r="F47" s="236"/>
      <c r="G47" s="237"/>
      <c r="H47" s="238"/>
      <c r="I47" s="234">
        <f>I24-I43</f>
        <v>1467363.0099999979</v>
      </c>
      <c r="J47" s="234">
        <f t="shared" si="12"/>
        <v>26919127.649999991</v>
      </c>
      <c r="K47" s="235">
        <f t="shared" ref="K47" si="15">J47-I47</f>
        <v>25451764.639999993</v>
      </c>
      <c r="L47" s="422">
        <f t="shared" si="13"/>
        <v>17.345240725401705</v>
      </c>
      <c r="M47" s="423">
        <f t="shared" si="14"/>
        <v>3.0575401209002893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6885959.1900000274</v>
      </c>
      <c r="D48" s="240">
        <f t="shared" si="10"/>
        <v>8804178.0599999726</v>
      </c>
      <c r="E48" s="241">
        <f t="shared" si="11"/>
        <v>1918218.8699999452</v>
      </c>
      <c r="F48" s="242"/>
      <c r="G48" s="242"/>
      <c r="H48" s="242"/>
      <c r="I48" s="240">
        <f>I25-I44</f>
        <v>1467363.0099999979</v>
      </c>
      <c r="J48" s="240">
        <f t="shared" si="12"/>
        <v>26919127.649999991</v>
      </c>
      <c r="K48" s="241">
        <f>J48-I48</f>
        <v>25451764.639999993</v>
      </c>
      <c r="L48" s="424">
        <f t="shared" si="13"/>
        <v>17.345240725401705</v>
      </c>
      <c r="M48" s="425">
        <f t="shared" si="14"/>
        <v>3.0575401209002893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1760835.62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5975.6619999946561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70" t="s">
        <v>1801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70" t="s">
        <v>1802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1482</v>
      </c>
      <c r="B54" s="176" t="s">
        <v>1803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1872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8802805.5999999996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2995535.6</v>
      </c>
      <c r="D68" s="45"/>
      <c r="E68" s="45"/>
      <c r="K68" s="143"/>
      <c r="L68" s="143"/>
      <c r="M68" s="143"/>
    </row>
    <row r="69" spans="1:13" s="9" customFormat="1" ht="25.5">
      <c r="A69" s="1"/>
      <c r="B69" s="170" t="s">
        <v>74</v>
      </c>
      <c r="C69" s="205">
        <v>5090601.2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16888942.399999999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461491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73567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57500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402350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750701.5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575000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93220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74849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560982.4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3849660.9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77364344.829999983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11348277.289999999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3845811.54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5300322.37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7362297.5999999996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38796607.119999997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2156105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3726973.5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4827950.41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84159433.439999998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67046951.140000001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46449.52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931326.51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5435477.6100000003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1754859.95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1116295.1299999999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7828073.5800000001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1256697.6599999999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4069062.34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4704000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5">
        <v>195000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10224760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1728000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4809609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2174129.4500000002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280868.05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54772.5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65627.259999999995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280500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9393506.2599999998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88" customFormat="1" ht="12.75" customHeight="1">
      <c r="B139" s="209" t="s">
        <v>1471</v>
      </c>
      <c r="C139" s="168" t="s">
        <v>1814</v>
      </c>
      <c r="D139" s="488" t="s">
        <v>157</v>
      </c>
      <c r="E139" s="488"/>
      <c r="F139" s="488"/>
      <c r="K139" s="152"/>
      <c r="L139" s="152"/>
      <c r="M139" s="152"/>
    </row>
    <row r="140" spans="1:13" s="89" customFormat="1">
      <c r="B140" s="129" t="s">
        <v>158</v>
      </c>
      <c r="C140" s="169" t="s">
        <v>159</v>
      </c>
      <c r="D140" s="489" t="s">
        <v>160</v>
      </c>
      <c r="E140" s="489"/>
      <c r="F140" s="489"/>
      <c r="K140" s="153"/>
      <c r="L140" s="153"/>
      <c r="M140" s="153"/>
    </row>
    <row r="141" spans="1:13" s="88" customFormat="1" ht="15.75" customHeight="1">
      <c r="B141" s="166" t="s">
        <v>1470</v>
      </c>
      <c r="C141" s="166" t="s">
        <v>1469</v>
      </c>
      <c r="D141" s="488" t="s">
        <v>1468</v>
      </c>
      <c r="E141" s="488"/>
      <c r="F141" s="488"/>
      <c r="K141" s="152"/>
      <c r="L141" s="152"/>
      <c r="M141" s="152"/>
    </row>
    <row r="142" spans="1:13" s="88" customFormat="1" ht="15.75" customHeight="1">
      <c r="B142" s="168" t="s">
        <v>107</v>
      </c>
      <c r="C142" s="168" t="s">
        <v>108</v>
      </c>
      <c r="D142" s="488" t="s">
        <v>109</v>
      </c>
      <c r="E142" s="488"/>
      <c r="F142" s="488"/>
      <c r="K142" s="152"/>
      <c r="L142" s="152"/>
      <c r="M142" s="152"/>
    </row>
    <row r="143" spans="1:13" s="88" customFormat="1" ht="15.75" customHeight="1">
      <c r="B143" s="168" t="s">
        <v>110</v>
      </c>
      <c r="C143" s="168" t="s">
        <v>111</v>
      </c>
      <c r="D143" s="488" t="s">
        <v>112</v>
      </c>
      <c r="E143" s="488"/>
      <c r="F143" s="488"/>
      <c r="K143" s="152"/>
      <c r="L143" s="152"/>
      <c r="M143" s="152"/>
    </row>
  </sheetData>
  <mergeCells count="25">
    <mergeCell ref="B1:E1"/>
    <mergeCell ref="B2:E2"/>
    <mergeCell ref="B3:E3"/>
    <mergeCell ref="B4:D4"/>
    <mergeCell ref="B5:E5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  <mergeCell ref="D141:F141"/>
    <mergeCell ref="D142:F142"/>
    <mergeCell ref="D143:F143"/>
    <mergeCell ref="D139:F139"/>
    <mergeCell ref="D140:F140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5" sqref="G5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1837</v>
      </c>
      <c r="G1" s="126" t="s">
        <v>172</v>
      </c>
      <c r="I1" s="105" t="s">
        <v>171</v>
      </c>
    </row>
    <row r="2" spans="1:13">
      <c r="B2" s="463" t="s">
        <v>116</v>
      </c>
      <c r="C2" s="463"/>
      <c r="D2" s="463"/>
      <c r="F2" s="9" t="s">
        <v>1838</v>
      </c>
      <c r="G2" s="9" t="s">
        <v>181</v>
      </c>
      <c r="I2" s="104" t="s">
        <v>174</v>
      </c>
    </row>
    <row r="3" spans="1:13" ht="12.75" customHeight="1">
      <c r="B3" s="463" t="s">
        <v>1876</v>
      </c>
      <c r="C3" s="463"/>
      <c r="D3" s="463"/>
      <c r="E3" s="463"/>
      <c r="F3" s="9" t="s">
        <v>1839</v>
      </c>
      <c r="G3" s="9" t="s">
        <v>1478</v>
      </c>
    </row>
    <row r="4" spans="1:13">
      <c r="B4" s="463"/>
      <c r="C4" s="463"/>
      <c r="D4" s="463"/>
      <c r="E4" s="9"/>
      <c r="F4" s="9" t="s">
        <v>1840</v>
      </c>
      <c r="G4" s="9" t="s">
        <v>1883</v>
      </c>
    </row>
    <row r="5" spans="1:13" ht="12.75" customHeight="1">
      <c r="B5" s="464" t="s">
        <v>1527</v>
      </c>
      <c r="C5" s="465"/>
      <c r="D5" s="465"/>
      <c r="E5" s="465"/>
    </row>
    <row r="6" spans="1:13" s="215" customFormat="1">
      <c r="A6" s="11" t="s">
        <v>121</v>
      </c>
      <c r="B6" s="481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2"/>
      <c r="C7" s="174" t="s">
        <v>3</v>
      </c>
      <c r="D7" s="17" t="s">
        <v>4</v>
      </c>
      <c r="E7" s="18" t="s">
        <v>1531</v>
      </c>
      <c r="F7" s="479" t="s">
        <v>171</v>
      </c>
      <c r="G7" s="480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2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3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375">
        <v>55090367.928141743</v>
      </c>
      <c r="G11" s="376">
        <v>13004130.880836744</v>
      </c>
      <c r="H11" s="47">
        <v>3</v>
      </c>
      <c r="I11" s="388">
        <f>(D11/12)*2</f>
        <v>14929064.491666667</v>
      </c>
      <c r="J11" s="27">
        <f>'ผลการดำเนินงาน Planfin 64'!G6</f>
        <v>22783819.710000005</v>
      </c>
      <c r="K11" s="150">
        <f>J11-I11</f>
        <v>7854755.2183333375</v>
      </c>
      <c r="L11" s="414">
        <f t="shared" ref="L11:L25" si="0">K11/I11</f>
        <v>0.52613847456535701</v>
      </c>
      <c r="M11" s="408">
        <f>(J11/D11)</f>
        <v>0.25435641242755952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375">
        <v>196218.66165289254</v>
      </c>
      <c r="G12" s="376">
        <v>139955.19459213293</v>
      </c>
      <c r="H12" s="47">
        <v>3</v>
      </c>
      <c r="I12" s="388">
        <f t="shared" ref="I12:I22" si="2">(D12/12)*2</f>
        <v>87583.333333333328</v>
      </c>
      <c r="J12" s="27">
        <f>'ผลการดำเนินงาน Planfin 64'!G7</f>
        <v>0</v>
      </c>
      <c r="K12" s="150">
        <f>J12-I12</f>
        <v>-87583.333333333328</v>
      </c>
      <c r="L12" s="414">
        <f t="shared" si="0"/>
        <v>-1</v>
      </c>
      <c r="M12" s="4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108972.32</v>
      </c>
      <c r="D13" s="3">
        <v>114420.94</v>
      </c>
      <c r="E13" s="26">
        <f t="shared" si="1"/>
        <v>5448.6199999999953</v>
      </c>
      <c r="F13" s="375">
        <v>94117.599297520632</v>
      </c>
      <c r="G13" s="376">
        <v>162181.87026989844</v>
      </c>
      <c r="H13" s="47">
        <v>1</v>
      </c>
      <c r="I13" s="388">
        <f t="shared" si="2"/>
        <v>19070.156666666666</v>
      </c>
      <c r="J13" s="27">
        <f>'ผลการดำเนินงาน Planfin 64'!G8</f>
        <v>0</v>
      </c>
      <c r="K13" s="150">
        <f t="shared" ref="K13:K25" si="4">J13-I13</f>
        <v>-19070.156666666666</v>
      </c>
      <c r="L13" s="414">
        <f t="shared" si="0"/>
        <v>-1</v>
      </c>
      <c r="M13" s="408">
        <f t="shared" si="3"/>
        <v>0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1449989.62</v>
      </c>
      <c r="E14" s="26">
        <f t="shared" si="1"/>
        <v>131817.24000000022</v>
      </c>
      <c r="F14" s="375">
        <v>1211650.9209917358</v>
      </c>
      <c r="G14" s="376">
        <v>944753.05947997363</v>
      </c>
      <c r="H14" s="47">
        <v>1</v>
      </c>
      <c r="I14" s="388">
        <f t="shared" si="2"/>
        <v>241664.93666666668</v>
      </c>
      <c r="J14" s="27">
        <f>'ผลการดำเนินงาน Planfin 64'!G9</f>
        <v>215786.75</v>
      </c>
      <c r="K14" s="150">
        <f t="shared" si="4"/>
        <v>-25878.186666666676</v>
      </c>
      <c r="L14" s="414">
        <f t="shared" si="0"/>
        <v>-0.10708291829013235</v>
      </c>
      <c r="M14" s="408">
        <f t="shared" si="3"/>
        <v>0.14881951361831128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13244332.439999999</v>
      </c>
      <c r="E15" s="26">
        <f t="shared" si="1"/>
        <v>2207388.7400000002</v>
      </c>
      <c r="F15" s="375">
        <v>7801530.9207438007</v>
      </c>
      <c r="G15" s="376">
        <v>5883725.1744828187</v>
      </c>
      <c r="H15" s="47">
        <v>1</v>
      </c>
      <c r="I15" s="388">
        <f t="shared" si="2"/>
        <v>2207388.7399999998</v>
      </c>
      <c r="J15" s="27">
        <f>'ผลการดำเนินงาน Planfin 64'!G10</f>
        <v>1967690.79</v>
      </c>
      <c r="K15" s="150">
        <f t="shared" si="4"/>
        <v>-239697.94999999972</v>
      </c>
      <c r="L15" s="414">
        <f t="shared" si="0"/>
        <v>-0.10858891578834444</v>
      </c>
      <c r="M15" s="408">
        <f t="shared" si="3"/>
        <v>0.14856851403527591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375">
        <v>2389926.2218181817</v>
      </c>
      <c r="G16" s="376">
        <v>2395607.798115537</v>
      </c>
      <c r="H16" s="47">
        <v>2</v>
      </c>
      <c r="I16" s="388">
        <f t="shared" si="2"/>
        <v>826109.36333333328</v>
      </c>
      <c r="J16" s="27">
        <f>'ผลการดำเนินงาน Planfin 64'!G11</f>
        <v>1360969.14</v>
      </c>
      <c r="K16" s="150">
        <f t="shared" si="4"/>
        <v>534859.77666666661</v>
      </c>
      <c r="L16" s="414">
        <f t="shared" si="0"/>
        <v>0.64744427361108592</v>
      </c>
      <c r="M16" s="408">
        <f t="shared" si="3"/>
        <v>0.27457404560184767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6657749.8399999999</v>
      </c>
      <c r="E17" s="26">
        <f t="shared" si="1"/>
        <v>78139.169999999925</v>
      </c>
      <c r="F17" s="375">
        <v>541630.08743801666</v>
      </c>
      <c r="G17" s="376">
        <v>1113578.4599029464</v>
      </c>
      <c r="H17" s="47">
        <v>4</v>
      </c>
      <c r="I17" s="388">
        <f t="shared" si="2"/>
        <v>1109624.9733333334</v>
      </c>
      <c r="J17" s="27">
        <f>'ผลการดำเนินงาน Planfin 64'!G12</f>
        <v>264738.40000000002</v>
      </c>
      <c r="K17" s="150">
        <f t="shared" si="4"/>
        <v>-844886.57333333336</v>
      </c>
      <c r="L17" s="414">
        <f t="shared" si="0"/>
        <v>-0.76141632861351249</v>
      </c>
      <c r="M17" s="408">
        <f t="shared" si="3"/>
        <v>3.976394523108126E-2</v>
      </c>
    </row>
    <row r="18" spans="1:13">
      <c r="A18" s="2" t="s">
        <v>20</v>
      </c>
      <c r="B18" s="85" t="s">
        <v>21</v>
      </c>
      <c r="C18" s="3">
        <v>11059155.35</v>
      </c>
      <c r="D18" s="3">
        <v>13270986.42</v>
      </c>
      <c r="E18" s="26">
        <f t="shared" si="1"/>
        <v>2211831.0700000003</v>
      </c>
      <c r="F18" s="375">
        <v>6982763.8549999977</v>
      </c>
      <c r="G18" s="376">
        <v>6067372.420841462</v>
      </c>
      <c r="H18" s="47">
        <v>2</v>
      </c>
      <c r="I18" s="388">
        <f t="shared" si="2"/>
        <v>2211831.0699999998</v>
      </c>
      <c r="J18" s="27">
        <f>'ผลการดำเนินงาน Planfin 64'!G13</f>
        <v>1699034.26</v>
      </c>
      <c r="K18" s="150">
        <f t="shared" si="4"/>
        <v>-512796.80999999982</v>
      </c>
      <c r="L18" s="414">
        <f t="shared" si="0"/>
        <v>-0.23184266509105503</v>
      </c>
      <c r="M18" s="408">
        <f t="shared" si="3"/>
        <v>0.12802622248482415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54571336.899999999</v>
      </c>
      <c r="E19" s="26">
        <f t="shared" si="1"/>
        <v>3702362.1799999997</v>
      </c>
      <c r="F19" s="375">
        <v>39812919.739008263</v>
      </c>
      <c r="G19" s="376">
        <v>10642063.545296295</v>
      </c>
      <c r="H19" s="47">
        <v>2</v>
      </c>
      <c r="I19" s="388">
        <f t="shared" si="2"/>
        <v>9095222.8166666664</v>
      </c>
      <c r="J19" s="27">
        <f>'ผลการดำเนินงาน Planfin 64'!G14</f>
        <v>8941217.4199999999</v>
      </c>
      <c r="K19" s="150">
        <f t="shared" si="4"/>
        <v>-154005.39666666649</v>
      </c>
      <c r="L19" s="414">
        <f t="shared" si="0"/>
        <v>-1.6932558967599692E-2</v>
      </c>
      <c r="M19" s="408">
        <f t="shared" si="3"/>
        <v>0.16384457350540005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375">
        <v>8899687.4920413215</v>
      </c>
      <c r="G20" s="376">
        <v>3858190.5818685293</v>
      </c>
      <c r="H20" s="47">
        <v>2</v>
      </c>
      <c r="I20" s="388">
        <f t="shared" si="2"/>
        <v>2157808.37</v>
      </c>
      <c r="J20" s="27">
        <f>'ผลการดำเนินงาน Planfin 64'!G15</f>
        <v>688529.22</v>
      </c>
      <c r="K20" s="150">
        <f t="shared" si="4"/>
        <v>-1469279.1500000001</v>
      </c>
      <c r="L20" s="414">
        <f t="shared" si="0"/>
        <v>-0.68091271237399087</v>
      </c>
      <c r="M20" s="408">
        <f t="shared" si="3"/>
        <v>5.3181214604334857E-2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88">
        <f t="shared" si="2"/>
        <v>0</v>
      </c>
      <c r="J21" s="27">
        <f>'ผลการดำเนินงาน Planfin 64'!G16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6810699.4400000004</v>
      </c>
      <c r="E22" s="26">
        <f t="shared" si="1"/>
        <v>1981034.8600000003</v>
      </c>
      <c r="F22" s="375">
        <v>4402627.4239669424</v>
      </c>
      <c r="G22" s="376">
        <v>6372211.2642878396</v>
      </c>
      <c r="H22" s="47">
        <v>1</v>
      </c>
      <c r="I22" s="388">
        <f t="shared" si="2"/>
        <v>1135116.5733333335</v>
      </c>
      <c r="J22" s="27">
        <f>'ผลการดำเนินงาน Planfin 64'!G17</f>
        <v>0</v>
      </c>
      <c r="K22" s="150">
        <f t="shared" si="4"/>
        <v>-1135116.5733333335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204122908.94999999</v>
      </c>
      <c r="E23" s="28">
        <f>D23-C23</f>
        <v>15420180.960000008</v>
      </c>
      <c r="F23" s="377">
        <v>127851569.61676708</v>
      </c>
      <c r="G23" s="378">
        <v>50998171.065133229</v>
      </c>
      <c r="H23" s="48">
        <v>2</v>
      </c>
      <c r="I23" s="5">
        <f>SUM(I11:I22)</f>
        <v>34020484.825000003</v>
      </c>
      <c r="J23" s="31">
        <f>'ผลการดำเนินงาน Planfin 64'!G18</f>
        <v>37921785.690000005</v>
      </c>
      <c r="K23" s="29">
        <f t="shared" si="4"/>
        <v>3901300.8650000021</v>
      </c>
      <c r="L23" s="418">
        <f t="shared" si="0"/>
        <v>0.11467505195966889</v>
      </c>
      <c r="M23" s="409">
        <f t="shared" si="3"/>
        <v>0.18577917532661151</v>
      </c>
    </row>
    <row r="24" spans="1:13" s="9" customFormat="1">
      <c r="A24" s="84" t="s">
        <v>1407</v>
      </c>
      <c r="B24" s="77" t="s">
        <v>155</v>
      </c>
      <c r="C24" s="78">
        <f>C23-C22</f>
        <v>183873063.40999997</v>
      </c>
      <c r="D24" s="78">
        <f>D23-D22</f>
        <v>197312209.50999999</v>
      </c>
      <c r="E24" s="79">
        <f>D24-C24</f>
        <v>13439146.100000024</v>
      </c>
      <c r="F24" s="80"/>
      <c r="G24" s="81"/>
      <c r="H24" s="82"/>
      <c r="I24" s="78">
        <f>I23-I22</f>
        <v>32885368.251666669</v>
      </c>
      <c r="J24" s="83">
        <f>'ผลการดำเนินงาน Planfin 64'!G19</f>
        <v>37921785.690000005</v>
      </c>
      <c r="K24" s="151">
        <f t="shared" si="4"/>
        <v>5036417.4383333363</v>
      </c>
      <c r="L24" s="419">
        <f t="shared" si="0"/>
        <v>0.15315070823566299</v>
      </c>
      <c r="M24" s="410">
        <f t="shared" si="3"/>
        <v>0.19219178470594386</v>
      </c>
    </row>
    <row r="25" spans="1:13" ht="25.5">
      <c r="A25" s="218"/>
      <c r="B25" s="219" t="s">
        <v>1524</v>
      </c>
      <c r="C25" s="220">
        <f>C24-C21</f>
        <v>183873063.40999997</v>
      </c>
      <c r="D25" s="220">
        <f>D24-D21</f>
        <v>197312209.50999999</v>
      </c>
      <c r="E25" s="221">
        <f>D25-C25</f>
        <v>13439146.100000024</v>
      </c>
      <c r="F25" s="220"/>
      <c r="G25" s="222"/>
      <c r="H25" s="223"/>
      <c r="I25" s="220">
        <f>I24-I21</f>
        <v>32885368.251666669</v>
      </c>
      <c r="J25" s="220">
        <f>J24-J21</f>
        <v>37921785.690000005</v>
      </c>
      <c r="K25" s="404">
        <f t="shared" si="4"/>
        <v>5036417.4383333363</v>
      </c>
      <c r="L25" s="420">
        <f t="shared" si="0"/>
        <v>0.15315070823566299</v>
      </c>
      <c r="M25" s="421">
        <f t="shared" si="3"/>
        <v>0.19219178470594386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375">
        <v>11512612.321570253</v>
      </c>
      <c r="G27" s="376">
        <v>4297011.5599770034</v>
      </c>
      <c r="H27" s="47">
        <v>1</v>
      </c>
      <c r="I27" s="388">
        <f>(D27/12)*2</f>
        <v>2237501.8916666666</v>
      </c>
      <c r="J27" s="27">
        <f>'ผลการดำเนินงาน Planfin 64'!G22</f>
        <v>1523831.37</v>
      </c>
      <c r="K27" s="150">
        <f t="shared" ref="K27:K44" si="6">J27-I27</f>
        <v>-713670.52166666649</v>
      </c>
      <c r="L27" s="414">
        <f t="shared" ref="L27:L44" si="7">K27/I27</f>
        <v>-0.3189586227053729</v>
      </c>
      <c r="M27" s="408">
        <f t="shared" ref="M27:M44" si="8">(J27/D27)</f>
        <v>0.11350689621577117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375">
        <v>3108021.525372724</v>
      </c>
      <c r="G28" s="376">
        <v>1490046.9249988487</v>
      </c>
      <c r="H28" s="47">
        <v>2</v>
      </c>
      <c r="I28" s="388">
        <f t="shared" ref="I28:I41" si="9">(D28/12)*2</f>
        <v>880421.01166666672</v>
      </c>
      <c r="J28" s="27">
        <f>'ผลการดำเนินงาน Planfin 64'!G23</f>
        <v>441590.94999999995</v>
      </c>
      <c r="K28" s="150">
        <f t="shared" si="6"/>
        <v>-438830.06166666676</v>
      </c>
      <c r="L28" s="414">
        <f t="shared" si="7"/>
        <v>-0.49843206358279279</v>
      </c>
      <c r="M28" s="408">
        <f t="shared" si="8"/>
        <v>8.3594656069534534E-2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375">
        <v>575114.58987603313</v>
      </c>
      <c r="G29" s="376">
        <v>318020.99299464806</v>
      </c>
      <c r="H29" s="47">
        <v>0</v>
      </c>
      <c r="I29" s="388">
        <f t="shared" si="9"/>
        <v>66666.666666666672</v>
      </c>
      <c r="J29" s="27">
        <f>'ผลการดำเนินงาน Planfin 64'!G24</f>
        <v>19758.96</v>
      </c>
      <c r="K29" s="150">
        <f t="shared" si="6"/>
        <v>-46907.706666666672</v>
      </c>
      <c r="L29" s="414">
        <f t="shared" si="7"/>
        <v>-0.70361560000000001</v>
      </c>
      <c r="M29" s="408">
        <f t="shared" si="8"/>
        <v>4.9397400000000001E-2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375">
        <v>4017169.7271900824</v>
      </c>
      <c r="G30" s="376">
        <v>1789886.7252389649</v>
      </c>
      <c r="H30" s="47">
        <v>1</v>
      </c>
      <c r="I30" s="388">
        <f t="shared" si="9"/>
        <v>747354.42833333334</v>
      </c>
      <c r="J30" s="27">
        <f>'ผลการดำเนินงาน Planfin 64'!G25</f>
        <v>612901.47</v>
      </c>
      <c r="K30" s="150">
        <f t="shared" si="6"/>
        <v>-134452.95833333337</v>
      </c>
      <c r="L30" s="414">
        <f t="shared" si="7"/>
        <v>-0.17990521396009573</v>
      </c>
      <c r="M30" s="408">
        <f t="shared" si="8"/>
        <v>0.13668246433998404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54571337</v>
      </c>
      <c r="E31" s="26">
        <f t="shared" si="5"/>
        <v>3681821.2199999988</v>
      </c>
      <c r="F31" s="375">
        <v>39604684.373842977</v>
      </c>
      <c r="G31" s="376">
        <v>10319256.520349238</v>
      </c>
      <c r="H31" s="47">
        <v>2</v>
      </c>
      <c r="I31" s="388">
        <f t="shared" si="9"/>
        <v>9095222.833333334</v>
      </c>
      <c r="J31" s="27">
        <f>'ผลการดำเนินงาน Planfin 64'!G26</f>
        <v>8941809.379999999</v>
      </c>
      <c r="K31" s="150">
        <f t="shared" si="6"/>
        <v>-153413.453333335</v>
      </c>
      <c r="L31" s="414">
        <f t="shared" si="7"/>
        <v>-1.6867476052492721E-2</v>
      </c>
      <c r="M31" s="408">
        <f t="shared" si="8"/>
        <v>0.16385542065791789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375">
        <v>11351502.087768594</v>
      </c>
      <c r="G32" s="376">
        <v>3382758.7020859085</v>
      </c>
      <c r="H32" s="47">
        <v>1</v>
      </c>
      <c r="I32" s="388">
        <f t="shared" si="9"/>
        <v>2266926</v>
      </c>
      <c r="J32" s="27">
        <f>'ผลการดำเนินงาน Planfin 64'!G27</f>
        <v>2265523</v>
      </c>
      <c r="K32" s="150">
        <f t="shared" si="6"/>
        <v>-1403</v>
      </c>
      <c r="L32" s="414">
        <f t="shared" si="7"/>
        <v>-6.1889977881942335E-4</v>
      </c>
      <c r="M32" s="408">
        <f t="shared" si="8"/>
        <v>0.16656351670353009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375">
        <v>19484720.583677687</v>
      </c>
      <c r="G33" s="376">
        <v>5103158.8595148642</v>
      </c>
      <c r="H33" s="47">
        <v>2</v>
      </c>
      <c r="I33" s="388">
        <f t="shared" si="9"/>
        <v>4779586</v>
      </c>
      <c r="J33" s="27">
        <f>'ผลการดำเนินงาน Planfin 64'!G28</f>
        <v>3698918.75</v>
      </c>
      <c r="K33" s="150">
        <f t="shared" si="6"/>
        <v>-1080667.25</v>
      </c>
      <c r="L33" s="414">
        <f t="shared" si="7"/>
        <v>-0.22610059741575944</v>
      </c>
      <c r="M33" s="408">
        <f t="shared" si="8"/>
        <v>0.12898323376404008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375">
        <v>2803807.0309090922</v>
      </c>
      <c r="G34" s="376">
        <v>814039.36220156972</v>
      </c>
      <c r="H34" s="47">
        <v>1</v>
      </c>
      <c r="I34" s="388">
        <f t="shared" si="9"/>
        <v>497267.73500000004</v>
      </c>
      <c r="J34" s="27">
        <f>'ผลการดำเนินงาน Planfin 64'!G29</f>
        <v>364612.06</v>
      </c>
      <c r="K34" s="150">
        <f t="shared" si="6"/>
        <v>-132655.67500000005</v>
      </c>
      <c r="L34" s="414">
        <f t="shared" si="7"/>
        <v>-0.26676911784755153</v>
      </c>
      <c r="M34" s="408">
        <f t="shared" si="8"/>
        <v>0.12220514702540808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375">
        <v>6011048.1377685945</v>
      </c>
      <c r="G35" s="376">
        <v>5262141.9525103513</v>
      </c>
      <c r="H35" s="47">
        <v>1</v>
      </c>
      <c r="I35" s="388">
        <f t="shared" si="9"/>
        <v>1167554.6666666667</v>
      </c>
      <c r="J35" s="27">
        <f>'ผลการดำเนินงาน Planfin 64'!G30</f>
        <v>721453.07000000007</v>
      </c>
      <c r="K35" s="150">
        <f t="shared" si="6"/>
        <v>-446101.59666666668</v>
      </c>
      <c r="L35" s="414">
        <f t="shared" si="7"/>
        <v>-0.38208197817432671</v>
      </c>
      <c r="M35" s="408">
        <f t="shared" si="8"/>
        <v>0.10298633697094556</v>
      </c>
    </row>
    <row r="36" spans="1:13">
      <c r="A36" s="2" t="s">
        <v>49</v>
      </c>
      <c r="B36" s="85" t="s">
        <v>50</v>
      </c>
      <c r="C36" s="3">
        <v>4378500.46</v>
      </c>
      <c r="D36" s="3">
        <v>4378500.46</v>
      </c>
      <c r="E36" s="26">
        <f t="shared" si="5"/>
        <v>0</v>
      </c>
      <c r="F36" s="375">
        <v>2841634.6007024786</v>
      </c>
      <c r="G36" s="376">
        <v>813049.26575332298</v>
      </c>
      <c r="H36" s="47">
        <v>2</v>
      </c>
      <c r="I36" s="388">
        <f t="shared" si="9"/>
        <v>729750.07666666666</v>
      </c>
      <c r="J36" s="27">
        <f>'ผลการดำเนินงาน Planfin 64'!G31</f>
        <v>662961.50999999989</v>
      </c>
      <c r="K36" s="150">
        <f t="shared" si="6"/>
        <v>-66788.566666666768</v>
      </c>
      <c r="L36" s="414">
        <f t="shared" si="7"/>
        <v>-9.152252093174397E-2</v>
      </c>
      <c r="M36" s="408">
        <f t="shared" si="8"/>
        <v>0.15141291317804267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375">
        <v>3989833.5987190055</v>
      </c>
      <c r="G37" s="376">
        <v>1642372.1709775152</v>
      </c>
      <c r="H37" s="47">
        <v>2</v>
      </c>
      <c r="I37" s="388">
        <f t="shared" si="9"/>
        <v>1126398.81</v>
      </c>
      <c r="J37" s="27">
        <f>'ผลการดำเนินงาน Planfin 64'!G32</f>
        <v>396752.72</v>
      </c>
      <c r="K37" s="150">
        <f t="shared" si="6"/>
        <v>-729646.09000000008</v>
      </c>
      <c r="L37" s="414">
        <f t="shared" si="7"/>
        <v>-0.64776887503991598</v>
      </c>
      <c r="M37" s="408">
        <f t="shared" si="8"/>
        <v>5.8705187493347341E-2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375">
        <v>7301285.1496074414</v>
      </c>
      <c r="G38" s="376">
        <v>2765170.5090407813</v>
      </c>
      <c r="H38" s="47">
        <v>1</v>
      </c>
      <c r="I38" s="388">
        <f t="shared" si="9"/>
        <v>1385032.7133333334</v>
      </c>
      <c r="J38" s="27">
        <f>'ผลการดำเนินงาน Planfin 64'!G33</f>
        <v>1421156.8299999998</v>
      </c>
      <c r="K38" s="150">
        <f t="shared" si="6"/>
        <v>36124.116666666465</v>
      </c>
      <c r="L38" s="414">
        <f t="shared" si="7"/>
        <v>2.6081778660467306E-2</v>
      </c>
      <c r="M38" s="408">
        <f t="shared" si="8"/>
        <v>0.17101362977674456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375">
        <v>463002.35053749994</v>
      </c>
      <c r="G39" s="376">
        <v>843194.04919781536</v>
      </c>
      <c r="H39" s="47">
        <v>2</v>
      </c>
      <c r="I39" s="388">
        <f t="shared" si="9"/>
        <v>333299.51333333337</v>
      </c>
      <c r="J39" s="27">
        <f>'ผลการดำเนินงาน Planfin 64'!G34</f>
        <v>123054.91</v>
      </c>
      <c r="K39" s="150">
        <f t="shared" si="6"/>
        <v>-210244.60333333336</v>
      </c>
      <c r="L39" s="414">
        <f t="shared" si="7"/>
        <v>-0.63079781074587826</v>
      </c>
      <c r="M39" s="408">
        <f t="shared" si="8"/>
        <v>6.1533698209020285E-2</v>
      </c>
    </row>
    <row r="40" spans="1:13" s="9" customFormat="1">
      <c r="A40" s="164" t="s">
        <v>57</v>
      </c>
      <c r="B40" s="165" t="s">
        <v>58</v>
      </c>
      <c r="C40" s="3">
        <v>30015392.989999998</v>
      </c>
      <c r="D40" s="3">
        <v>28762254.379999999</v>
      </c>
      <c r="E40" s="26">
        <f>D40-C40</f>
        <v>-1253138.6099999994</v>
      </c>
      <c r="F40" s="375">
        <v>13091238.711364878</v>
      </c>
      <c r="G40" s="376">
        <v>7919508.0434809383</v>
      </c>
      <c r="H40" s="47">
        <v>2</v>
      </c>
      <c r="I40" s="388">
        <f t="shared" si="9"/>
        <v>4793709.0633333335</v>
      </c>
      <c r="J40" s="27">
        <f>'ผลการดำเนินงาน Planfin 64'!G35</f>
        <v>4926697.75</v>
      </c>
      <c r="K40" s="150">
        <f t="shared" si="6"/>
        <v>132988.68666666653</v>
      </c>
      <c r="L40" s="414">
        <f t="shared" si="7"/>
        <v>2.7742335821730506E-2</v>
      </c>
      <c r="M40" s="408">
        <f t="shared" si="8"/>
        <v>0.17129038930362175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88">
        <f t="shared" si="9"/>
        <v>0</v>
      </c>
      <c r="J41" s="27">
        <f>'ผลการดำเนินงาน Planfin 64'!G36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180640148.46000004</v>
      </c>
      <c r="E42" s="28">
        <f t="shared" si="5"/>
        <v>6462507.5300000608</v>
      </c>
      <c r="F42" s="377">
        <v>126181558.16724065</v>
      </c>
      <c r="G42" s="378">
        <v>46790755.9247889</v>
      </c>
      <c r="H42" s="48">
        <v>2</v>
      </c>
      <c r="I42" s="5">
        <f>SUM(I27:I41)</f>
        <v>30106691.41</v>
      </c>
      <c r="J42" s="31">
        <f>'ผลการดำเนินงาน Planfin 64'!G37</f>
        <v>26121022.729999997</v>
      </c>
      <c r="K42" s="29">
        <f t="shared" si="6"/>
        <v>-3985668.6800000034</v>
      </c>
      <c r="L42" s="418">
        <f t="shared" si="7"/>
        <v>-0.13238481192510432</v>
      </c>
      <c r="M42" s="409">
        <f t="shared" si="8"/>
        <v>0.14460253134581591</v>
      </c>
    </row>
    <row r="43" spans="1:13" s="9" customFormat="1" ht="25.5">
      <c r="A43" s="84" t="s">
        <v>1408</v>
      </c>
      <c r="B43" s="77" t="s">
        <v>156</v>
      </c>
      <c r="C43" s="78">
        <f>C42-C38</f>
        <v>166263168.27999997</v>
      </c>
      <c r="D43" s="78">
        <f>D42-D38</f>
        <v>172329952.18000004</v>
      </c>
      <c r="E43" s="79">
        <f>D43-C43</f>
        <v>6066783.9000000656</v>
      </c>
      <c r="F43" s="80"/>
      <c r="G43" s="81"/>
      <c r="H43" s="82"/>
      <c r="I43" s="78">
        <f>I42-I38</f>
        <v>28721658.696666665</v>
      </c>
      <c r="J43" s="83">
        <f>'ผลการดำเนินงาน Planfin 64'!G38</f>
        <v>24699865.899999999</v>
      </c>
      <c r="K43" s="151">
        <f t="shared" si="6"/>
        <v>-4021792.7966666669</v>
      </c>
      <c r="L43" s="419">
        <f t="shared" si="7"/>
        <v>-0.14002648103096574</v>
      </c>
      <c r="M43" s="410">
        <f t="shared" si="8"/>
        <v>0.14332891982817234</v>
      </c>
    </row>
    <row r="44" spans="1:13" s="172" customFormat="1" ht="25.5">
      <c r="A44" s="224"/>
      <c r="B44" s="219" t="s">
        <v>1525</v>
      </c>
      <c r="C44" s="225">
        <f>C43-C41</f>
        <v>166263168.27999997</v>
      </c>
      <c r="D44" s="225">
        <f>D43-D41</f>
        <v>172329952.18000004</v>
      </c>
      <c r="E44" s="226">
        <f>D44-C44</f>
        <v>6066783.9000000656</v>
      </c>
      <c r="F44" s="226"/>
      <c r="G44" s="227"/>
      <c r="H44" s="226"/>
      <c r="I44" s="225">
        <f>I43-I41</f>
        <v>28721658.696666665</v>
      </c>
      <c r="J44" s="225">
        <f>J43-J41</f>
        <v>24699865.899999999</v>
      </c>
      <c r="K44" s="404">
        <f t="shared" si="6"/>
        <v>-4021792.7966666669</v>
      </c>
      <c r="L44" s="420">
        <f t="shared" si="7"/>
        <v>-0.14002648103096574</v>
      </c>
      <c r="M44" s="421">
        <f t="shared" si="8"/>
        <v>0.14332891982817234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14525087.060000002</v>
      </c>
      <c r="D46" s="5">
        <f t="shared" si="10"/>
        <v>23482760.48999995</v>
      </c>
      <c r="E46" s="28">
        <f t="shared" ref="E46:E48" si="11">D46-C46</f>
        <v>8957673.4299999475</v>
      </c>
      <c r="F46" s="229"/>
      <c r="G46" s="230"/>
      <c r="H46" s="231"/>
      <c r="I46" s="5">
        <f t="shared" ref="I46:J48" si="12">I23-I42</f>
        <v>3913793.4150000028</v>
      </c>
      <c r="J46" s="5">
        <f t="shared" si="12"/>
        <v>11800762.960000008</v>
      </c>
      <c r="K46" s="28">
        <f>J46-I46</f>
        <v>7886969.5450000055</v>
      </c>
      <c r="L46" s="418">
        <f t="shared" ref="L46:L48" si="13">K46/I46</f>
        <v>2.0151726748714966</v>
      </c>
      <c r="M46" s="409">
        <f t="shared" ref="M46:M48" si="14">(J46/D46)</f>
        <v>0.50252877914525085</v>
      </c>
    </row>
    <row r="47" spans="1:13" s="95" customFormat="1">
      <c r="A47" s="232" t="s">
        <v>63</v>
      </c>
      <c r="B47" s="233" t="s">
        <v>65</v>
      </c>
      <c r="C47" s="234">
        <f t="shared" si="10"/>
        <v>17609895.129999995</v>
      </c>
      <c r="D47" s="234">
        <f t="shared" si="10"/>
        <v>24982257.329999954</v>
      </c>
      <c r="E47" s="235">
        <f t="shared" si="11"/>
        <v>7372362.1999999583</v>
      </c>
      <c r="F47" s="236"/>
      <c r="G47" s="237"/>
      <c r="H47" s="238"/>
      <c r="I47" s="234">
        <f>I24-I43</f>
        <v>4163709.5550000034</v>
      </c>
      <c r="J47" s="234">
        <f t="shared" si="12"/>
        <v>13221919.790000007</v>
      </c>
      <c r="K47" s="235">
        <f t="shared" ref="K47" si="15">J47-I47</f>
        <v>9058210.2350000031</v>
      </c>
      <c r="L47" s="422">
        <f t="shared" si="13"/>
        <v>2.1755144337871557</v>
      </c>
      <c r="M47" s="423">
        <f t="shared" si="14"/>
        <v>0.52925240563119402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17609895.129999995</v>
      </c>
      <c r="D48" s="240">
        <f t="shared" si="10"/>
        <v>24982257.329999954</v>
      </c>
      <c r="E48" s="241">
        <f t="shared" si="11"/>
        <v>7372362.1999999583</v>
      </c>
      <c r="F48" s="242"/>
      <c r="G48" s="242"/>
      <c r="H48" s="242"/>
      <c r="I48" s="240">
        <f>I25-I44</f>
        <v>4163709.5550000034</v>
      </c>
      <c r="J48" s="240">
        <f t="shared" si="12"/>
        <v>13221919.790000007</v>
      </c>
      <c r="K48" s="241">
        <f>J48-I48</f>
        <v>9058210.2350000031</v>
      </c>
      <c r="L48" s="424">
        <f t="shared" si="13"/>
        <v>2.1755144337871557</v>
      </c>
      <c r="M48" s="425">
        <f t="shared" si="14"/>
        <v>0.52925240563119402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4996451.47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935924.30599999055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70" t="s">
        <v>1801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70" t="s">
        <v>1802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1482</v>
      </c>
      <c r="B54" s="176" t="s">
        <v>1803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1872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250" t="s">
        <v>72</v>
      </c>
      <c r="C67" s="205">
        <v>13416799.15</v>
      </c>
      <c r="D67" s="45"/>
      <c r="E67" s="45"/>
      <c r="K67" s="143"/>
      <c r="L67" s="143"/>
      <c r="M67" s="143"/>
    </row>
    <row r="68" spans="1:13" s="9" customFormat="1" ht="25.5">
      <c r="A68" s="1"/>
      <c r="B68" s="250" t="s">
        <v>73</v>
      </c>
      <c r="C68" s="205">
        <v>6215458.8799999999</v>
      </c>
      <c r="D68" s="45"/>
      <c r="E68" s="45"/>
      <c r="K68" s="143"/>
      <c r="L68" s="143"/>
      <c r="M68" s="143"/>
    </row>
    <row r="69" spans="1:13" s="9" customFormat="1">
      <c r="A69" s="1"/>
      <c r="B69" s="250" t="s">
        <v>74</v>
      </c>
      <c r="C69" s="205">
        <v>4500000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24132258.030000001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1255977.6399999999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69815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720000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77180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22340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575750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1826111.2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1056255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333480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138940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20000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697767.5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6793616.3399999999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71757327.030000001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13903108.82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6136178.8600000003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3903493.09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21837773.760000002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8161411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7713542.4199999999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6667777.0599999996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3434042.02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104885425.95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69276632.400000006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131924.65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1435721.96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13388061.470000001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4060527.16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3662784.84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12929773.470000001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2800988.56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4109199.44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2701500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9611688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6600000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5462520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2261049.33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673095.67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65855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1115000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16177520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1521</v>
      </c>
      <c r="C139" s="485" t="s">
        <v>1814</v>
      </c>
      <c r="D139" s="485"/>
      <c r="E139" s="485" t="s">
        <v>157</v>
      </c>
      <c r="F139" s="485"/>
      <c r="G139" s="485"/>
    </row>
    <row r="140" spans="1:13" s="212" customFormat="1" ht="14.25">
      <c r="B140" s="211" t="s">
        <v>165</v>
      </c>
      <c r="C140" s="486" t="s">
        <v>159</v>
      </c>
      <c r="D140" s="486"/>
      <c r="E140" s="486" t="s">
        <v>160</v>
      </c>
      <c r="F140" s="486"/>
      <c r="G140" s="486"/>
    </row>
    <row r="141" spans="1:13" s="210" customFormat="1" ht="14.25">
      <c r="B141" s="211" t="s">
        <v>107</v>
      </c>
      <c r="C141" s="485" t="s">
        <v>108</v>
      </c>
      <c r="D141" s="485"/>
      <c r="E141" s="485" t="s">
        <v>109</v>
      </c>
      <c r="F141" s="485"/>
      <c r="G141" s="485"/>
    </row>
    <row r="142" spans="1:13" s="210" customFormat="1" ht="14.25">
      <c r="B142" s="211" t="s">
        <v>110</v>
      </c>
      <c r="C142" s="485" t="s">
        <v>111</v>
      </c>
      <c r="D142" s="485"/>
      <c r="E142" s="485" t="s">
        <v>112</v>
      </c>
      <c r="F142" s="485"/>
      <c r="G142" s="485"/>
    </row>
  </sheetData>
  <mergeCells count="28">
    <mergeCell ref="B104:E104"/>
    <mergeCell ref="B1:E1"/>
    <mergeCell ref="B2:D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1841</v>
      </c>
      <c r="G1" s="119" t="s">
        <v>184</v>
      </c>
      <c r="H1" s="1"/>
    </row>
    <row r="2" spans="1:13">
      <c r="B2" s="463" t="s">
        <v>117</v>
      </c>
      <c r="C2" s="463"/>
      <c r="D2" s="463"/>
      <c r="E2" s="463"/>
      <c r="F2" s="9" t="s">
        <v>1842</v>
      </c>
      <c r="G2" s="9" t="s">
        <v>1864</v>
      </c>
      <c r="H2" s="1"/>
      <c r="I2" s="106" t="s">
        <v>1865</v>
      </c>
    </row>
    <row r="3" spans="1:13" ht="12.75" customHeight="1">
      <c r="B3" s="463" t="s">
        <v>1876</v>
      </c>
      <c r="C3" s="463"/>
      <c r="D3" s="463"/>
      <c r="E3" s="463"/>
      <c r="F3" s="9" t="s">
        <v>1843</v>
      </c>
      <c r="G3" s="9" t="s">
        <v>1479</v>
      </c>
      <c r="H3" s="1"/>
    </row>
    <row r="4" spans="1:13">
      <c r="B4" s="463"/>
      <c r="C4" s="463"/>
      <c r="D4" s="463"/>
      <c r="E4" s="9"/>
      <c r="F4" s="9" t="s">
        <v>1844</v>
      </c>
      <c r="G4" s="9" t="s">
        <v>1882</v>
      </c>
      <c r="H4" s="1"/>
    </row>
    <row r="5" spans="1:13" ht="12.75" customHeight="1">
      <c r="B5" s="464" t="s">
        <v>1527</v>
      </c>
      <c r="C5" s="465"/>
      <c r="D5" s="465"/>
      <c r="E5" s="465"/>
    </row>
    <row r="6" spans="1:13" s="15" customFormat="1">
      <c r="A6" s="11" t="s">
        <v>121</v>
      </c>
      <c r="B6" s="460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61"/>
      <c r="C7" s="174" t="s">
        <v>3</v>
      </c>
      <c r="D7" s="17" t="s">
        <v>4</v>
      </c>
      <c r="E7" s="18" t="s">
        <v>1531</v>
      </c>
      <c r="F7" s="476" t="s">
        <v>184</v>
      </c>
      <c r="G7" s="477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61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62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132265855.70999999</v>
      </c>
      <c r="D11" s="3">
        <v>135517014.09999999</v>
      </c>
      <c r="E11" s="26">
        <f>D11-C11</f>
        <v>3251158.3900000006</v>
      </c>
      <c r="F11" s="375">
        <v>139357473.61800003</v>
      </c>
      <c r="G11" s="376">
        <v>52435190.344482817</v>
      </c>
      <c r="H11" s="47">
        <v>0</v>
      </c>
      <c r="I11" s="388">
        <f>(D11/12)*2</f>
        <v>22586169.016666666</v>
      </c>
      <c r="J11" s="27">
        <f>'ผลการดำเนินงาน Planfin 64'!H6</f>
        <v>56881085.210000008</v>
      </c>
      <c r="K11" s="150">
        <f>J11-I11</f>
        <v>34294916.193333343</v>
      </c>
      <c r="L11" s="414">
        <f t="shared" ref="L11:L25" si="0">K11/I11</f>
        <v>1.5184034161803457</v>
      </c>
      <c r="M11" s="408">
        <f>(J11/D11)</f>
        <v>0.41973390269672428</v>
      </c>
    </row>
    <row r="12" spans="1:13">
      <c r="A12" s="2" t="s">
        <v>8</v>
      </c>
      <c r="B12" s="85" t="s">
        <v>9</v>
      </c>
      <c r="C12" s="3">
        <v>471250</v>
      </c>
      <c r="D12" s="3">
        <v>485000</v>
      </c>
      <c r="E12" s="26">
        <f t="shared" ref="E12:E22" si="1">D12-C12</f>
        <v>13750</v>
      </c>
      <c r="F12" s="375">
        <v>524715.4</v>
      </c>
      <c r="G12" s="376">
        <v>711400.47505250748</v>
      </c>
      <c r="H12" s="47">
        <v>0</v>
      </c>
      <c r="I12" s="388">
        <f t="shared" ref="I12:I22" si="2">(D12/12)*2</f>
        <v>80833.333333333328</v>
      </c>
      <c r="J12" s="27">
        <f>'ผลการดำเนินงาน Planfin 64'!H7</f>
        <v>0</v>
      </c>
      <c r="K12" s="150">
        <f>J12-I12</f>
        <v>-80833.333333333328</v>
      </c>
      <c r="L12" s="414">
        <f t="shared" si="0"/>
        <v>-1</v>
      </c>
      <c r="M12" s="4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875909.55</v>
      </c>
      <c r="D13" s="3">
        <v>895000</v>
      </c>
      <c r="E13" s="26">
        <f t="shared" si="1"/>
        <v>19090.449999999953</v>
      </c>
      <c r="F13" s="375">
        <v>2083360.1410000001</v>
      </c>
      <c r="G13" s="376">
        <v>3672339.6792115769</v>
      </c>
      <c r="H13" s="47">
        <v>0</v>
      </c>
      <c r="I13" s="388">
        <f t="shared" si="2"/>
        <v>149166.66666666666</v>
      </c>
      <c r="J13" s="27">
        <f>'ผลการดำเนินงาน Planfin 64'!H8</f>
        <v>486227</v>
      </c>
      <c r="K13" s="150">
        <f t="shared" ref="K13:K25" si="4">J13-I13</f>
        <v>337060.33333333337</v>
      </c>
      <c r="L13" s="414">
        <f t="shared" si="0"/>
        <v>2.2596223463687153</v>
      </c>
      <c r="M13" s="408">
        <f t="shared" si="3"/>
        <v>0.54327039106145247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375">
        <v>4708477.6529999999</v>
      </c>
      <c r="G14" s="376">
        <v>2453351.5520632723</v>
      </c>
      <c r="H14" s="47">
        <v>0</v>
      </c>
      <c r="I14" s="388">
        <f t="shared" si="2"/>
        <v>726316.76500000001</v>
      </c>
      <c r="J14" s="27">
        <f>'ผลการดำเนินงาน Planfin 64'!H9</f>
        <v>782878.24000000011</v>
      </c>
      <c r="K14" s="150">
        <f t="shared" si="4"/>
        <v>56561.475000000093</v>
      </c>
      <c r="L14" s="414">
        <f t="shared" si="0"/>
        <v>7.7874389970882876E-2</v>
      </c>
      <c r="M14" s="408">
        <f t="shared" si="3"/>
        <v>0.17964573166181383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375">
        <v>34231249.296000004</v>
      </c>
      <c r="G15" s="376">
        <v>13830001.838306025</v>
      </c>
      <c r="H15" s="47">
        <v>1</v>
      </c>
      <c r="I15" s="388">
        <f t="shared" si="2"/>
        <v>6557877.1350000007</v>
      </c>
      <c r="J15" s="27">
        <f>'ผลการดำเนินงาน Planfin 64'!H10</f>
        <v>7540315.8499999996</v>
      </c>
      <c r="K15" s="150">
        <f t="shared" si="4"/>
        <v>982438.71499999892</v>
      </c>
      <c r="L15" s="414">
        <f t="shared" si="0"/>
        <v>0.14981047902782929</v>
      </c>
      <c r="M15" s="408">
        <f t="shared" si="3"/>
        <v>0.19163507983797157</v>
      </c>
    </row>
    <row r="16" spans="1:13">
      <c r="A16" s="2" t="s">
        <v>16</v>
      </c>
      <c r="B16" s="85" t="s">
        <v>17</v>
      </c>
      <c r="C16" s="3">
        <v>14389822.58</v>
      </c>
      <c r="D16" s="3">
        <v>14729822.210000001</v>
      </c>
      <c r="E16" s="26">
        <f t="shared" si="1"/>
        <v>339999.63000000082</v>
      </c>
      <c r="F16" s="375">
        <v>23499100.130000003</v>
      </c>
      <c r="G16" s="376">
        <v>21524405.062287241</v>
      </c>
      <c r="H16" s="47">
        <v>0</v>
      </c>
      <c r="I16" s="388">
        <f t="shared" si="2"/>
        <v>2454970.3683333336</v>
      </c>
      <c r="J16" s="27">
        <f>'ผลการดำเนินงาน Planfin 64'!H11</f>
        <v>3314041.3399999994</v>
      </c>
      <c r="K16" s="150">
        <f t="shared" si="4"/>
        <v>859070.97166666575</v>
      </c>
      <c r="L16" s="414">
        <f t="shared" si="0"/>
        <v>0.34993129967995684</v>
      </c>
      <c r="M16" s="408">
        <f t="shared" si="3"/>
        <v>0.22498854994665948</v>
      </c>
    </row>
    <row r="17" spans="1:13">
      <c r="A17" s="2" t="s">
        <v>18</v>
      </c>
      <c r="B17" s="85" t="s">
        <v>19</v>
      </c>
      <c r="C17" s="3">
        <v>2011351.66</v>
      </c>
      <c r="D17" s="3">
        <v>2121351.2599999998</v>
      </c>
      <c r="E17" s="26">
        <f t="shared" si="1"/>
        <v>109999.59999999986</v>
      </c>
      <c r="F17" s="375">
        <v>2063640.6159999999</v>
      </c>
      <c r="G17" s="376">
        <v>3434378.1213716203</v>
      </c>
      <c r="H17" s="47">
        <v>1</v>
      </c>
      <c r="I17" s="388">
        <f t="shared" si="2"/>
        <v>353558.54333333328</v>
      </c>
      <c r="J17" s="27">
        <f>'ผลการดำเนินงาน Planfin 64'!H12</f>
        <v>140207</v>
      </c>
      <c r="K17" s="150">
        <f t="shared" si="4"/>
        <v>-213351.54333333328</v>
      </c>
      <c r="L17" s="414">
        <f t="shared" si="0"/>
        <v>-0.60344049763828356</v>
      </c>
      <c r="M17" s="408">
        <f t="shared" si="3"/>
        <v>6.6093250393619407E-2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40062251.770000003</v>
      </c>
      <c r="E18" s="26">
        <f t="shared" si="1"/>
        <v>179999.48000000417</v>
      </c>
      <c r="F18" s="375">
        <v>39020580.561000004</v>
      </c>
      <c r="G18" s="376">
        <v>20830983.359023377</v>
      </c>
      <c r="H18" s="47">
        <v>1</v>
      </c>
      <c r="I18" s="388">
        <f t="shared" si="2"/>
        <v>6677041.9616666669</v>
      </c>
      <c r="J18" s="27">
        <f>'ผลการดำเนินงาน Planfin 64'!H13</f>
        <v>8347719.5700000003</v>
      </c>
      <c r="K18" s="150">
        <f t="shared" si="4"/>
        <v>1670677.6083333334</v>
      </c>
      <c r="L18" s="414">
        <f t="shared" si="0"/>
        <v>0.25021223738368015</v>
      </c>
      <c r="M18" s="408">
        <f t="shared" si="3"/>
        <v>0.20836870623061335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100202144.7</v>
      </c>
      <c r="E19" s="26">
        <f t="shared" si="1"/>
        <v>11057584.710000008</v>
      </c>
      <c r="F19" s="375">
        <v>102637309.85600001</v>
      </c>
      <c r="G19" s="376">
        <v>33757960.522591427</v>
      </c>
      <c r="H19" s="47">
        <v>0</v>
      </c>
      <c r="I19" s="388">
        <f t="shared" si="2"/>
        <v>16700357.450000001</v>
      </c>
      <c r="J19" s="27">
        <f>'ผลการดำเนินงาน Planfin 64'!H14</f>
        <v>16348672.26</v>
      </c>
      <c r="K19" s="150">
        <f t="shared" si="4"/>
        <v>-351685.19000000134</v>
      </c>
      <c r="L19" s="414">
        <f t="shared" si="0"/>
        <v>-2.1058542672091209E-2</v>
      </c>
      <c r="M19" s="408">
        <f t="shared" si="3"/>
        <v>0.16315690955465148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29369117.690000001</v>
      </c>
      <c r="E20" s="26">
        <f t="shared" si="1"/>
        <v>-6367865.0699999966</v>
      </c>
      <c r="F20" s="375">
        <v>26514681.598999996</v>
      </c>
      <c r="G20" s="376">
        <v>8834663.2567870151</v>
      </c>
      <c r="H20" s="47">
        <v>1</v>
      </c>
      <c r="I20" s="388">
        <f t="shared" si="2"/>
        <v>4894852.9483333332</v>
      </c>
      <c r="J20" s="27">
        <f>'ผลการดำเนินงาน Planfin 64'!H15</f>
        <v>81174433.120000005</v>
      </c>
      <c r="K20" s="150">
        <f t="shared" si="4"/>
        <v>76279580.171666667</v>
      </c>
      <c r="L20" s="414">
        <f t="shared" si="0"/>
        <v>15.583630596633018</v>
      </c>
      <c r="M20" s="408">
        <f t="shared" si="3"/>
        <v>2.7639384327721697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50623</v>
      </c>
      <c r="G21" s="376">
        <v>0</v>
      </c>
      <c r="H21" s="47">
        <v>0</v>
      </c>
      <c r="I21" s="388">
        <f t="shared" si="2"/>
        <v>0</v>
      </c>
      <c r="J21" s="27">
        <f>'ผลการดำเนินงาน Planfin 64'!H16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61211418.359999999</v>
      </c>
      <c r="E22" s="26">
        <f t="shared" si="1"/>
        <v>44993735.539999999</v>
      </c>
      <c r="F22" s="375">
        <v>34934979.483999997</v>
      </c>
      <c r="G22" s="376">
        <v>31506082.554642472</v>
      </c>
      <c r="H22" s="47">
        <v>1</v>
      </c>
      <c r="I22" s="388">
        <f t="shared" si="2"/>
        <v>10201903.060000001</v>
      </c>
      <c r="J22" s="27">
        <f>'ผลการดำเนินงาน Planfin 64'!H17</f>
        <v>0</v>
      </c>
      <c r="K22" s="150">
        <f t="shared" si="4"/>
        <v>-10201903.060000001</v>
      </c>
      <c r="L22" s="414">
        <f t="shared" si="0"/>
        <v>-1</v>
      </c>
      <c r="M22" s="408">
        <f t="shared" si="3"/>
        <v>0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428298283.49000001</v>
      </c>
      <c r="E23" s="28">
        <f>D23-C23</f>
        <v>54797451.810000062</v>
      </c>
      <c r="F23" s="377">
        <v>409626191.35399997</v>
      </c>
      <c r="G23" s="378">
        <v>192990756.76581934</v>
      </c>
      <c r="H23" s="48">
        <v>1</v>
      </c>
      <c r="I23" s="5">
        <f>SUM(I11:I22)</f>
        <v>71383047.248333335</v>
      </c>
      <c r="J23" s="31">
        <f>'ผลการดำเนินงาน Planfin 64'!H18</f>
        <v>175015579.59000003</v>
      </c>
      <c r="K23" s="29">
        <f t="shared" si="4"/>
        <v>103632532.3416667</v>
      </c>
      <c r="L23" s="418">
        <f t="shared" si="0"/>
        <v>1.4517807285690838</v>
      </c>
      <c r="M23" s="409">
        <f t="shared" si="3"/>
        <v>0.40863012142818061</v>
      </c>
    </row>
    <row r="24" spans="1:13" s="9" customFormat="1">
      <c r="A24" s="84" t="s">
        <v>1407</v>
      </c>
      <c r="B24" s="77" t="s">
        <v>155</v>
      </c>
      <c r="C24" s="78">
        <f>C23-C22</f>
        <v>357283148.85999995</v>
      </c>
      <c r="D24" s="78">
        <f>D23-D22</f>
        <v>367086865.13</v>
      </c>
      <c r="E24" s="79">
        <f>D24-C24</f>
        <v>9803716.2700000405</v>
      </c>
      <c r="F24" s="80"/>
      <c r="G24" s="81"/>
      <c r="H24" s="82"/>
      <c r="I24" s="78">
        <f>I23-I22</f>
        <v>61181144.188333333</v>
      </c>
      <c r="J24" s="83">
        <f>'ผลการดำเนินงาน Planfin 64'!H19</f>
        <v>175015579.59000003</v>
      </c>
      <c r="K24" s="151">
        <f t="shared" si="4"/>
        <v>113834435.4016667</v>
      </c>
      <c r="L24" s="419">
        <f t="shared" si="0"/>
        <v>1.8606130518130104</v>
      </c>
      <c r="M24" s="410">
        <f t="shared" si="3"/>
        <v>0.47676884196883507</v>
      </c>
    </row>
    <row r="25" spans="1:13" ht="25.5">
      <c r="A25" s="218"/>
      <c r="B25" s="219" t="s">
        <v>1524</v>
      </c>
      <c r="C25" s="220">
        <f>C24-C21</f>
        <v>357283148.85999995</v>
      </c>
      <c r="D25" s="220">
        <f>D24-D21</f>
        <v>367086865.13</v>
      </c>
      <c r="E25" s="221">
        <f>D25-C25</f>
        <v>9803716.2700000405</v>
      </c>
      <c r="F25" s="220"/>
      <c r="G25" s="222"/>
      <c r="H25" s="223"/>
      <c r="I25" s="220">
        <f>I24-I21</f>
        <v>61181144.188333333</v>
      </c>
      <c r="J25" s="220">
        <f>J24-J21</f>
        <v>175015579.59000003</v>
      </c>
      <c r="K25" s="404">
        <f t="shared" si="4"/>
        <v>113834435.4016667</v>
      </c>
      <c r="L25" s="420">
        <f t="shared" si="0"/>
        <v>1.8606130518130104</v>
      </c>
      <c r="M25" s="421">
        <f t="shared" si="3"/>
        <v>0.47676884196883507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49216592.490000002</v>
      </c>
      <c r="D27" s="3">
        <v>50693090.259999998</v>
      </c>
      <c r="E27" s="26">
        <f t="shared" ref="E27:E42" si="5">D27-C27</f>
        <v>1476497.7699999958</v>
      </c>
      <c r="F27" s="375">
        <v>38162565.390999988</v>
      </c>
      <c r="G27" s="376">
        <v>12648722.672933649</v>
      </c>
      <c r="H27" s="47">
        <v>1</v>
      </c>
      <c r="I27" s="388">
        <f>(D27/12)*2</f>
        <v>8448848.3766666669</v>
      </c>
      <c r="J27" s="27">
        <f>'ผลการดำเนินงาน Planfin 64'!H22</f>
        <v>8843311.0099999998</v>
      </c>
      <c r="K27" s="150">
        <f t="shared" ref="K27:K44" si="6">J27-I27</f>
        <v>394462.63333333284</v>
      </c>
      <c r="L27" s="414">
        <f t="shared" ref="L27:L44" si="7">K27/I27</f>
        <v>4.6688331444404568E-2</v>
      </c>
      <c r="M27" s="408">
        <f t="shared" ref="M27:M44" si="8">(J27/D27)</f>
        <v>0.17444805524073412</v>
      </c>
    </row>
    <row r="28" spans="1:13">
      <c r="A28" s="2" t="s">
        <v>33</v>
      </c>
      <c r="B28" s="85" t="s">
        <v>34</v>
      </c>
      <c r="C28" s="3">
        <v>12244888.24</v>
      </c>
      <c r="D28" s="3">
        <v>18673000</v>
      </c>
      <c r="E28" s="26">
        <f t="shared" si="5"/>
        <v>6428111.7599999998</v>
      </c>
      <c r="F28" s="375">
        <v>24399513.859999999</v>
      </c>
      <c r="G28" s="376">
        <v>9076622.3714380488</v>
      </c>
      <c r="H28" s="47">
        <v>0</v>
      </c>
      <c r="I28" s="388">
        <f t="shared" ref="I28:I41" si="9">(D28/12)*2</f>
        <v>3112166.6666666665</v>
      </c>
      <c r="J28" s="27">
        <f>'ผลการดำเนินงาน Planfin 64'!H23</f>
        <v>3206839.64</v>
      </c>
      <c r="K28" s="150">
        <f t="shared" si="6"/>
        <v>94672.973333333619</v>
      </c>
      <c r="L28" s="414">
        <f t="shared" si="7"/>
        <v>3.0420277405880242E-2</v>
      </c>
      <c r="M28" s="408">
        <f t="shared" si="8"/>
        <v>0.17173671290098003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375">
        <v>1513672.7750000001</v>
      </c>
      <c r="G29" s="376">
        <v>1094535.9338194977</v>
      </c>
      <c r="H29" s="47">
        <v>0</v>
      </c>
      <c r="I29" s="388">
        <f t="shared" si="9"/>
        <v>109993.33333333333</v>
      </c>
      <c r="J29" s="27">
        <f>'ผลการดำเนินงาน Planfin 64'!H24</f>
        <v>56460</v>
      </c>
      <c r="K29" s="150">
        <f t="shared" si="6"/>
        <v>-53533.333333333328</v>
      </c>
      <c r="L29" s="414">
        <f t="shared" si="7"/>
        <v>-0.48669616340384264</v>
      </c>
      <c r="M29" s="408">
        <f t="shared" si="8"/>
        <v>8.5550639432692893E-2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375">
        <v>12003643.065000001</v>
      </c>
      <c r="G30" s="376">
        <v>5473983.9614900229</v>
      </c>
      <c r="H30" s="47">
        <v>1</v>
      </c>
      <c r="I30" s="388">
        <f t="shared" si="9"/>
        <v>2153292.6666666665</v>
      </c>
      <c r="J30" s="27">
        <f>'ผลการดำเนินงาน Planfin 64'!H25</f>
        <v>1719243.9</v>
      </c>
      <c r="K30" s="150">
        <f t="shared" si="6"/>
        <v>-434048.7666666666</v>
      </c>
      <c r="L30" s="414">
        <f t="shared" si="7"/>
        <v>-0.20157444149874038</v>
      </c>
      <c r="M30" s="408">
        <f t="shared" si="8"/>
        <v>0.13307092641687659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100202144.7</v>
      </c>
      <c r="E31" s="26">
        <f t="shared" si="5"/>
        <v>10996284.829999998</v>
      </c>
      <c r="F31" s="375">
        <v>101781842.59799999</v>
      </c>
      <c r="G31" s="376">
        <v>32854168.636892986</v>
      </c>
      <c r="H31" s="47">
        <v>0</v>
      </c>
      <c r="I31" s="388">
        <f t="shared" si="9"/>
        <v>16700357.450000001</v>
      </c>
      <c r="J31" s="27">
        <f>'ผลการดำเนินงาน Planfin 64'!H26</f>
        <v>16357353.060000001</v>
      </c>
      <c r="K31" s="150">
        <f t="shared" si="6"/>
        <v>-343004.3900000006</v>
      </c>
      <c r="L31" s="414">
        <f t="shared" si="7"/>
        <v>-2.0538745414697732E-2</v>
      </c>
      <c r="M31" s="408">
        <f t="shared" si="8"/>
        <v>0.16324354243088371</v>
      </c>
    </row>
    <row r="32" spans="1:13">
      <c r="A32" s="2" t="s">
        <v>41</v>
      </c>
      <c r="B32" s="85" t="s">
        <v>42</v>
      </c>
      <c r="C32" s="3">
        <v>28060827</v>
      </c>
      <c r="D32" s="3">
        <v>23690816</v>
      </c>
      <c r="E32" s="26">
        <f t="shared" si="5"/>
        <v>-4370011</v>
      </c>
      <c r="F32" s="375">
        <v>33807311.402000003</v>
      </c>
      <c r="G32" s="376">
        <v>11469274.816126276</v>
      </c>
      <c r="H32" s="47">
        <v>0</v>
      </c>
      <c r="I32" s="388">
        <f t="shared" si="9"/>
        <v>3948469.3333333335</v>
      </c>
      <c r="J32" s="27">
        <f>'ผลการดำเนินงาน Planfin 64'!H27</f>
        <v>4336079</v>
      </c>
      <c r="K32" s="150">
        <f t="shared" si="6"/>
        <v>387609.66666666651</v>
      </c>
      <c r="L32" s="414">
        <f t="shared" si="7"/>
        <v>9.8167070311128118E-2</v>
      </c>
      <c r="M32" s="408">
        <f t="shared" si="8"/>
        <v>0.18302784505185468</v>
      </c>
    </row>
    <row r="33" spans="1:13">
      <c r="A33" s="2" t="s">
        <v>43</v>
      </c>
      <c r="B33" s="85" t="s">
        <v>44</v>
      </c>
      <c r="C33" s="3">
        <v>59600766</v>
      </c>
      <c r="D33" s="3">
        <v>57794600</v>
      </c>
      <c r="E33" s="26">
        <f t="shared" si="5"/>
        <v>-1806166</v>
      </c>
      <c r="F33" s="375">
        <v>63663772.524000004</v>
      </c>
      <c r="G33" s="376">
        <v>19925936.622850329</v>
      </c>
      <c r="H33" s="47">
        <v>0</v>
      </c>
      <c r="I33" s="388">
        <f t="shared" si="9"/>
        <v>9632433.333333334</v>
      </c>
      <c r="J33" s="27">
        <f>'ผลการดำเนินงาน Planfin 64'!H28</f>
        <v>10302429</v>
      </c>
      <c r="K33" s="150">
        <f t="shared" si="6"/>
        <v>669995.66666666605</v>
      </c>
      <c r="L33" s="414">
        <f t="shared" si="7"/>
        <v>6.9556221515504835E-2</v>
      </c>
      <c r="M33" s="408">
        <f t="shared" si="8"/>
        <v>0.17825937025258415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7343808</v>
      </c>
      <c r="E34" s="26">
        <f t="shared" si="5"/>
        <v>1065411.0199999996</v>
      </c>
      <c r="F34" s="375">
        <v>8346649.7569999993</v>
      </c>
      <c r="G34" s="376">
        <v>1158535.705511847</v>
      </c>
      <c r="H34" s="47">
        <v>0</v>
      </c>
      <c r="I34" s="388">
        <f t="shared" si="9"/>
        <v>1223968</v>
      </c>
      <c r="J34" s="27">
        <f>'ผลการดำเนินงาน Planfin 64'!H29</f>
        <v>822146.3600000001</v>
      </c>
      <c r="K34" s="150">
        <f t="shared" si="6"/>
        <v>-401821.6399999999</v>
      </c>
      <c r="L34" s="414">
        <f t="shared" si="7"/>
        <v>-0.32829423645062605</v>
      </c>
      <c r="M34" s="408">
        <f t="shared" si="8"/>
        <v>0.11195096059156232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32649436.329999998</v>
      </c>
      <c r="E35" s="26">
        <f t="shared" si="5"/>
        <v>-6272869.0300000012</v>
      </c>
      <c r="F35" s="375">
        <v>31497504.077000003</v>
      </c>
      <c r="G35" s="376">
        <v>13738107.901595926</v>
      </c>
      <c r="H35" s="47">
        <v>1</v>
      </c>
      <c r="I35" s="388">
        <f t="shared" si="9"/>
        <v>5441572.7216666667</v>
      </c>
      <c r="J35" s="27">
        <f>'ผลการดำเนินงาน Planfin 64'!H30</f>
        <v>3055332.89</v>
      </c>
      <c r="K35" s="150">
        <f t="shared" si="6"/>
        <v>-2386239.8316666665</v>
      </c>
      <c r="L35" s="414">
        <f t="shared" si="7"/>
        <v>-0.43852025025143826</v>
      </c>
      <c r="M35" s="408">
        <f t="shared" si="8"/>
        <v>9.3579958291426971E-2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375">
        <v>10514542.945</v>
      </c>
      <c r="G36" s="376">
        <v>2793464.3006338472</v>
      </c>
      <c r="H36" s="47">
        <v>0</v>
      </c>
      <c r="I36" s="388">
        <f t="shared" si="9"/>
        <v>1703694.11</v>
      </c>
      <c r="J36" s="27">
        <f>'ผลการดำเนินงาน Planfin 64'!H31</f>
        <v>1602535.05</v>
      </c>
      <c r="K36" s="150">
        <f t="shared" si="6"/>
        <v>-101159.06000000006</v>
      </c>
      <c r="L36" s="414">
        <f t="shared" si="7"/>
        <v>-5.9376304353133E-2</v>
      </c>
      <c r="M36" s="408">
        <f t="shared" si="8"/>
        <v>0.1567706159411445</v>
      </c>
    </row>
    <row r="37" spans="1:13">
      <c r="A37" s="2" t="s">
        <v>51</v>
      </c>
      <c r="B37" s="85" t="s">
        <v>52</v>
      </c>
      <c r="C37" s="3">
        <v>13595321.83</v>
      </c>
      <c r="D37" s="3">
        <v>13916040.27</v>
      </c>
      <c r="E37" s="26">
        <f t="shared" si="5"/>
        <v>320718.43999999948</v>
      </c>
      <c r="F37" s="375">
        <v>13117126.217999998</v>
      </c>
      <c r="G37" s="376">
        <v>4273510.9459699141</v>
      </c>
      <c r="H37" s="47">
        <v>1</v>
      </c>
      <c r="I37" s="388">
        <f t="shared" si="9"/>
        <v>2319340.0449999999</v>
      </c>
      <c r="J37" s="27">
        <f>'ผลการดำเนินงาน Planfin 64'!H32</f>
        <v>1804254.82</v>
      </c>
      <c r="K37" s="150">
        <f t="shared" si="6"/>
        <v>-515085.22499999986</v>
      </c>
      <c r="L37" s="414">
        <f t="shared" si="7"/>
        <v>-0.22208266791685558</v>
      </c>
      <c r="M37" s="408">
        <f t="shared" si="8"/>
        <v>0.12965288868052408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18121076.129999999</v>
      </c>
      <c r="E38" s="26">
        <f t="shared" si="5"/>
        <v>0</v>
      </c>
      <c r="F38" s="375">
        <v>32154633.969999999</v>
      </c>
      <c r="G38" s="376">
        <v>13413725.902034329</v>
      </c>
      <c r="H38" s="47">
        <v>0</v>
      </c>
      <c r="I38" s="388">
        <f t="shared" si="9"/>
        <v>3020179.355</v>
      </c>
      <c r="J38" s="27">
        <f>'ผลการดำเนินงาน Planfin 64'!H33</f>
        <v>3654709.3400000003</v>
      </c>
      <c r="K38" s="150">
        <f t="shared" si="6"/>
        <v>634529.98500000034</v>
      </c>
      <c r="L38" s="414">
        <f t="shared" si="7"/>
        <v>0.2100967891027784</v>
      </c>
      <c r="M38" s="408">
        <f t="shared" si="8"/>
        <v>0.20168279818379642</v>
      </c>
    </row>
    <row r="39" spans="1:13">
      <c r="A39" s="2" t="s">
        <v>55</v>
      </c>
      <c r="B39" s="85" t="s">
        <v>56</v>
      </c>
      <c r="C39" s="3">
        <v>3399713.6</v>
      </c>
      <c r="D39" s="3">
        <v>2005000</v>
      </c>
      <c r="E39" s="26">
        <f t="shared" si="5"/>
        <v>-1394713.6000000001</v>
      </c>
      <c r="F39" s="375">
        <v>2252237.5240000002</v>
      </c>
      <c r="G39" s="376">
        <v>2461070.6070543062</v>
      </c>
      <c r="H39" s="47">
        <v>0</v>
      </c>
      <c r="I39" s="388">
        <f t="shared" si="9"/>
        <v>334166.66666666669</v>
      </c>
      <c r="J39" s="27">
        <f>'ผลการดำเนินงาน Planfin 64'!H34</f>
        <v>1063049.79</v>
      </c>
      <c r="K39" s="150">
        <f t="shared" si="6"/>
        <v>728883.12333333329</v>
      </c>
      <c r="L39" s="414">
        <f t="shared" si="7"/>
        <v>2.181196379052369</v>
      </c>
      <c r="M39" s="408">
        <f t="shared" si="8"/>
        <v>0.53019939650872816</v>
      </c>
    </row>
    <row r="40" spans="1:13" s="9" customFormat="1">
      <c r="A40" s="164" t="s">
        <v>57</v>
      </c>
      <c r="B40" s="165" t="s">
        <v>58</v>
      </c>
      <c r="C40" s="3">
        <v>10403234.75</v>
      </c>
      <c r="D40" s="3">
        <v>12257259</v>
      </c>
      <c r="E40" s="26">
        <f>D40-C40</f>
        <v>1854024.25</v>
      </c>
      <c r="F40" s="375">
        <v>13141996.419000002</v>
      </c>
      <c r="G40" s="376">
        <v>5277523.8126761634</v>
      </c>
      <c r="H40" s="47">
        <v>0</v>
      </c>
      <c r="I40" s="388">
        <f t="shared" si="9"/>
        <v>2042876.5</v>
      </c>
      <c r="J40" s="27">
        <f>'ผลการดำเนินงาน Planfin 64'!H35</f>
        <v>4535524.5</v>
      </c>
      <c r="K40" s="150">
        <f t="shared" si="6"/>
        <v>2492648</v>
      </c>
      <c r="L40" s="414">
        <f t="shared" si="7"/>
        <v>1.2201657809466211</v>
      </c>
      <c r="M40" s="408">
        <f t="shared" si="8"/>
        <v>0.37002763015777018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334939.03999999998</v>
      </c>
      <c r="G41" s="376">
        <v>292818.20117542439</v>
      </c>
      <c r="H41" s="47">
        <v>0</v>
      </c>
      <c r="I41" s="388">
        <f t="shared" si="9"/>
        <v>0</v>
      </c>
      <c r="J41" s="27">
        <f>'ผลการดำเนินงาน Planfin 64'!H36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361148151.34999996</v>
      </c>
      <c r="E42" s="28">
        <f t="shared" si="5"/>
        <v>9756693.0699999928</v>
      </c>
      <c r="F42" s="377">
        <v>386691951.56500006</v>
      </c>
      <c r="G42" s="378">
        <v>135952002.39220256</v>
      </c>
      <c r="H42" s="48">
        <v>0</v>
      </c>
      <c r="I42" s="5">
        <f>SUM(I27:I41)</f>
        <v>60191358.55833333</v>
      </c>
      <c r="J42" s="31">
        <f>'ผลการดำเนินงาน Planfin 64'!H37</f>
        <v>61359268.359999999</v>
      </c>
      <c r="K42" s="29">
        <f t="shared" si="6"/>
        <v>1167909.8016666695</v>
      </c>
      <c r="L42" s="418">
        <f t="shared" si="7"/>
        <v>1.9403280298696226E-2</v>
      </c>
      <c r="M42" s="409">
        <f t="shared" si="8"/>
        <v>0.16990054671644939</v>
      </c>
    </row>
    <row r="43" spans="1:13" s="9" customFormat="1" ht="25.5">
      <c r="A43" s="84" t="s">
        <v>1408</v>
      </c>
      <c r="B43" s="77" t="s">
        <v>156</v>
      </c>
      <c r="C43" s="78">
        <f>C42-C38</f>
        <v>333270382.14999998</v>
      </c>
      <c r="D43" s="78">
        <f>D42-D38</f>
        <v>343027075.21999997</v>
      </c>
      <c r="E43" s="79">
        <f>D43-C43</f>
        <v>9756693.0699999928</v>
      </c>
      <c r="F43" s="80"/>
      <c r="G43" s="81"/>
      <c r="H43" s="82"/>
      <c r="I43" s="78">
        <f>I42-I38</f>
        <v>57171179.203333333</v>
      </c>
      <c r="J43" s="83">
        <f>'ผลการดำเนินงาน Planfin 64'!H38</f>
        <v>57704559.019999996</v>
      </c>
      <c r="K43" s="151">
        <f t="shared" si="6"/>
        <v>533379.81666666269</v>
      </c>
      <c r="L43" s="419">
        <f t="shared" si="7"/>
        <v>9.3295227437877343E-3</v>
      </c>
      <c r="M43" s="410">
        <f t="shared" si="8"/>
        <v>0.16822158712396465</v>
      </c>
    </row>
    <row r="44" spans="1:13" s="172" customFormat="1" ht="25.5">
      <c r="A44" s="224"/>
      <c r="B44" s="219" t="s">
        <v>1525</v>
      </c>
      <c r="C44" s="225">
        <f>C43-C41</f>
        <v>333270382.14999998</v>
      </c>
      <c r="D44" s="225">
        <f>D43-D41</f>
        <v>343027075.21999997</v>
      </c>
      <c r="E44" s="226">
        <f>D44-C44</f>
        <v>9756693.0699999928</v>
      </c>
      <c r="F44" s="226"/>
      <c r="G44" s="227"/>
      <c r="H44" s="226"/>
      <c r="I44" s="225">
        <f>I43-I41</f>
        <v>57171179.203333333</v>
      </c>
      <c r="J44" s="225">
        <f>J43-J41</f>
        <v>57704559.019999996</v>
      </c>
      <c r="K44" s="404">
        <f t="shared" si="6"/>
        <v>533379.81666666269</v>
      </c>
      <c r="L44" s="420">
        <f t="shared" si="7"/>
        <v>9.3295227437877343E-3</v>
      </c>
      <c r="M44" s="421">
        <f t="shared" si="8"/>
        <v>0.16822158712396465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22109373.399999976</v>
      </c>
      <c r="D46" s="5">
        <f t="shared" si="10"/>
        <v>67150132.140000045</v>
      </c>
      <c r="E46" s="28">
        <f t="shared" ref="E46:E48" si="11">D46-C46</f>
        <v>45040758.740000069</v>
      </c>
      <c r="F46" s="229"/>
      <c r="G46" s="230"/>
      <c r="H46" s="231"/>
      <c r="I46" s="5">
        <f t="shared" ref="I46:J48" si="12">I23-I42</f>
        <v>11191688.690000005</v>
      </c>
      <c r="J46" s="5">
        <f t="shared" si="12"/>
        <v>113656311.23000003</v>
      </c>
      <c r="K46" s="28">
        <f>J46-I46</f>
        <v>102464622.54000002</v>
      </c>
      <c r="L46" s="418">
        <f t="shared" ref="L46:L48" si="13">K46/I46</f>
        <v>9.1554210788184438</v>
      </c>
      <c r="M46" s="409">
        <f t="shared" ref="M46:M48" si="14">(J46/D46)</f>
        <v>1.6925701798030737</v>
      </c>
    </row>
    <row r="47" spans="1:13" s="95" customFormat="1">
      <c r="A47" s="232" t="s">
        <v>63</v>
      </c>
      <c r="B47" s="233" t="s">
        <v>65</v>
      </c>
      <c r="C47" s="234">
        <f t="shared" si="10"/>
        <v>24012766.709999979</v>
      </c>
      <c r="D47" s="234">
        <f t="shared" si="10"/>
        <v>24059789.910000026</v>
      </c>
      <c r="E47" s="235">
        <f t="shared" si="11"/>
        <v>47023.200000047684</v>
      </c>
      <c r="F47" s="236"/>
      <c r="G47" s="237"/>
      <c r="H47" s="238"/>
      <c r="I47" s="234">
        <f>I24-I43</f>
        <v>4009964.9849999994</v>
      </c>
      <c r="J47" s="234">
        <f t="shared" si="12"/>
        <v>117311020.57000004</v>
      </c>
      <c r="K47" s="235">
        <f t="shared" ref="K47" si="15">J47-I47</f>
        <v>113301055.58500004</v>
      </c>
      <c r="L47" s="422">
        <f t="shared" si="13"/>
        <v>28.254874047235617</v>
      </c>
      <c r="M47" s="423">
        <f t="shared" si="14"/>
        <v>4.87581234120593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24012766.709999979</v>
      </c>
      <c r="D48" s="240">
        <f t="shared" si="10"/>
        <v>24059789.910000026</v>
      </c>
      <c r="E48" s="241">
        <f t="shared" si="11"/>
        <v>47023.200000047684</v>
      </c>
      <c r="F48" s="242"/>
      <c r="G48" s="242"/>
      <c r="H48" s="242"/>
      <c r="I48" s="240">
        <f>I25-I44</f>
        <v>4009964.9849999994</v>
      </c>
      <c r="J48" s="240">
        <f t="shared" si="12"/>
        <v>117311020.57000004</v>
      </c>
      <c r="K48" s="241">
        <f>J48-I48</f>
        <v>113301055.58500004</v>
      </c>
      <c r="L48" s="424">
        <f t="shared" si="13"/>
        <v>28.254874047235617</v>
      </c>
      <c r="M48" s="425">
        <f t="shared" si="14"/>
        <v>4.87581234120593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4811957.99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-6130924.247999995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70" t="s">
        <v>1801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70" t="s">
        <v>1802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1482</v>
      </c>
      <c r="B54" s="176" t="s">
        <v>1803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78" t="s">
        <v>1873</v>
      </c>
      <c r="B56" s="478"/>
      <c r="C56" s="47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55023088.270000003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27108637.600000001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11503412.35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93635138.219999999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988775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28920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1818360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862634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30290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829200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3870818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3855018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741405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974045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8620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14008085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227694910.19999999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56000000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28000000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12000000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8500000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75000000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194910.2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13000000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35000000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224365423.87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129263292.65000001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895803.66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4100263.3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40569435.850000001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10942882.23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1999421.05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36594325.130000003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110016.22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6385918.3600000003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54825500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61321434.579999998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5430000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13091843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2189152.84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933866.23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79837.84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1035500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22760199.91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1522</v>
      </c>
      <c r="C139" s="454" t="s">
        <v>1814</v>
      </c>
      <c r="D139" s="454"/>
      <c r="E139" s="454" t="s">
        <v>157</v>
      </c>
      <c r="F139" s="454"/>
      <c r="G139" s="454"/>
    </row>
    <row r="140" spans="1:13" s="208" customFormat="1">
      <c r="B140" s="15" t="s">
        <v>166</v>
      </c>
      <c r="C140" s="455" t="s">
        <v>159</v>
      </c>
      <c r="D140" s="455"/>
      <c r="E140" s="455" t="s">
        <v>160</v>
      </c>
      <c r="F140" s="455"/>
      <c r="G140" s="455"/>
    </row>
    <row r="141" spans="1:13" s="207" customFormat="1">
      <c r="B141" s="15" t="s">
        <v>107</v>
      </c>
      <c r="C141" s="454" t="s">
        <v>108</v>
      </c>
      <c r="D141" s="454"/>
      <c r="E141" s="454" t="s">
        <v>109</v>
      </c>
      <c r="F141" s="454"/>
      <c r="G141" s="454"/>
    </row>
    <row r="142" spans="1:13" s="207" customFormat="1">
      <c r="B142" s="15" t="s">
        <v>110</v>
      </c>
      <c r="C142" s="454" t="s">
        <v>111</v>
      </c>
      <c r="D142" s="454"/>
      <c r="E142" s="454" t="s">
        <v>112</v>
      </c>
      <c r="F142" s="454"/>
      <c r="G142" s="454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1845</v>
      </c>
      <c r="G1" s="9" t="s">
        <v>171</v>
      </c>
      <c r="I1" s="121"/>
    </row>
    <row r="2" spans="1:13">
      <c r="B2" s="463" t="s">
        <v>118</v>
      </c>
      <c r="C2" s="463"/>
      <c r="D2" s="463"/>
      <c r="E2" s="463"/>
      <c r="F2" s="9" t="s">
        <v>1846</v>
      </c>
      <c r="G2" s="9" t="s">
        <v>180</v>
      </c>
      <c r="I2" s="106" t="s">
        <v>175</v>
      </c>
    </row>
    <row r="3" spans="1:13" ht="12.75" customHeight="1">
      <c r="B3" s="463" t="s">
        <v>1876</v>
      </c>
      <c r="C3" s="463"/>
      <c r="D3" s="463"/>
      <c r="E3" s="463"/>
      <c r="F3" s="9" t="s">
        <v>1847</v>
      </c>
      <c r="G3" s="9" t="s">
        <v>1475</v>
      </c>
    </row>
    <row r="4" spans="1:13">
      <c r="B4" s="463"/>
      <c r="C4" s="463"/>
      <c r="D4" s="463"/>
      <c r="E4" s="9"/>
      <c r="F4" s="9" t="s">
        <v>1848</v>
      </c>
      <c r="G4" s="9" t="s">
        <v>1882</v>
      </c>
    </row>
    <row r="5" spans="1:13" ht="12.75" customHeight="1">
      <c r="B5" s="464" t="s">
        <v>1527</v>
      </c>
      <c r="C5" s="465"/>
      <c r="D5" s="465"/>
      <c r="E5" s="465"/>
    </row>
    <row r="6" spans="1:13" s="15" customFormat="1">
      <c r="A6" s="11" t="s">
        <v>121</v>
      </c>
      <c r="B6" s="481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82"/>
      <c r="C7" s="174" t="s">
        <v>3</v>
      </c>
      <c r="D7" s="17" t="s">
        <v>4</v>
      </c>
      <c r="E7" s="18" t="s">
        <v>1531</v>
      </c>
      <c r="F7" s="476" t="s">
        <v>171</v>
      </c>
      <c r="G7" s="477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82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83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375">
        <v>55090367.928141743</v>
      </c>
      <c r="G11" s="376">
        <v>13004130.880836744</v>
      </c>
      <c r="H11" s="47">
        <v>1</v>
      </c>
      <c r="I11" s="388">
        <f>(D11/12)*2</f>
        <v>9500000</v>
      </c>
      <c r="J11" s="27">
        <f>'ผลการดำเนินงาน Planfin 64'!I6</f>
        <v>19177745.489999998</v>
      </c>
      <c r="K11" s="150">
        <f>J11-I11</f>
        <v>9677745.4899999984</v>
      </c>
      <c r="L11" s="414">
        <f t="shared" ref="L11:L25" si="0">K11/I11</f>
        <v>1.0187100515789471</v>
      </c>
      <c r="M11" s="408">
        <f>(J11/D11)</f>
        <v>0.33645167526315789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375">
        <v>196218.66165289254</v>
      </c>
      <c r="G12" s="376">
        <v>139955.19459213293</v>
      </c>
      <c r="H12" s="47">
        <v>1</v>
      </c>
      <c r="I12" s="388">
        <f t="shared" ref="I12:I22" si="2">(D12/12)*2</f>
        <v>50000</v>
      </c>
      <c r="J12" s="27">
        <f>'ผลการดำเนินงาน Planfin 64'!I7</f>
        <v>60550</v>
      </c>
      <c r="K12" s="150">
        <f>J12-I12</f>
        <v>10550</v>
      </c>
      <c r="L12" s="414">
        <f t="shared" si="0"/>
        <v>0.21099999999999999</v>
      </c>
      <c r="M12" s="408">
        <f t="shared" ref="M12:M25" si="3">(J12/D12)</f>
        <v>0.20183333333333334</v>
      </c>
    </row>
    <row r="13" spans="1:13">
      <c r="A13" s="2" t="s">
        <v>10</v>
      </c>
      <c r="B13" s="85" t="s">
        <v>11</v>
      </c>
      <c r="C13" s="3">
        <v>23838</v>
      </c>
      <c r="D13" s="3">
        <v>25000</v>
      </c>
      <c r="E13" s="26">
        <f t="shared" si="1"/>
        <v>1162</v>
      </c>
      <c r="F13" s="375">
        <v>94117.599297520632</v>
      </c>
      <c r="G13" s="376">
        <v>162181.87026989844</v>
      </c>
      <c r="H13" s="47">
        <v>0</v>
      </c>
      <c r="I13" s="388">
        <f t="shared" si="2"/>
        <v>4166.666666666667</v>
      </c>
      <c r="J13" s="27">
        <f>'ผลการดำเนินงาน Planfin 64'!I8</f>
        <v>15001</v>
      </c>
      <c r="K13" s="150">
        <f t="shared" ref="K13:K25" si="4">J13-I13</f>
        <v>10834.333333333332</v>
      </c>
      <c r="L13" s="414">
        <f t="shared" si="0"/>
        <v>2.6002399999999994</v>
      </c>
      <c r="M13" s="408">
        <f t="shared" si="3"/>
        <v>0.60004000000000002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375">
        <v>1211650.9209917358</v>
      </c>
      <c r="G14" s="376">
        <v>944753.05947997363</v>
      </c>
      <c r="H14" s="47">
        <v>0</v>
      </c>
      <c r="I14" s="388">
        <f t="shared" si="2"/>
        <v>100000</v>
      </c>
      <c r="J14" s="27">
        <f>'ผลการดำเนินงาน Planfin 64'!I9</f>
        <v>58450</v>
      </c>
      <c r="K14" s="150">
        <f t="shared" si="4"/>
        <v>-41550</v>
      </c>
      <c r="L14" s="414">
        <f t="shared" si="0"/>
        <v>-0.41549999999999998</v>
      </c>
      <c r="M14" s="408">
        <f t="shared" si="3"/>
        <v>9.7416666666666665E-2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375">
        <v>7801530.9207438007</v>
      </c>
      <c r="G15" s="376">
        <v>5883725.1744828187</v>
      </c>
      <c r="H15" s="47">
        <v>0</v>
      </c>
      <c r="I15" s="388">
        <f t="shared" si="2"/>
        <v>433333.33333333331</v>
      </c>
      <c r="J15" s="27">
        <f>'ผลการดำเนินงาน Planfin 64'!I10</f>
        <v>523821</v>
      </c>
      <c r="K15" s="150">
        <f t="shared" si="4"/>
        <v>90487.666666666686</v>
      </c>
      <c r="L15" s="414">
        <f t="shared" si="0"/>
        <v>0.20881769230769237</v>
      </c>
      <c r="M15" s="408">
        <f t="shared" si="3"/>
        <v>0.20146961538461539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375">
        <v>2389926.2218181817</v>
      </c>
      <c r="G16" s="376">
        <v>2395607.798115537</v>
      </c>
      <c r="H16" s="47">
        <v>0</v>
      </c>
      <c r="I16" s="388">
        <f t="shared" si="2"/>
        <v>216666.66666666666</v>
      </c>
      <c r="J16" s="27">
        <f>'ผลการดำเนินงาน Planfin 64'!I11</f>
        <v>305918.71999999997</v>
      </c>
      <c r="K16" s="150">
        <f t="shared" si="4"/>
        <v>89252.053333333315</v>
      </c>
      <c r="L16" s="414">
        <f t="shared" si="0"/>
        <v>0.41193255384615379</v>
      </c>
      <c r="M16" s="408">
        <f t="shared" si="3"/>
        <v>0.2353220923076923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375">
        <v>541630.08743801666</v>
      </c>
      <c r="G17" s="376">
        <v>1113578.4599029464</v>
      </c>
      <c r="H17" s="47">
        <v>1</v>
      </c>
      <c r="I17" s="388">
        <f t="shared" si="2"/>
        <v>166666.66666666666</v>
      </c>
      <c r="J17" s="27">
        <f>'ผลการดำเนินงาน Planfin 64'!I12</f>
        <v>431892</v>
      </c>
      <c r="K17" s="150">
        <f t="shared" si="4"/>
        <v>265225.33333333337</v>
      </c>
      <c r="L17" s="414">
        <f t="shared" si="0"/>
        <v>1.5913520000000003</v>
      </c>
      <c r="M17" s="408">
        <f t="shared" si="3"/>
        <v>0.431892</v>
      </c>
    </row>
    <row r="18" spans="1:13">
      <c r="A18" s="2" t="s">
        <v>20</v>
      </c>
      <c r="B18" s="85" t="s">
        <v>21</v>
      </c>
      <c r="C18" s="3">
        <v>3619981.52</v>
      </c>
      <c r="D18" s="3">
        <v>3680000</v>
      </c>
      <c r="E18" s="26">
        <f t="shared" si="1"/>
        <v>60018.479999999981</v>
      </c>
      <c r="F18" s="375">
        <v>6982763.8549999977</v>
      </c>
      <c r="G18" s="376">
        <v>6067372.420841462</v>
      </c>
      <c r="H18" s="47">
        <v>0</v>
      </c>
      <c r="I18" s="388">
        <f t="shared" si="2"/>
        <v>613333.33333333337</v>
      </c>
      <c r="J18" s="27">
        <f>'ผลการดำเนินงาน Planfin 64'!I13</f>
        <v>995691.37</v>
      </c>
      <c r="K18" s="150">
        <f t="shared" si="4"/>
        <v>382358.03666666662</v>
      </c>
      <c r="L18" s="414">
        <f t="shared" si="0"/>
        <v>0.62340984239130426</v>
      </c>
      <c r="M18" s="408">
        <f t="shared" si="3"/>
        <v>0.27056830706521739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375">
        <v>39812919.739008263</v>
      </c>
      <c r="G19" s="376">
        <v>10642063.545296295</v>
      </c>
      <c r="H19" s="47">
        <v>0</v>
      </c>
      <c r="I19" s="388">
        <f t="shared" si="2"/>
        <v>5810340</v>
      </c>
      <c r="J19" s="27">
        <f>'ผลการดำเนินงาน Planfin 64'!I14</f>
        <v>5601520</v>
      </c>
      <c r="K19" s="150">
        <f t="shared" si="4"/>
        <v>-208820</v>
      </c>
      <c r="L19" s="414">
        <f t="shared" si="0"/>
        <v>-3.5939377041618904E-2</v>
      </c>
      <c r="M19" s="408">
        <f t="shared" si="3"/>
        <v>0.1606767704930635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375">
        <v>8899687.4920413215</v>
      </c>
      <c r="G20" s="376">
        <v>3858190.5818685293</v>
      </c>
      <c r="H20" s="47">
        <v>0</v>
      </c>
      <c r="I20" s="388">
        <f t="shared" si="2"/>
        <v>1056833.3333333333</v>
      </c>
      <c r="J20" s="27">
        <f>'ผลการดำเนินงาน Planfin 64'!I15</f>
        <v>837740.58000000007</v>
      </c>
      <c r="K20" s="150">
        <f t="shared" si="4"/>
        <v>-219092.75333333318</v>
      </c>
      <c r="L20" s="414">
        <f t="shared" si="0"/>
        <v>-0.20731060085160055</v>
      </c>
      <c r="M20" s="408">
        <f t="shared" si="3"/>
        <v>0.13211489985806657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88">
        <f t="shared" si="2"/>
        <v>0</v>
      </c>
      <c r="J21" s="27">
        <f>'ผลการดำเนินงาน Planfin 64'!I16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30910523.449999999</v>
      </c>
      <c r="E22" s="26">
        <f t="shared" si="1"/>
        <v>28850655.23</v>
      </c>
      <c r="F22" s="375">
        <v>4402627.4239669424</v>
      </c>
      <c r="G22" s="376">
        <v>6372211.2642878396</v>
      </c>
      <c r="H22" s="47">
        <v>4</v>
      </c>
      <c r="I22" s="388">
        <f t="shared" si="2"/>
        <v>5151753.9083333332</v>
      </c>
      <c r="J22" s="27">
        <f>'ผลการดำเนินงาน Planfin 64'!I17</f>
        <v>0</v>
      </c>
      <c r="K22" s="150">
        <f t="shared" si="4"/>
        <v>-5151753.9083333332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138618563.44999999</v>
      </c>
      <c r="E23" s="28">
        <f>D23-C23</f>
        <v>33109433.579999983</v>
      </c>
      <c r="F23" s="377">
        <v>127851569.61676708</v>
      </c>
      <c r="G23" s="378">
        <v>50998171.065133229</v>
      </c>
      <c r="H23" s="48">
        <v>0</v>
      </c>
      <c r="I23" s="5">
        <f>SUM(I11:I22)</f>
        <v>23103093.908333331</v>
      </c>
      <c r="J23" s="31">
        <f>'ผลการดำเนินงาน Planfin 64'!I18</f>
        <v>28008330.159999996</v>
      </c>
      <c r="K23" s="29">
        <f t="shared" si="4"/>
        <v>4905236.2516666651</v>
      </c>
      <c r="L23" s="418">
        <f t="shared" si="0"/>
        <v>0.21231945258627619</v>
      </c>
      <c r="M23" s="409">
        <f t="shared" si="3"/>
        <v>0.20205324209771269</v>
      </c>
    </row>
    <row r="24" spans="1:13" s="9" customFormat="1">
      <c r="A24" s="84" t="s">
        <v>1407</v>
      </c>
      <c r="B24" s="77" t="s">
        <v>155</v>
      </c>
      <c r="C24" s="78">
        <f>C23-C22</f>
        <v>103449261.65000001</v>
      </c>
      <c r="D24" s="78">
        <f>D23-D22</f>
        <v>107708039.99999999</v>
      </c>
      <c r="E24" s="79">
        <f>D24-C24</f>
        <v>4258778.3499999791</v>
      </c>
      <c r="F24" s="80"/>
      <c r="G24" s="81"/>
      <c r="H24" s="82"/>
      <c r="I24" s="78">
        <f>I23-I22</f>
        <v>17951340</v>
      </c>
      <c r="J24" s="83">
        <f>'ผลการดำเนินงาน Planfin 64'!I19</f>
        <v>28008330.159999996</v>
      </c>
      <c r="K24" s="151">
        <f t="shared" si="4"/>
        <v>10056990.159999996</v>
      </c>
      <c r="L24" s="419">
        <f t="shared" si="0"/>
        <v>0.56023618069737391</v>
      </c>
      <c r="M24" s="410">
        <f t="shared" si="3"/>
        <v>0.26003936344956236</v>
      </c>
    </row>
    <row r="25" spans="1:13" ht="25.5">
      <c r="A25" s="218"/>
      <c r="B25" s="219" t="s">
        <v>1524</v>
      </c>
      <c r="C25" s="220">
        <f>C24-C21</f>
        <v>103449261.65000001</v>
      </c>
      <c r="D25" s="220">
        <f>D24-D21</f>
        <v>107708039.99999999</v>
      </c>
      <c r="E25" s="221">
        <f>D25-C25</f>
        <v>4258778.3499999791</v>
      </c>
      <c r="F25" s="220"/>
      <c r="G25" s="222"/>
      <c r="H25" s="223"/>
      <c r="I25" s="220">
        <f>I24-I21</f>
        <v>17951340</v>
      </c>
      <c r="J25" s="220">
        <f>J24-J21</f>
        <v>28008330.159999996</v>
      </c>
      <c r="K25" s="404">
        <f t="shared" si="4"/>
        <v>10056990.159999996</v>
      </c>
      <c r="L25" s="420">
        <f t="shared" si="0"/>
        <v>0.56023618069737391</v>
      </c>
      <c r="M25" s="421">
        <f t="shared" si="3"/>
        <v>0.26003936344956236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375">
        <v>11512612.321570253</v>
      </c>
      <c r="G27" s="376">
        <v>4297011.5599770034</v>
      </c>
      <c r="H27" s="47">
        <v>0</v>
      </c>
      <c r="I27" s="388">
        <f>(D27/12)*2</f>
        <v>1883333.3333333333</v>
      </c>
      <c r="J27" s="27">
        <f>'ผลการดำเนินงาน Planfin 64'!I22</f>
        <v>557248.13</v>
      </c>
      <c r="K27" s="150">
        <f t="shared" ref="K27:K44" si="6">J27-I27</f>
        <v>-1326085.2033333331</v>
      </c>
      <c r="L27" s="414">
        <f t="shared" ref="L27:L44" si="7">K27/I27</f>
        <v>-0.70411603716814153</v>
      </c>
      <c r="M27" s="408">
        <f t="shared" ref="M27:M44" si="8">(J27/D27)</f>
        <v>4.9313993805309736E-2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375">
        <v>3108021.525372724</v>
      </c>
      <c r="G28" s="376">
        <v>1490046.9249988487</v>
      </c>
      <c r="H28" s="47">
        <v>0</v>
      </c>
      <c r="I28" s="388">
        <f t="shared" ref="I28:I41" si="9">(D28/12)*2</f>
        <v>383333.33333333331</v>
      </c>
      <c r="J28" s="27">
        <f>'ผลการดำเนินงาน Planfin 64'!I23</f>
        <v>338192.33</v>
      </c>
      <c r="K28" s="150">
        <f t="shared" si="6"/>
        <v>-45141.003333333298</v>
      </c>
      <c r="L28" s="414">
        <f t="shared" si="7"/>
        <v>-0.11775913913043469</v>
      </c>
      <c r="M28" s="408">
        <f t="shared" si="8"/>
        <v>0.14704014347826089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375">
        <v>575114.58987603313</v>
      </c>
      <c r="G29" s="376">
        <v>318020.99299464806</v>
      </c>
      <c r="H29" s="47">
        <v>0</v>
      </c>
      <c r="I29" s="388">
        <f t="shared" si="9"/>
        <v>58333.333333333336</v>
      </c>
      <c r="J29" s="27">
        <f>'ผลการดำเนินงาน Planfin 64'!I24</f>
        <v>28113.439999999999</v>
      </c>
      <c r="K29" s="150">
        <f t="shared" si="6"/>
        <v>-30219.893333333337</v>
      </c>
      <c r="L29" s="414">
        <f t="shared" si="7"/>
        <v>-0.51805531428571427</v>
      </c>
      <c r="M29" s="408">
        <f t="shared" si="8"/>
        <v>8.0324114285714288E-2</v>
      </c>
    </row>
    <row r="30" spans="1:13">
      <c r="A30" s="2" t="s">
        <v>37</v>
      </c>
      <c r="B30" s="85" t="s">
        <v>38</v>
      </c>
      <c r="C30" s="3">
        <v>3062357.25</v>
      </c>
      <c r="D30" s="3">
        <v>1300000</v>
      </c>
      <c r="E30" s="26">
        <f t="shared" si="5"/>
        <v>-1762357.25</v>
      </c>
      <c r="F30" s="375">
        <v>4017169.7271900824</v>
      </c>
      <c r="G30" s="376">
        <v>1789886.7252389649</v>
      </c>
      <c r="H30" s="47">
        <v>0</v>
      </c>
      <c r="I30" s="388">
        <f t="shared" si="9"/>
        <v>216666.66666666666</v>
      </c>
      <c r="J30" s="27">
        <f>'ผลการดำเนินงาน Planfin 64'!I25</f>
        <v>382900.72</v>
      </c>
      <c r="K30" s="150">
        <f t="shared" si="6"/>
        <v>166234.05333333332</v>
      </c>
      <c r="L30" s="414">
        <f t="shared" si="7"/>
        <v>0.76723409230769224</v>
      </c>
      <c r="M30" s="408">
        <f t="shared" si="8"/>
        <v>0.29453901538461535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375">
        <v>39604684.373842977</v>
      </c>
      <c r="G31" s="376">
        <v>10319256.520349238</v>
      </c>
      <c r="H31" s="47">
        <v>0</v>
      </c>
      <c r="I31" s="388">
        <f t="shared" si="9"/>
        <v>5810340</v>
      </c>
      <c r="J31" s="27">
        <f>'ผลการดำเนินงาน Planfin 64'!I26</f>
        <v>5601520</v>
      </c>
      <c r="K31" s="150">
        <f t="shared" si="6"/>
        <v>-208820</v>
      </c>
      <c r="L31" s="414">
        <f t="shared" si="7"/>
        <v>-3.5939377041618904E-2</v>
      </c>
      <c r="M31" s="408">
        <f t="shared" si="8"/>
        <v>0.1606767704930635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375">
        <v>11351502.087768594</v>
      </c>
      <c r="G32" s="376">
        <v>3382758.7020859085</v>
      </c>
      <c r="H32" s="47">
        <v>0</v>
      </c>
      <c r="I32" s="388">
        <f t="shared" si="9"/>
        <v>1175000</v>
      </c>
      <c r="J32" s="27">
        <f>'ผลการดำเนินงาน Planfin 64'!I27</f>
        <v>1184529.03</v>
      </c>
      <c r="K32" s="150">
        <f t="shared" si="6"/>
        <v>9529.0300000000279</v>
      </c>
      <c r="L32" s="414">
        <f t="shared" si="7"/>
        <v>8.1098127659574703E-3</v>
      </c>
      <c r="M32" s="408">
        <f t="shared" si="8"/>
        <v>0.16801830212765959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375">
        <v>19484720.583677687</v>
      </c>
      <c r="G33" s="376">
        <v>5103158.8595148642</v>
      </c>
      <c r="H33" s="47">
        <v>0</v>
      </c>
      <c r="I33" s="388">
        <f t="shared" si="9"/>
        <v>3050000</v>
      </c>
      <c r="J33" s="27">
        <f>'ผลการดำเนินงาน Planfin 64'!I28</f>
        <v>2646415</v>
      </c>
      <c r="K33" s="150">
        <f t="shared" si="6"/>
        <v>-403585</v>
      </c>
      <c r="L33" s="414">
        <f t="shared" si="7"/>
        <v>-0.13232295081967213</v>
      </c>
      <c r="M33" s="408">
        <f t="shared" si="8"/>
        <v>0.14461284153005463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375">
        <v>2803807.0309090922</v>
      </c>
      <c r="G34" s="376">
        <v>814039.36220156972</v>
      </c>
      <c r="H34" s="47">
        <v>0</v>
      </c>
      <c r="I34" s="388">
        <f t="shared" si="9"/>
        <v>409733.33333333331</v>
      </c>
      <c r="J34" s="27">
        <f>'ผลการดำเนินงาน Planfin 64'!I29</f>
        <v>308328.59999999998</v>
      </c>
      <c r="K34" s="150">
        <f t="shared" si="6"/>
        <v>-101404.73333333334</v>
      </c>
      <c r="L34" s="414">
        <f t="shared" si="7"/>
        <v>-0.24748958672307195</v>
      </c>
      <c r="M34" s="408">
        <f t="shared" si="8"/>
        <v>0.12541840221282133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8500000</v>
      </c>
      <c r="E35" s="26">
        <f t="shared" si="5"/>
        <v>2493664.7300000004</v>
      </c>
      <c r="F35" s="375">
        <v>6011048.1377685945</v>
      </c>
      <c r="G35" s="376">
        <v>5262141.9525103513</v>
      </c>
      <c r="H35" s="47">
        <v>1</v>
      </c>
      <c r="I35" s="388">
        <f t="shared" si="9"/>
        <v>1416666.6666666667</v>
      </c>
      <c r="J35" s="27">
        <f>'ผลการดำเนินงาน Planfin 64'!I30</f>
        <v>760474.65999999992</v>
      </c>
      <c r="K35" s="150">
        <f t="shared" si="6"/>
        <v>-656192.00666666683</v>
      </c>
      <c r="L35" s="414">
        <f t="shared" si="7"/>
        <v>-0.46319435764705891</v>
      </c>
      <c r="M35" s="408">
        <f t="shared" si="8"/>
        <v>8.946760705882352E-2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375">
        <v>2841634.6007024786</v>
      </c>
      <c r="G36" s="376">
        <v>813049.26575332298</v>
      </c>
      <c r="H36" s="47">
        <v>1</v>
      </c>
      <c r="I36" s="388">
        <f t="shared" si="9"/>
        <v>582500</v>
      </c>
      <c r="J36" s="27">
        <f>'ผลการดำเนินงาน Planfin 64'!I31</f>
        <v>544731.22</v>
      </c>
      <c r="K36" s="150">
        <f t="shared" si="6"/>
        <v>-37768.780000000028</v>
      </c>
      <c r="L36" s="414">
        <f t="shared" si="7"/>
        <v>-6.4839107296137385E-2</v>
      </c>
      <c r="M36" s="408">
        <f t="shared" si="8"/>
        <v>0.15586014878397711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375">
        <v>3989833.5987190055</v>
      </c>
      <c r="G37" s="376">
        <v>1642372.1709775152</v>
      </c>
      <c r="H37" s="47">
        <v>0</v>
      </c>
      <c r="I37" s="388">
        <f t="shared" si="9"/>
        <v>350000</v>
      </c>
      <c r="J37" s="27">
        <f>'ผลการดำเนินงาน Planfin 64'!I32</f>
        <v>263997.06</v>
      </c>
      <c r="K37" s="150">
        <f t="shared" si="6"/>
        <v>-86002.94</v>
      </c>
      <c r="L37" s="414">
        <f t="shared" si="7"/>
        <v>-0.24572268571428571</v>
      </c>
      <c r="M37" s="408">
        <f t="shared" si="8"/>
        <v>0.12571288571428571</v>
      </c>
    </row>
    <row r="38" spans="1:13">
      <c r="A38" s="2" t="s">
        <v>53</v>
      </c>
      <c r="B38" s="85" t="s">
        <v>54</v>
      </c>
      <c r="C38" s="3">
        <v>7016349.21</v>
      </c>
      <c r="D38" s="3">
        <v>7000000</v>
      </c>
      <c r="E38" s="26">
        <f t="shared" si="5"/>
        <v>-16349.209999999963</v>
      </c>
      <c r="F38" s="375">
        <v>7301285.1496074414</v>
      </c>
      <c r="G38" s="376">
        <v>2765170.5090407813</v>
      </c>
      <c r="H38" s="47">
        <v>0</v>
      </c>
      <c r="I38" s="388">
        <f t="shared" si="9"/>
        <v>1166666.6666666667</v>
      </c>
      <c r="J38" s="27">
        <f>'ผลการดำเนินงาน Planfin 64'!I33</f>
        <v>1249289.6000000001</v>
      </c>
      <c r="K38" s="150">
        <f t="shared" si="6"/>
        <v>82622.933333333349</v>
      </c>
      <c r="L38" s="414">
        <f t="shared" si="7"/>
        <v>7.0819657142857151E-2</v>
      </c>
      <c r="M38" s="408">
        <f t="shared" si="8"/>
        <v>0.17846994285714288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375">
        <v>463002.35053749994</v>
      </c>
      <c r="G39" s="376">
        <v>843194.04919781536</v>
      </c>
      <c r="H39" s="47">
        <v>1</v>
      </c>
      <c r="I39" s="388">
        <f t="shared" si="9"/>
        <v>100000</v>
      </c>
      <c r="J39" s="27">
        <f>'ผลการดำเนินงาน Planfin 64'!I34</f>
        <v>108909.59</v>
      </c>
      <c r="K39" s="150">
        <f t="shared" si="6"/>
        <v>8909.5899999999965</v>
      </c>
      <c r="L39" s="414">
        <f t="shared" si="7"/>
        <v>8.9095899999999964E-2</v>
      </c>
      <c r="M39" s="408">
        <f t="shared" si="8"/>
        <v>0.18151598333333333</v>
      </c>
    </row>
    <row r="40" spans="1:13" s="9" customFormat="1">
      <c r="A40" s="164" t="s">
        <v>57</v>
      </c>
      <c r="B40" s="165" t="s">
        <v>58</v>
      </c>
      <c r="C40" s="3">
        <v>8393257.6500000004</v>
      </c>
      <c r="D40" s="3">
        <v>8430000</v>
      </c>
      <c r="E40" s="26">
        <f>D40-C40</f>
        <v>36742.349999999627</v>
      </c>
      <c r="F40" s="375">
        <v>13091238.711364878</v>
      </c>
      <c r="G40" s="376">
        <v>7919508.0434809383</v>
      </c>
      <c r="H40" s="47">
        <v>0</v>
      </c>
      <c r="I40" s="388">
        <f t="shared" si="9"/>
        <v>1405000</v>
      </c>
      <c r="J40" s="27">
        <f>'ผลการดำเนินงาน Planfin 64'!I35</f>
        <v>1364466.8</v>
      </c>
      <c r="K40" s="150">
        <f t="shared" si="6"/>
        <v>-40533.199999999953</v>
      </c>
      <c r="L40" s="414">
        <f t="shared" si="7"/>
        <v>-2.8849252669039111E-2</v>
      </c>
      <c r="M40" s="408">
        <f t="shared" si="8"/>
        <v>0.16185845788849348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88">
        <f t="shared" si="9"/>
        <v>0</v>
      </c>
      <c r="J41" s="27">
        <f>'ผลการดำเนินงาน Planfin 64'!I36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108045440</v>
      </c>
      <c r="E42" s="28">
        <f t="shared" si="5"/>
        <v>1349276.7800000161</v>
      </c>
      <c r="F42" s="377">
        <v>126181558.16724065</v>
      </c>
      <c r="G42" s="378">
        <v>46790755.9247889</v>
      </c>
      <c r="H42" s="48">
        <v>0</v>
      </c>
      <c r="I42" s="5">
        <f>SUM(I27:I41)</f>
        <v>18007573.333333332</v>
      </c>
      <c r="J42" s="31">
        <f>'ผลการดำเนินงาน Planfin 64'!I37</f>
        <v>15339116.180000002</v>
      </c>
      <c r="K42" s="29">
        <f t="shared" si="6"/>
        <v>-2668457.1533333305</v>
      </c>
      <c r="L42" s="418">
        <f t="shared" si="7"/>
        <v>-0.14818527204850093</v>
      </c>
      <c r="M42" s="409">
        <f t="shared" si="8"/>
        <v>0.14196912132524983</v>
      </c>
    </row>
    <row r="43" spans="1:13" s="9" customFormat="1" ht="25.5">
      <c r="A43" s="84" t="s">
        <v>1408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16840906.666666664</v>
      </c>
      <c r="J43" s="83">
        <f>'ผลการดำเนินงาน Planfin 64'!I38</f>
        <v>14089826.580000002</v>
      </c>
      <c r="K43" s="151">
        <f t="shared" si="6"/>
        <v>-2751080.0866666622</v>
      </c>
      <c r="L43" s="419">
        <f t="shared" si="7"/>
        <v>-0.16335700571940678</v>
      </c>
      <c r="M43" s="410">
        <f t="shared" si="8"/>
        <v>0.1394404990467655</v>
      </c>
    </row>
    <row r="44" spans="1:13" s="172" customFormat="1" ht="25.5">
      <c r="A44" s="224"/>
      <c r="B44" s="219" t="s">
        <v>1525</v>
      </c>
      <c r="C44" s="225">
        <f>C43-C41</f>
        <v>99679814.00999999</v>
      </c>
      <c r="D44" s="225">
        <f>D43-D41</f>
        <v>101045440</v>
      </c>
      <c r="E44" s="226">
        <f>D44-C44</f>
        <v>1365625.9900000095</v>
      </c>
      <c r="F44" s="226"/>
      <c r="G44" s="227"/>
      <c r="H44" s="226"/>
      <c r="I44" s="225">
        <f>I43-I41</f>
        <v>16840906.666666664</v>
      </c>
      <c r="J44" s="225">
        <f>J43-J41</f>
        <v>14089826.580000002</v>
      </c>
      <c r="K44" s="404">
        <f t="shared" si="6"/>
        <v>-2751080.0866666622</v>
      </c>
      <c r="L44" s="420">
        <f t="shared" si="7"/>
        <v>-0.16335700571940678</v>
      </c>
      <c r="M44" s="421">
        <f t="shared" si="8"/>
        <v>0.1394404990467655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-1187033.3499999791</v>
      </c>
      <c r="D46" s="5">
        <f t="shared" si="10"/>
        <v>30573123.449999988</v>
      </c>
      <c r="E46" s="28">
        <f t="shared" ref="E46:E48" si="11">D46-C46</f>
        <v>31760156.799999967</v>
      </c>
      <c r="F46" s="229"/>
      <c r="G46" s="230"/>
      <c r="H46" s="231"/>
      <c r="I46" s="5">
        <f t="shared" ref="I46:J48" si="12">I23-I42</f>
        <v>5095520.5749999993</v>
      </c>
      <c r="J46" s="5">
        <f t="shared" si="12"/>
        <v>12669213.979999995</v>
      </c>
      <c r="K46" s="28">
        <f>J46-I46</f>
        <v>7573693.4049999956</v>
      </c>
      <c r="L46" s="418">
        <f t="shared" ref="L46:L48" si="13">K46/I46</f>
        <v>1.4863434056489895</v>
      </c>
      <c r="M46" s="409">
        <f t="shared" ref="M46:M48" si="14">(J46/D46)</f>
        <v>0.41439056760816501</v>
      </c>
    </row>
    <row r="47" spans="1:13" s="95" customFormat="1">
      <c r="A47" s="232" t="s">
        <v>63</v>
      </c>
      <c r="B47" s="233" t="s">
        <v>65</v>
      </c>
      <c r="C47" s="234">
        <f t="shared" si="10"/>
        <v>3769447.6400000155</v>
      </c>
      <c r="D47" s="234">
        <f t="shared" si="10"/>
        <v>6662599.9999999851</v>
      </c>
      <c r="E47" s="235">
        <f t="shared" si="11"/>
        <v>2893152.3599999696</v>
      </c>
      <c r="F47" s="236"/>
      <c r="G47" s="237"/>
      <c r="H47" s="238"/>
      <c r="I47" s="234">
        <f>I24-I43</f>
        <v>1110433.3333333358</v>
      </c>
      <c r="J47" s="234">
        <f t="shared" si="12"/>
        <v>13918503.579999994</v>
      </c>
      <c r="K47" s="235">
        <f t="shared" ref="K47" si="15">J47-I47</f>
        <v>12808070.246666659</v>
      </c>
      <c r="L47" s="422">
        <f t="shared" si="13"/>
        <v>11.534299144478098</v>
      </c>
      <c r="M47" s="423">
        <f t="shared" si="14"/>
        <v>2.0890498574130256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3769447.6400000155</v>
      </c>
      <c r="D48" s="240">
        <f t="shared" si="10"/>
        <v>6662599.9999999851</v>
      </c>
      <c r="E48" s="241">
        <f t="shared" si="11"/>
        <v>2893152.3599999696</v>
      </c>
      <c r="F48" s="242"/>
      <c r="G48" s="242"/>
      <c r="H48" s="242"/>
      <c r="I48" s="240">
        <f>I25-I44</f>
        <v>1110433.3333333358</v>
      </c>
      <c r="J48" s="240">
        <f t="shared" si="12"/>
        <v>13918503.579999994</v>
      </c>
      <c r="K48" s="241">
        <f>J48-I48</f>
        <v>12808070.246666659</v>
      </c>
      <c r="L48" s="424">
        <f t="shared" si="13"/>
        <v>11.534299144478098</v>
      </c>
      <c r="M48" s="425">
        <f t="shared" si="14"/>
        <v>2.0890498574130256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1332520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232519.99999999721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70" t="s">
        <v>1801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70" t="s">
        <v>1802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1482</v>
      </c>
      <c r="B54" s="176" t="s">
        <v>1803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1873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10599540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3210888.57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1263200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15073628.57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360000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10000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80000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40000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500000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250000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6">
        <v>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30000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60000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100000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1900000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18458289.050000004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9976955.5800000001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2922179.59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996612.4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1366737.74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1565900.7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199220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409262.44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1021420.6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54034616.259999998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46287631.920000002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27530.400000000001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539796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2505560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1100000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560000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3014097.94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1275106.56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2022723.44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28887800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32185630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1488000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10487960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1097054.93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386745.94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31648.15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1744900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15236309.02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1816</v>
      </c>
      <c r="C139" s="454" t="s">
        <v>1814</v>
      </c>
      <c r="D139" s="454"/>
      <c r="E139" s="454" t="s">
        <v>157</v>
      </c>
      <c r="F139" s="454"/>
      <c r="G139" s="454"/>
    </row>
    <row r="140" spans="1:13" s="208" customFormat="1">
      <c r="B140" s="15" t="s">
        <v>167</v>
      </c>
      <c r="C140" s="455" t="s">
        <v>159</v>
      </c>
      <c r="D140" s="455"/>
      <c r="E140" s="455" t="s">
        <v>160</v>
      </c>
      <c r="F140" s="455"/>
      <c r="G140" s="455"/>
    </row>
    <row r="141" spans="1:13" s="207" customFormat="1">
      <c r="B141" s="15" t="s">
        <v>107</v>
      </c>
      <c r="C141" s="454" t="s">
        <v>108</v>
      </c>
      <c r="D141" s="454"/>
      <c r="E141" s="454" t="s">
        <v>109</v>
      </c>
      <c r="F141" s="454"/>
      <c r="G141" s="454"/>
    </row>
    <row r="142" spans="1:13" s="207" customFormat="1">
      <c r="B142" s="15" t="s">
        <v>110</v>
      </c>
      <c r="C142" s="454" t="s">
        <v>111</v>
      </c>
      <c r="D142" s="454"/>
      <c r="E142" s="454" t="s">
        <v>112</v>
      </c>
      <c r="F142" s="454"/>
      <c r="G142" s="454"/>
    </row>
    <row r="143" spans="1:13" s="207" customFormat="1">
      <c r="B143" s="213"/>
      <c r="H143" s="214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1849</v>
      </c>
      <c r="G1" s="9" t="s">
        <v>173</v>
      </c>
      <c r="I1" s="120"/>
    </row>
    <row r="2" spans="1:13">
      <c r="B2" s="463" t="s">
        <v>119</v>
      </c>
      <c r="C2" s="463"/>
      <c r="D2" s="463"/>
      <c r="E2" s="463"/>
      <c r="F2" s="9" t="s">
        <v>1850</v>
      </c>
      <c r="G2" s="9" t="s">
        <v>176</v>
      </c>
      <c r="I2" s="106" t="s">
        <v>1866</v>
      </c>
    </row>
    <row r="3" spans="1:13" ht="12.75" customHeight="1">
      <c r="B3" s="463" t="s">
        <v>1876</v>
      </c>
      <c r="C3" s="463"/>
      <c r="D3" s="463"/>
      <c r="E3" s="463"/>
      <c r="F3" s="9" t="s">
        <v>1851</v>
      </c>
      <c r="G3" s="9" t="s">
        <v>1480</v>
      </c>
    </row>
    <row r="4" spans="1:13">
      <c r="B4" s="463"/>
      <c r="C4" s="463"/>
      <c r="D4" s="463"/>
      <c r="E4" s="9"/>
      <c r="F4" s="9" t="s">
        <v>1852</v>
      </c>
      <c r="G4" s="9" t="s">
        <v>1882</v>
      </c>
    </row>
    <row r="5" spans="1:13" ht="12.75" customHeight="1">
      <c r="B5" s="464" t="s">
        <v>1527</v>
      </c>
      <c r="C5" s="465"/>
      <c r="D5" s="465"/>
      <c r="E5" s="465"/>
    </row>
    <row r="6" spans="1:13" s="15" customFormat="1">
      <c r="A6" s="11" t="s">
        <v>121</v>
      </c>
      <c r="B6" s="460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61"/>
      <c r="C7" s="174" t="s">
        <v>3</v>
      </c>
      <c r="D7" s="17" t="s">
        <v>4</v>
      </c>
      <c r="E7" s="18" t="s">
        <v>1531</v>
      </c>
      <c r="F7" s="476" t="s">
        <v>173</v>
      </c>
      <c r="G7" s="477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61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62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39926598.149999999</v>
      </c>
      <c r="D11" s="3">
        <v>59152000</v>
      </c>
      <c r="E11" s="26">
        <f>D11-C11</f>
        <v>19225401.850000001</v>
      </c>
      <c r="F11" s="375">
        <v>39508010.529166661</v>
      </c>
      <c r="G11" s="376">
        <v>6319656.610283074</v>
      </c>
      <c r="H11" s="47">
        <v>4</v>
      </c>
      <c r="I11" s="388">
        <f>(D11/12)*2</f>
        <v>9858666.666666666</v>
      </c>
      <c r="J11" s="27">
        <f>'ผลการดำเนินงาน Planfin 64'!K6</f>
        <v>6355915.7100000065</v>
      </c>
      <c r="K11" s="150">
        <f>J11-I11</f>
        <v>-3502750.9566666596</v>
      </c>
      <c r="L11" s="414">
        <f t="shared" ref="L11:L25" si="0">K11/I11</f>
        <v>-0.35529662124695627</v>
      </c>
      <c r="M11" s="408">
        <f>(J11/D11)</f>
        <v>0.10745056312550728</v>
      </c>
    </row>
    <row r="12" spans="1:13">
      <c r="A12" s="2" t="s">
        <v>8</v>
      </c>
      <c r="B12" s="85" t="s">
        <v>9</v>
      </c>
      <c r="C12" s="3">
        <v>254650</v>
      </c>
      <c r="D12" s="3">
        <v>250000</v>
      </c>
      <c r="E12" s="26">
        <f t="shared" ref="E12:E22" si="1">D12-C12</f>
        <v>-4650</v>
      </c>
      <c r="F12" s="375">
        <v>140233.75</v>
      </c>
      <c r="G12" s="376">
        <v>117836.26249868539</v>
      </c>
      <c r="H12" s="47">
        <v>1</v>
      </c>
      <c r="I12" s="388">
        <f t="shared" ref="I12:I22" si="2">(D12/12)*2</f>
        <v>41666.666666666664</v>
      </c>
      <c r="J12" s="27">
        <f>'ผลการดำเนินงาน Planfin 64'!K7</f>
        <v>0</v>
      </c>
      <c r="K12" s="150">
        <f>J12-I12</f>
        <v>-41666.666666666664</v>
      </c>
      <c r="L12" s="414">
        <f t="shared" si="0"/>
        <v>-1</v>
      </c>
      <c r="M12" s="4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375">
        <v>12743.104166666666</v>
      </c>
      <c r="G13" s="376">
        <v>15714.243590051705</v>
      </c>
      <c r="H13" s="47">
        <v>1</v>
      </c>
      <c r="I13" s="388">
        <f t="shared" si="2"/>
        <v>3333.3333333333335</v>
      </c>
      <c r="J13" s="27">
        <f>'ผลการดำเนินงาน Planfin 64'!K8</f>
        <v>14891</v>
      </c>
      <c r="K13" s="150">
        <f t="shared" ref="K13:K25" si="4">J13-I13</f>
        <v>11557.666666666666</v>
      </c>
      <c r="L13" s="414">
        <f t="shared" si="0"/>
        <v>3.4672999999999998</v>
      </c>
      <c r="M13" s="408">
        <f t="shared" si="3"/>
        <v>0.74455000000000005</v>
      </c>
    </row>
    <row r="14" spans="1:13">
      <c r="A14" s="2" t="s">
        <v>12</v>
      </c>
      <c r="B14" s="85" t="s">
        <v>13</v>
      </c>
      <c r="C14" s="3">
        <v>262748</v>
      </c>
      <c r="D14" s="3">
        <v>250000</v>
      </c>
      <c r="E14" s="26">
        <f t="shared" si="1"/>
        <v>-12748</v>
      </c>
      <c r="F14" s="375">
        <v>419462.92750000005</v>
      </c>
      <c r="G14" s="376">
        <v>259257.90979516169</v>
      </c>
      <c r="H14" s="47">
        <v>0</v>
      </c>
      <c r="I14" s="388">
        <f t="shared" si="2"/>
        <v>41666.666666666664</v>
      </c>
      <c r="J14" s="27">
        <f>'ผลการดำเนินงาน Planfin 64'!K9</f>
        <v>51462.75</v>
      </c>
      <c r="K14" s="150">
        <f t="shared" si="4"/>
        <v>9796.0833333333358</v>
      </c>
      <c r="L14" s="414">
        <f t="shared" si="0"/>
        <v>0.23510600000000006</v>
      </c>
      <c r="M14" s="408">
        <f t="shared" si="3"/>
        <v>0.20585100000000001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375">
        <v>2307867.2600000002</v>
      </c>
      <c r="G15" s="376">
        <v>1170323.4344781633</v>
      </c>
      <c r="H15" s="47">
        <v>0</v>
      </c>
      <c r="I15" s="388">
        <f t="shared" si="2"/>
        <v>250000</v>
      </c>
      <c r="J15" s="27">
        <f>'ผลการดำเนินงาน Planfin 64'!K10</f>
        <v>480429.75</v>
      </c>
      <c r="K15" s="150">
        <f t="shared" si="4"/>
        <v>230429.75</v>
      </c>
      <c r="L15" s="414">
        <f t="shared" si="0"/>
        <v>0.92171899999999996</v>
      </c>
      <c r="M15" s="408">
        <f t="shared" si="3"/>
        <v>0.32028649999999997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375">
        <v>1373228.5358333334</v>
      </c>
      <c r="G16" s="376">
        <v>1230078.5412074726</v>
      </c>
      <c r="H16" s="47">
        <v>1</v>
      </c>
      <c r="I16" s="388">
        <f t="shared" si="2"/>
        <v>283333.33333333331</v>
      </c>
      <c r="J16" s="27">
        <f>'ผลการดำเนินงาน Planfin 64'!K11</f>
        <v>163122.85</v>
      </c>
      <c r="K16" s="150">
        <f t="shared" si="4"/>
        <v>-120210.48333333331</v>
      </c>
      <c r="L16" s="414">
        <f t="shared" si="0"/>
        <v>-0.424272294117647</v>
      </c>
      <c r="M16" s="408">
        <f t="shared" si="3"/>
        <v>9.5954617647058829E-2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375">
        <v>65876.108333333337</v>
      </c>
      <c r="G17" s="376">
        <v>90892.438029337907</v>
      </c>
      <c r="H17" s="47">
        <v>4</v>
      </c>
      <c r="I17" s="388">
        <f t="shared" si="2"/>
        <v>58333.333333333336</v>
      </c>
      <c r="J17" s="27">
        <f>'ผลการดำเนินงาน Planfin 64'!K12</f>
        <v>0</v>
      </c>
      <c r="K17" s="150">
        <f t="shared" si="4"/>
        <v>-58333.333333333336</v>
      </c>
      <c r="L17" s="414">
        <f t="shared" si="0"/>
        <v>-1</v>
      </c>
      <c r="M17" s="408">
        <f t="shared" si="3"/>
        <v>0</v>
      </c>
    </row>
    <row r="18" spans="1:13">
      <c r="A18" s="2" t="s">
        <v>20</v>
      </c>
      <c r="B18" s="85" t="s">
        <v>21</v>
      </c>
      <c r="C18" s="3">
        <v>2589979.75</v>
      </c>
      <c r="D18" s="3">
        <v>2650000</v>
      </c>
      <c r="E18" s="26">
        <f t="shared" si="1"/>
        <v>60020.25</v>
      </c>
      <c r="F18" s="375">
        <v>3072568.4358333335</v>
      </c>
      <c r="G18" s="376">
        <v>1411200.8821871567</v>
      </c>
      <c r="H18" s="47">
        <v>0</v>
      </c>
      <c r="I18" s="388">
        <f t="shared" si="2"/>
        <v>441666.66666666669</v>
      </c>
      <c r="J18" s="27">
        <f>'ผลการดำเนินงาน Planfin 64'!K13</f>
        <v>528199.14</v>
      </c>
      <c r="K18" s="150">
        <f t="shared" si="4"/>
        <v>86532.473333333328</v>
      </c>
      <c r="L18" s="414">
        <f t="shared" si="0"/>
        <v>0.19592258113207545</v>
      </c>
      <c r="M18" s="408">
        <f t="shared" si="3"/>
        <v>0.19932043018867926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375">
        <v>11528370.014999999</v>
      </c>
      <c r="G19" s="376">
        <v>4870529.095432709</v>
      </c>
      <c r="H19" s="47">
        <v>1</v>
      </c>
      <c r="I19" s="388">
        <f t="shared" si="2"/>
        <v>2038787.6050000002</v>
      </c>
      <c r="J19" s="27">
        <f>'ผลการดำเนินงาน Planfin 64'!K14</f>
        <v>2373060</v>
      </c>
      <c r="K19" s="150">
        <f t="shared" si="4"/>
        <v>334272.39499999979</v>
      </c>
      <c r="L19" s="414">
        <f t="shared" si="0"/>
        <v>0.163956458328576</v>
      </c>
      <c r="M19" s="408">
        <f t="shared" si="3"/>
        <v>0.19399274305476266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3252096.85</v>
      </c>
      <c r="E20" s="26">
        <f t="shared" si="1"/>
        <v>-1181956.9599999995</v>
      </c>
      <c r="F20" s="375">
        <v>5566020.5991666662</v>
      </c>
      <c r="G20" s="376">
        <v>2184639.0083936816</v>
      </c>
      <c r="H20" s="47">
        <v>0</v>
      </c>
      <c r="I20" s="388">
        <f t="shared" si="2"/>
        <v>542016.14166666672</v>
      </c>
      <c r="J20" s="27">
        <f>'ผลการดำเนินงาน Planfin 64'!K15</f>
        <v>16181968.970000001</v>
      </c>
      <c r="K20" s="150">
        <f t="shared" si="4"/>
        <v>15639952.828333333</v>
      </c>
      <c r="L20" s="414">
        <f t="shared" si="0"/>
        <v>28.855142173886978</v>
      </c>
      <c r="M20" s="408">
        <f t="shared" si="3"/>
        <v>4.9758570289811637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0</v>
      </c>
      <c r="G21" s="376">
        <v>0</v>
      </c>
      <c r="H21" s="47">
        <v>0</v>
      </c>
      <c r="I21" s="388">
        <f t="shared" si="2"/>
        <v>0</v>
      </c>
      <c r="J21" s="27">
        <f>'ผลการดำเนินงาน Planfin 64'!K16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11590258.039999999</v>
      </c>
      <c r="E22" s="26">
        <f t="shared" si="1"/>
        <v>8477063.9499999993</v>
      </c>
      <c r="F22" s="375">
        <v>2950959.6266666674</v>
      </c>
      <c r="G22" s="376">
        <v>2244776.4138905071</v>
      </c>
      <c r="H22" s="47">
        <v>4</v>
      </c>
      <c r="I22" s="388">
        <f t="shared" si="2"/>
        <v>1931709.6733333331</v>
      </c>
      <c r="J22" s="27">
        <f>'ผลการดำเนินงาน Planfin 64'!K17</f>
        <v>0</v>
      </c>
      <c r="K22" s="150">
        <f t="shared" si="4"/>
        <v>-1931709.6733333331</v>
      </c>
      <c r="L22" s="414">
        <f t="shared" si="0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92947080.519999981</v>
      </c>
      <c r="E23" s="28">
        <f>D23-C23</f>
        <v>27893530.749999985</v>
      </c>
      <c r="F23" s="377">
        <v>66945340.891666666</v>
      </c>
      <c r="G23" s="378">
        <v>19914904.839786001</v>
      </c>
      <c r="H23" s="48">
        <v>2</v>
      </c>
      <c r="I23" s="5">
        <f>SUM(I11:I22)</f>
        <v>15491180.086666668</v>
      </c>
      <c r="J23" s="31">
        <f>'ผลการดำเนินงาน Planfin 64'!K18</f>
        <v>26149050.170000009</v>
      </c>
      <c r="K23" s="29">
        <f t="shared" si="4"/>
        <v>10657870.083333341</v>
      </c>
      <c r="L23" s="418">
        <f t="shared" si="0"/>
        <v>0.68799600958138885</v>
      </c>
      <c r="M23" s="409">
        <f t="shared" si="3"/>
        <v>0.2813326682635649</v>
      </c>
    </row>
    <row r="24" spans="1:13" s="9" customFormat="1">
      <c r="A24" s="84" t="s">
        <v>1407</v>
      </c>
      <c r="B24" s="77" t="s">
        <v>155</v>
      </c>
      <c r="C24" s="78">
        <f>C23-C22</f>
        <v>61940355.679999992</v>
      </c>
      <c r="D24" s="78">
        <f>D23-D22</f>
        <v>81356822.479999989</v>
      </c>
      <c r="E24" s="79">
        <f>D24-C24</f>
        <v>19416466.799999997</v>
      </c>
      <c r="F24" s="80"/>
      <c r="G24" s="81"/>
      <c r="H24" s="82"/>
      <c r="I24" s="78">
        <f>I23-I22</f>
        <v>13559470.413333334</v>
      </c>
      <c r="J24" s="83">
        <f>'ผลการดำเนินงาน Planfin 64'!K19</f>
        <v>26149050.170000009</v>
      </c>
      <c r="K24" s="151">
        <f t="shared" si="4"/>
        <v>12589579.756666675</v>
      </c>
      <c r="L24" s="419">
        <f t="shared" si="0"/>
        <v>0.92847134680769361</v>
      </c>
      <c r="M24" s="410">
        <f t="shared" si="3"/>
        <v>0.32141189113461566</v>
      </c>
    </row>
    <row r="25" spans="1:13" ht="25.5">
      <c r="A25" s="218"/>
      <c r="B25" s="219" t="s">
        <v>1524</v>
      </c>
      <c r="C25" s="220">
        <f>C24-C21</f>
        <v>61940355.679999992</v>
      </c>
      <c r="D25" s="220">
        <f>D24-D21</f>
        <v>81356822.479999989</v>
      </c>
      <c r="E25" s="221">
        <f>D25-C25</f>
        <v>19416466.799999997</v>
      </c>
      <c r="F25" s="220"/>
      <c r="G25" s="222"/>
      <c r="H25" s="223"/>
      <c r="I25" s="220">
        <f>I24-I21</f>
        <v>13559470.413333334</v>
      </c>
      <c r="J25" s="220">
        <f>J24-J21</f>
        <v>26149050.170000009</v>
      </c>
      <c r="K25" s="404">
        <f t="shared" si="4"/>
        <v>12589579.756666675</v>
      </c>
      <c r="L25" s="420">
        <f t="shared" si="0"/>
        <v>0.92847134680769361</v>
      </c>
      <c r="M25" s="421">
        <f t="shared" si="3"/>
        <v>0.32141189113461566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375">
        <v>5743985.2775000008</v>
      </c>
      <c r="G27" s="376">
        <v>1178773.0133138802</v>
      </c>
      <c r="H27" s="47">
        <v>0</v>
      </c>
      <c r="I27" s="388">
        <f>(D27/12)*2</f>
        <v>785580.58666666655</v>
      </c>
      <c r="J27" s="27">
        <f>'ผลการดำเนินงาน Planfin 64'!K22</f>
        <v>558215.15</v>
      </c>
      <c r="K27" s="150">
        <f t="shared" ref="K27:K44" si="6">J27-I27</f>
        <v>-227365.43666666653</v>
      </c>
      <c r="L27" s="414">
        <f t="shared" ref="L27:L44" si="7">K27/I27</f>
        <v>-0.28942344111558482</v>
      </c>
      <c r="M27" s="408">
        <f t="shared" ref="M27:M44" si="8">(J27/D27)</f>
        <v>0.11842942648073586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375">
        <v>1806144.9408333332</v>
      </c>
      <c r="G28" s="376">
        <v>761051.71626223018</v>
      </c>
      <c r="H28" s="47">
        <v>1</v>
      </c>
      <c r="I28" s="388">
        <f t="shared" ref="I28:I41" si="9">(D28/12)*2</f>
        <v>317622.98333333334</v>
      </c>
      <c r="J28" s="27">
        <f>'ผลการดำเนินงาน Planfin 64'!K23</f>
        <v>152163.58000000002</v>
      </c>
      <c r="K28" s="150">
        <f t="shared" si="6"/>
        <v>-165459.40333333332</v>
      </c>
      <c r="L28" s="414">
        <f t="shared" si="7"/>
        <v>-0.52093019716929589</v>
      </c>
      <c r="M28" s="408">
        <f t="shared" si="8"/>
        <v>7.9844967138450684E-2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375">
        <v>407073.49666666664</v>
      </c>
      <c r="G29" s="376">
        <v>189031.78458670981</v>
      </c>
      <c r="H29" s="47">
        <v>1</v>
      </c>
      <c r="I29" s="388">
        <f t="shared" si="9"/>
        <v>67907.851666666669</v>
      </c>
      <c r="J29" s="27">
        <f>'ผลการดำเนินงาน Planfin 64'!K24</f>
        <v>23906.95</v>
      </c>
      <c r="K29" s="150">
        <f t="shared" si="6"/>
        <v>-44000.901666666672</v>
      </c>
      <c r="L29" s="414">
        <f t="shared" si="7"/>
        <v>-0.6479501351721455</v>
      </c>
      <c r="M29" s="408">
        <f t="shared" si="8"/>
        <v>5.8674977471309099E-2</v>
      </c>
    </row>
    <row r="30" spans="1:13">
      <c r="A30" s="2" t="s">
        <v>37</v>
      </c>
      <c r="B30" s="85" t="s">
        <v>38</v>
      </c>
      <c r="C30" s="3">
        <v>1676306.68</v>
      </c>
      <c r="D30" s="3">
        <v>1485949.8</v>
      </c>
      <c r="E30" s="26">
        <f t="shared" si="5"/>
        <v>-190356.87999999989</v>
      </c>
      <c r="F30" s="375">
        <v>2418659.664166667</v>
      </c>
      <c r="G30" s="376">
        <v>525076.14516788628</v>
      </c>
      <c r="H30" s="47">
        <v>0</v>
      </c>
      <c r="I30" s="388">
        <f t="shared" si="9"/>
        <v>247658.30000000002</v>
      </c>
      <c r="J30" s="27">
        <f>'ผลการดำเนินงาน Planfin 64'!K25</f>
        <v>539130.92000000004</v>
      </c>
      <c r="K30" s="150">
        <f t="shared" si="6"/>
        <v>291472.62</v>
      </c>
      <c r="L30" s="414">
        <f t="shared" si="7"/>
        <v>1.1769144018189577</v>
      </c>
      <c r="M30" s="408">
        <f t="shared" si="8"/>
        <v>0.3628190669698263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375">
        <v>11558526.244166665</v>
      </c>
      <c r="G31" s="376">
        <v>4287362.8192361947</v>
      </c>
      <c r="H31" s="47">
        <v>1</v>
      </c>
      <c r="I31" s="388">
        <f t="shared" si="9"/>
        <v>2038787.6050000002</v>
      </c>
      <c r="J31" s="27">
        <f>'ผลการดำเนินงาน Planfin 64'!K26</f>
        <v>2373060</v>
      </c>
      <c r="K31" s="150">
        <f t="shared" si="6"/>
        <v>334272.39499999979</v>
      </c>
      <c r="L31" s="414">
        <f t="shared" si="7"/>
        <v>0.163956458328576</v>
      </c>
      <c r="M31" s="408">
        <f t="shared" si="8"/>
        <v>0.19399274305476266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375">
        <v>7979839.0925000003</v>
      </c>
      <c r="G32" s="376">
        <v>1527039.0562026661</v>
      </c>
      <c r="H32" s="47">
        <v>0</v>
      </c>
      <c r="I32" s="388">
        <f t="shared" si="9"/>
        <v>940430</v>
      </c>
      <c r="J32" s="27">
        <f>'ผลการดำเนินงาน Planfin 64'!K27</f>
        <v>841128</v>
      </c>
      <c r="K32" s="150">
        <f t="shared" si="6"/>
        <v>-99302</v>
      </c>
      <c r="L32" s="414">
        <f t="shared" si="7"/>
        <v>-0.10559212275235796</v>
      </c>
      <c r="M32" s="408">
        <f t="shared" si="8"/>
        <v>0.14906797954127368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375">
        <v>12367101.948333336</v>
      </c>
      <c r="G33" s="376">
        <v>3282522.2800078602</v>
      </c>
      <c r="H33" s="47">
        <v>0</v>
      </c>
      <c r="I33" s="388">
        <f t="shared" si="9"/>
        <v>1807680</v>
      </c>
      <c r="J33" s="27">
        <f>'ผลการดำเนินงาน Planfin 64'!K28</f>
        <v>980350</v>
      </c>
      <c r="K33" s="150">
        <f t="shared" si="6"/>
        <v>-827330</v>
      </c>
      <c r="L33" s="414">
        <f t="shared" si="7"/>
        <v>-0.45767503097893431</v>
      </c>
      <c r="M33" s="408">
        <f t="shared" si="8"/>
        <v>9.0387494836844273E-2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375">
        <v>1366859.729166667</v>
      </c>
      <c r="G34" s="376">
        <v>447592.00837046513</v>
      </c>
      <c r="H34" s="47">
        <v>0</v>
      </c>
      <c r="I34" s="388">
        <f t="shared" si="9"/>
        <v>156112</v>
      </c>
      <c r="J34" s="27">
        <f>'ผลการดำเนินงาน Planfin 64'!K29</f>
        <v>159601</v>
      </c>
      <c r="K34" s="150">
        <f t="shared" si="6"/>
        <v>3489</v>
      </c>
      <c r="L34" s="414">
        <f t="shared" si="7"/>
        <v>2.2349338936148405E-2</v>
      </c>
      <c r="M34" s="408">
        <f t="shared" si="8"/>
        <v>0.17039155648935808</v>
      </c>
    </row>
    <row r="35" spans="1:13">
      <c r="A35" s="2" t="s">
        <v>47</v>
      </c>
      <c r="B35" s="85" t="s">
        <v>48</v>
      </c>
      <c r="C35" s="3">
        <v>8262805.29</v>
      </c>
      <c r="D35" s="3">
        <v>4717303.29</v>
      </c>
      <c r="E35" s="26">
        <f t="shared" si="5"/>
        <v>-3545502</v>
      </c>
      <c r="F35" s="375">
        <v>3552266.5808333326</v>
      </c>
      <c r="G35" s="376">
        <v>1679465.2096902211</v>
      </c>
      <c r="H35" s="47">
        <v>1</v>
      </c>
      <c r="I35" s="388">
        <f t="shared" si="9"/>
        <v>786217.21499999997</v>
      </c>
      <c r="J35" s="27">
        <f>'ผลการดำเนินงาน Planfin 64'!K30</f>
        <v>297535.71999999997</v>
      </c>
      <c r="K35" s="150">
        <f t="shared" si="6"/>
        <v>-488681.495</v>
      </c>
      <c r="L35" s="414">
        <f t="shared" si="7"/>
        <v>-0.62156041063028622</v>
      </c>
      <c r="M35" s="408">
        <f t="shared" si="8"/>
        <v>6.3073264894952297E-2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375">
        <v>1496139.7966666666</v>
      </c>
      <c r="G36" s="376">
        <v>534787.83291888051</v>
      </c>
      <c r="H36" s="47">
        <v>0</v>
      </c>
      <c r="I36" s="388">
        <f t="shared" si="9"/>
        <v>227760</v>
      </c>
      <c r="J36" s="27">
        <f>'ผลการดำเนินงาน Planfin 64'!K31</f>
        <v>197077.97</v>
      </c>
      <c r="K36" s="150">
        <f t="shared" si="6"/>
        <v>-30682.03</v>
      </c>
      <c r="L36" s="414">
        <f t="shared" si="7"/>
        <v>-0.13471210923779417</v>
      </c>
      <c r="M36" s="408">
        <f t="shared" si="8"/>
        <v>0.14421464846036763</v>
      </c>
    </row>
    <row r="37" spans="1:13">
      <c r="A37" s="2" t="s">
        <v>51</v>
      </c>
      <c r="B37" s="85" t="s">
        <v>52</v>
      </c>
      <c r="C37" s="3">
        <v>2971775.75</v>
      </c>
      <c r="D37" s="3">
        <v>2418146.9300000002</v>
      </c>
      <c r="E37" s="26">
        <f t="shared" si="5"/>
        <v>-553628.81999999983</v>
      </c>
      <c r="F37" s="375">
        <v>2241952.4491666663</v>
      </c>
      <c r="G37" s="376">
        <v>723494.27765015129</v>
      </c>
      <c r="H37" s="47">
        <v>1</v>
      </c>
      <c r="I37" s="388">
        <f t="shared" si="9"/>
        <v>403024.48833333334</v>
      </c>
      <c r="J37" s="27">
        <f>'ผลการดำเนินงาน Planfin 64'!K32</f>
        <v>126087.77</v>
      </c>
      <c r="K37" s="150">
        <f t="shared" si="6"/>
        <v>-276936.71833333332</v>
      </c>
      <c r="L37" s="414">
        <f t="shared" si="7"/>
        <v>-0.68714613218312581</v>
      </c>
      <c r="M37" s="408">
        <f t="shared" si="8"/>
        <v>5.2142311302812355E-2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375">
        <v>7145578.3158333311</v>
      </c>
      <c r="G38" s="376">
        <v>3181722.8376959031</v>
      </c>
      <c r="H38" s="47">
        <v>0</v>
      </c>
      <c r="I38" s="388">
        <f t="shared" si="9"/>
        <v>826333.33333333337</v>
      </c>
      <c r="J38" s="27">
        <f>'ผลการดำเนินงาน Planfin 64'!K33</f>
        <v>1196201.25</v>
      </c>
      <c r="K38" s="150">
        <f t="shared" si="6"/>
        <v>369867.91666666663</v>
      </c>
      <c r="L38" s="414">
        <f t="shared" si="7"/>
        <v>0.44760135135135126</v>
      </c>
      <c r="M38" s="408">
        <f t="shared" si="8"/>
        <v>0.2412668918918919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375">
        <v>634194.37416666665</v>
      </c>
      <c r="G39" s="376">
        <v>597287.24145924882</v>
      </c>
      <c r="H39" s="47">
        <v>1</v>
      </c>
      <c r="I39" s="388">
        <f t="shared" si="9"/>
        <v>116608.38333333335</v>
      </c>
      <c r="J39" s="27">
        <f>'ผลการดำเนินงาน Planfin 64'!K34</f>
        <v>93692.799999999988</v>
      </c>
      <c r="K39" s="150">
        <f t="shared" si="6"/>
        <v>-22915.583333333358</v>
      </c>
      <c r="L39" s="414">
        <f t="shared" si="7"/>
        <v>-0.19651746022262856</v>
      </c>
      <c r="M39" s="408">
        <f t="shared" si="8"/>
        <v>0.13391375662956193</v>
      </c>
    </row>
    <row r="40" spans="1:13" s="9" customFormat="1">
      <c r="A40" s="164" t="s">
        <v>57</v>
      </c>
      <c r="B40" s="165" t="s">
        <v>58</v>
      </c>
      <c r="C40" s="3">
        <v>6927007.4800000004</v>
      </c>
      <c r="D40" s="3">
        <v>6221633</v>
      </c>
      <c r="E40" s="26">
        <f>D40-C40</f>
        <v>-705374.48000000045</v>
      </c>
      <c r="F40" s="375">
        <v>8210315.1341666654</v>
      </c>
      <c r="G40" s="376">
        <v>4276499.1054908093</v>
      </c>
      <c r="H40" s="47">
        <v>0</v>
      </c>
      <c r="I40" s="388">
        <f t="shared" si="9"/>
        <v>1036938.8333333334</v>
      </c>
      <c r="J40" s="27">
        <f>'ผลการดำเนินงาน Planfin 64'!K35</f>
        <v>668989.5</v>
      </c>
      <c r="K40" s="150">
        <f t="shared" si="6"/>
        <v>-367949.33333333337</v>
      </c>
      <c r="L40" s="414">
        <f t="shared" si="7"/>
        <v>-0.35484188797378441</v>
      </c>
      <c r="M40" s="408">
        <f t="shared" si="8"/>
        <v>0.10752635200436927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759</v>
      </c>
      <c r="G41" s="376">
        <v>0</v>
      </c>
      <c r="H41" s="47">
        <v>0</v>
      </c>
      <c r="I41" s="388">
        <f t="shared" si="9"/>
        <v>0</v>
      </c>
      <c r="J41" s="27">
        <f>'ผลการดำเนินงาน Planfin 64'!K36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58551969.479999997</v>
      </c>
      <c r="E42" s="28">
        <f t="shared" si="5"/>
        <v>-4220882.8999999985</v>
      </c>
      <c r="F42" s="377">
        <v>66929396.044166662</v>
      </c>
      <c r="G42" s="378">
        <v>23191705.328053109</v>
      </c>
      <c r="H42" s="48">
        <v>0</v>
      </c>
      <c r="I42" s="5">
        <f>SUM(I27:I41)</f>
        <v>9758661.5800000001</v>
      </c>
      <c r="J42" s="31">
        <f>'ผลการดำเนินงาน Planfin 64'!K37</f>
        <v>8207140.6099999985</v>
      </c>
      <c r="K42" s="29">
        <f t="shared" si="6"/>
        <v>-1551520.9700000016</v>
      </c>
      <c r="L42" s="418">
        <f t="shared" si="7"/>
        <v>-0.15898911518560946</v>
      </c>
      <c r="M42" s="409">
        <f t="shared" si="8"/>
        <v>0.14016848080239844</v>
      </c>
    </row>
    <row r="43" spans="1:13" s="9" customFormat="1" ht="25.5">
      <c r="A43" s="84" t="s">
        <v>1408</v>
      </c>
      <c r="B43" s="77" t="s">
        <v>156</v>
      </c>
      <c r="C43" s="78">
        <f>C42-C38</f>
        <v>57758518.519999996</v>
      </c>
      <c r="D43" s="78">
        <f>D42-D38</f>
        <v>53593969.479999997</v>
      </c>
      <c r="E43" s="79">
        <f>D43-C43</f>
        <v>-4164549.0399999991</v>
      </c>
      <c r="F43" s="80"/>
      <c r="G43" s="81"/>
      <c r="H43" s="82"/>
      <c r="I43" s="78">
        <f>I42-I38</f>
        <v>8932328.2466666661</v>
      </c>
      <c r="J43" s="83">
        <f>'ผลการดำเนินงาน Planfin 64'!K38</f>
        <v>7010939.3599999985</v>
      </c>
      <c r="K43" s="151">
        <f t="shared" si="6"/>
        <v>-1921388.8866666676</v>
      </c>
      <c r="L43" s="419">
        <f t="shared" si="7"/>
        <v>-0.21510504692700746</v>
      </c>
      <c r="M43" s="410">
        <f t="shared" si="8"/>
        <v>0.13081582551216542</v>
      </c>
    </row>
    <row r="44" spans="1:13" s="172" customFormat="1" ht="25.5">
      <c r="A44" s="224"/>
      <c r="B44" s="219" t="s">
        <v>1525</v>
      </c>
      <c r="C44" s="225">
        <f>C43-C41</f>
        <v>57758518.519999996</v>
      </c>
      <c r="D44" s="225">
        <f>D43-D41</f>
        <v>53593969.479999997</v>
      </c>
      <c r="E44" s="226">
        <f>D44-C44</f>
        <v>-4164549.0399999991</v>
      </c>
      <c r="F44" s="226"/>
      <c r="G44" s="227"/>
      <c r="H44" s="226"/>
      <c r="I44" s="225">
        <f>I43-I41</f>
        <v>8932328.2466666661</v>
      </c>
      <c r="J44" s="225">
        <f>J43-J41</f>
        <v>7010939.3599999985</v>
      </c>
      <c r="K44" s="404">
        <f t="shared" si="6"/>
        <v>-1921388.8866666676</v>
      </c>
      <c r="L44" s="420">
        <f t="shared" si="7"/>
        <v>-0.21510504692700746</v>
      </c>
      <c r="M44" s="421">
        <f t="shared" si="8"/>
        <v>0.13081582551216542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2280697.3900000006</v>
      </c>
      <c r="D46" s="5">
        <f t="shared" si="10"/>
        <v>34395111.039999984</v>
      </c>
      <c r="E46" s="28">
        <f t="shared" ref="E46:E48" si="11">D46-C46</f>
        <v>32114413.649999984</v>
      </c>
      <c r="F46" s="229"/>
      <c r="G46" s="230"/>
      <c r="H46" s="231"/>
      <c r="I46" s="5">
        <f t="shared" ref="I46:J48" si="12">I23-I42</f>
        <v>5732518.5066666678</v>
      </c>
      <c r="J46" s="5">
        <f t="shared" si="12"/>
        <v>17941909.56000001</v>
      </c>
      <c r="K46" s="28">
        <f>J46-I46</f>
        <v>12209391.053333342</v>
      </c>
      <c r="L46" s="418">
        <f t="shared" ref="L46:L48" si="13">K46/I46</f>
        <v>2.1298476470916503</v>
      </c>
      <c r="M46" s="409">
        <f t="shared" ref="M46:M48" si="14">(J46/D46)</f>
        <v>0.52164127451527531</v>
      </c>
    </row>
    <row r="47" spans="1:13" s="95" customFormat="1">
      <c r="A47" s="232" t="s">
        <v>63</v>
      </c>
      <c r="B47" s="233" t="s">
        <v>65</v>
      </c>
      <c r="C47" s="234">
        <f t="shared" si="10"/>
        <v>4181837.1599999964</v>
      </c>
      <c r="D47" s="234">
        <f t="shared" si="10"/>
        <v>27762852.999999993</v>
      </c>
      <c r="E47" s="235">
        <f t="shared" si="11"/>
        <v>23581015.839999996</v>
      </c>
      <c r="F47" s="236"/>
      <c r="G47" s="237"/>
      <c r="H47" s="238"/>
      <c r="I47" s="234">
        <f>I24-I43</f>
        <v>4627142.1666666679</v>
      </c>
      <c r="J47" s="234">
        <f t="shared" si="12"/>
        <v>19138110.81000001</v>
      </c>
      <c r="K47" s="235">
        <f t="shared" ref="K47" si="15">J47-I47</f>
        <v>14510968.643333342</v>
      </c>
      <c r="L47" s="422">
        <f t="shared" si="13"/>
        <v>3.1360542037952666</v>
      </c>
      <c r="M47" s="423">
        <f t="shared" si="14"/>
        <v>0.6893423672992115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4181837.1599999964</v>
      </c>
      <c r="D48" s="240">
        <f t="shared" si="10"/>
        <v>27762852.999999993</v>
      </c>
      <c r="E48" s="241">
        <f t="shared" si="11"/>
        <v>23581015.839999996</v>
      </c>
      <c r="F48" s="242"/>
      <c r="G48" s="242"/>
      <c r="H48" s="242"/>
      <c r="I48" s="240">
        <f>I25-I44</f>
        <v>4627142.1666666679</v>
      </c>
      <c r="J48" s="240">
        <f t="shared" si="12"/>
        <v>19138110.81000001</v>
      </c>
      <c r="K48" s="241">
        <f>J48-I48</f>
        <v>14510968.643333342</v>
      </c>
      <c r="L48" s="424">
        <f t="shared" si="13"/>
        <v>3.1360542037952666</v>
      </c>
      <c r="M48" s="425">
        <f t="shared" si="14"/>
        <v>0.6893423672992115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5552570.5999999996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1808901.6999999988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70" t="s">
        <v>1801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70" t="s">
        <v>1802</v>
      </c>
      <c r="C53" s="7">
        <v>-5812003.75</v>
      </c>
      <c r="D53" s="7">
        <f>C53</f>
        <v>-5812003.75</v>
      </c>
      <c r="E53" s="51"/>
    </row>
    <row r="54" spans="1:13">
      <c r="A54" s="2" t="s">
        <v>1482</v>
      </c>
      <c r="B54" s="176" t="s">
        <v>1803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1874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4713483.5199999996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2314760.0099999998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1485949.8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8514193.3300000001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577131.48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82520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620000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22559.05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324230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468011.3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150000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96150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27795.1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49750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2418146.9300000002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47770532.879999995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5605896.5499999998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2194353.04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1478249.64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3473063.1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16564955.4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14226861.6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2570240.64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1656912.91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22114420.460000001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10872591.75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155963.88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274384.34000000003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2237451.56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3743668.9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332500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4497860.03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15670965.960000001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1454158.04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11590258.039999999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28715382.039999999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1980000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6810245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1699033.36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349372.92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49993.599999999999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155612.59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1470000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12514257.469999999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1817</v>
      </c>
      <c r="C139" s="454" t="s">
        <v>1814</v>
      </c>
      <c r="D139" s="454"/>
      <c r="E139" s="454" t="s">
        <v>157</v>
      </c>
      <c r="F139" s="454"/>
      <c r="G139" s="454"/>
    </row>
    <row r="140" spans="1:13" s="208" customFormat="1">
      <c r="B140" s="15" t="s">
        <v>168</v>
      </c>
      <c r="C140" s="455" t="s">
        <v>159</v>
      </c>
      <c r="D140" s="455"/>
      <c r="E140" s="455" t="s">
        <v>160</v>
      </c>
      <c r="F140" s="455"/>
      <c r="G140" s="455"/>
    </row>
    <row r="141" spans="1:13" s="207" customFormat="1">
      <c r="B141" s="15" t="s">
        <v>107</v>
      </c>
      <c r="C141" s="454" t="s">
        <v>108</v>
      </c>
      <c r="D141" s="454"/>
      <c r="E141" s="454" t="s">
        <v>109</v>
      </c>
      <c r="F141" s="454"/>
      <c r="G141" s="454"/>
    </row>
    <row r="142" spans="1:13" s="207" customFormat="1">
      <c r="B142" s="15" t="s">
        <v>110</v>
      </c>
      <c r="C142" s="454" t="s">
        <v>111</v>
      </c>
      <c r="D142" s="454"/>
      <c r="E142" s="454" t="s">
        <v>112</v>
      </c>
      <c r="F142" s="454"/>
      <c r="G142" s="454"/>
    </row>
    <row r="143" spans="1:13" s="207" customFormat="1">
      <c r="B143" s="213"/>
      <c r="H143" s="214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1853</v>
      </c>
      <c r="G1" s="9" t="s">
        <v>170</v>
      </c>
      <c r="I1" s="120"/>
    </row>
    <row r="2" spans="1:13">
      <c r="B2" s="463" t="s">
        <v>120</v>
      </c>
      <c r="C2" s="463"/>
      <c r="D2" s="463"/>
      <c r="E2" s="463"/>
      <c r="F2" s="9" t="s">
        <v>1854</v>
      </c>
      <c r="G2" s="9" t="s">
        <v>177</v>
      </c>
      <c r="I2" s="106" t="s">
        <v>1867</v>
      </c>
    </row>
    <row r="3" spans="1:13" ht="12.75" customHeight="1">
      <c r="B3" s="463" t="s">
        <v>1876</v>
      </c>
      <c r="C3" s="463"/>
      <c r="D3" s="463"/>
      <c r="E3" s="463"/>
      <c r="F3" s="9" t="s">
        <v>1855</v>
      </c>
      <c r="G3" s="9" t="s">
        <v>1481</v>
      </c>
    </row>
    <row r="4" spans="1:13">
      <c r="B4" s="463"/>
      <c r="C4" s="463"/>
      <c r="D4" s="463"/>
      <c r="E4" s="9"/>
      <c r="F4" s="9" t="s">
        <v>1856</v>
      </c>
      <c r="G4" s="9" t="s">
        <v>1882</v>
      </c>
    </row>
    <row r="5" spans="1:13" ht="12.75" customHeight="1">
      <c r="B5" s="464" t="s">
        <v>1527</v>
      </c>
      <c r="C5" s="465"/>
      <c r="D5" s="465"/>
      <c r="E5" s="465"/>
    </row>
    <row r="6" spans="1:13" s="15" customFormat="1">
      <c r="A6" s="11" t="s">
        <v>121</v>
      </c>
      <c r="B6" s="460" t="s">
        <v>2</v>
      </c>
      <c r="C6" s="173" t="s">
        <v>1529</v>
      </c>
      <c r="D6" s="12" t="s">
        <v>1530</v>
      </c>
      <c r="E6" s="216" t="s">
        <v>122</v>
      </c>
      <c r="F6" s="474" t="s">
        <v>1411</v>
      </c>
      <c r="G6" s="475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61"/>
      <c r="C7" s="174" t="s">
        <v>3</v>
      </c>
      <c r="D7" s="17" t="s">
        <v>4</v>
      </c>
      <c r="E7" s="18" t="s">
        <v>1531</v>
      </c>
      <c r="F7" s="476" t="s">
        <v>170</v>
      </c>
      <c r="G7" s="477"/>
      <c r="H7" s="381" t="s">
        <v>127</v>
      </c>
      <c r="I7" s="385" t="s">
        <v>1877</v>
      </c>
      <c r="J7" s="19" t="s">
        <v>1878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61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62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35450385.079999998</v>
      </c>
      <c r="D11" s="3">
        <v>36494106.93</v>
      </c>
      <c r="E11" s="26">
        <f>D11-C11</f>
        <v>1043721.8500000015</v>
      </c>
      <c r="F11" s="375">
        <v>31261605.365578946</v>
      </c>
      <c r="G11" s="376">
        <v>7995042.0041824235</v>
      </c>
      <c r="H11" s="47">
        <v>1</v>
      </c>
      <c r="I11" s="388">
        <f>(D11/12)*2</f>
        <v>6082351.1550000003</v>
      </c>
      <c r="J11" s="27">
        <f>'ผลการดำเนินงาน Planfin 64'!J6</f>
        <v>17330816.150000002</v>
      </c>
      <c r="K11" s="150">
        <f>J11-I11</f>
        <v>11248464.995000001</v>
      </c>
      <c r="L11" s="414">
        <f>K11/I11</f>
        <v>1.8493613256369117</v>
      </c>
      <c r="M11" s="408">
        <f>(J11/D11)</f>
        <v>0.47489355427281865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375">
        <v>76567.894736842107</v>
      </c>
      <c r="G12" s="376">
        <v>97083.463984511109</v>
      </c>
      <c r="H12" s="47">
        <v>1</v>
      </c>
      <c r="I12" s="388">
        <f t="shared" ref="I12:I22" si="1">(D12/12)*2</f>
        <v>20000</v>
      </c>
      <c r="J12" s="27">
        <f>'ผลการดำเนินงาน Planfin 64'!J7</f>
        <v>0</v>
      </c>
      <c r="K12" s="150">
        <f>J12-I12</f>
        <v>-20000</v>
      </c>
      <c r="L12" s="414">
        <f t="shared" ref="L12:L25" si="2">K12/I12</f>
        <v>-1</v>
      </c>
      <c r="M12" s="4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375">
        <v>9158.3316216216226</v>
      </c>
      <c r="G13" s="376">
        <v>16917.959751395116</v>
      </c>
      <c r="H13" s="47">
        <v>0</v>
      </c>
      <c r="I13" s="388">
        <f t="shared" si="1"/>
        <v>0</v>
      </c>
      <c r="J13" s="27">
        <f>'ผลการดำเนินงาน Planfin 64'!J8</f>
        <v>1075</v>
      </c>
      <c r="K13" s="150">
        <f t="shared" ref="K13:K25" si="4">J13-I13</f>
        <v>1075</v>
      </c>
      <c r="L13" s="414" t="e">
        <f t="shared" si="2"/>
        <v>#DIV/0!</v>
      </c>
      <c r="M13" s="408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375">
        <v>392820.51631578949</v>
      </c>
      <c r="G14" s="376">
        <v>195567.15917149142</v>
      </c>
      <c r="H14" s="47">
        <v>0</v>
      </c>
      <c r="I14" s="388">
        <f t="shared" si="1"/>
        <v>36500</v>
      </c>
      <c r="J14" s="27">
        <f>'ผลการดำเนินงาน Planfin 64'!J9</f>
        <v>41646</v>
      </c>
      <c r="K14" s="150">
        <f t="shared" si="4"/>
        <v>5146</v>
      </c>
      <c r="L14" s="414">
        <f t="shared" si="2"/>
        <v>0.14098630136986301</v>
      </c>
      <c r="M14" s="408">
        <f t="shared" si="3"/>
        <v>0.19016438356164383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375">
        <v>2315151.4770270274</v>
      </c>
      <c r="G15" s="376">
        <v>1115299.6629195998</v>
      </c>
      <c r="H15" s="47">
        <v>1</v>
      </c>
      <c r="I15" s="388">
        <f t="shared" si="1"/>
        <v>425000</v>
      </c>
      <c r="J15" s="27">
        <f>'ผลการดำเนินงาน Planfin 64'!J10</f>
        <v>304618.55</v>
      </c>
      <c r="K15" s="150">
        <f t="shared" si="4"/>
        <v>-120381.45000000001</v>
      </c>
      <c r="L15" s="414">
        <f t="shared" si="2"/>
        <v>-0.28325047058823533</v>
      </c>
      <c r="M15" s="408">
        <f t="shared" si="3"/>
        <v>0.11945825490196078</v>
      </c>
    </row>
    <row r="16" spans="1:13">
      <c r="A16" s="2" t="s">
        <v>16</v>
      </c>
      <c r="B16" s="85" t="s">
        <v>17</v>
      </c>
      <c r="C16" s="3">
        <v>1873144.02</v>
      </c>
      <c r="D16" s="3">
        <v>1557984</v>
      </c>
      <c r="E16" s="26">
        <f t="shared" si="0"/>
        <v>-315160.02</v>
      </c>
      <c r="F16" s="375">
        <v>668320.86421052646</v>
      </c>
      <c r="G16" s="376">
        <v>343906.58344802336</v>
      </c>
      <c r="H16" s="47">
        <v>3</v>
      </c>
      <c r="I16" s="388">
        <f t="shared" si="1"/>
        <v>259664</v>
      </c>
      <c r="J16" s="27">
        <f>'ผลการดำเนินงาน Planfin 64'!J11</f>
        <v>295656.25</v>
      </c>
      <c r="K16" s="150">
        <f t="shared" si="4"/>
        <v>35992.25</v>
      </c>
      <c r="L16" s="414">
        <f t="shared" si="2"/>
        <v>0.13861085864809908</v>
      </c>
      <c r="M16" s="408">
        <f t="shared" si="3"/>
        <v>0.18976847644134984</v>
      </c>
    </row>
    <row r="17" spans="1:13">
      <c r="A17" s="2" t="s">
        <v>18</v>
      </c>
      <c r="B17" s="85" t="s">
        <v>19</v>
      </c>
      <c r="C17" s="3">
        <v>0</v>
      </c>
      <c r="D17" s="3">
        <v>50000</v>
      </c>
      <c r="E17" s="26">
        <f t="shared" si="0"/>
        <v>50000</v>
      </c>
      <c r="F17" s="375">
        <v>130316.33916666667</v>
      </c>
      <c r="G17" s="376">
        <v>357226.07313616527</v>
      </c>
      <c r="H17" s="47">
        <v>0</v>
      </c>
      <c r="I17" s="388">
        <f t="shared" si="1"/>
        <v>8333.3333333333339</v>
      </c>
      <c r="J17" s="27">
        <f>'ผลการดำเนินงาน Planfin 64'!J12</f>
        <v>32207.75</v>
      </c>
      <c r="K17" s="150">
        <f t="shared" si="4"/>
        <v>23874.416666666664</v>
      </c>
      <c r="L17" s="414">
        <f t="shared" si="2"/>
        <v>2.8649299999999993</v>
      </c>
      <c r="M17" s="408">
        <f t="shared" si="3"/>
        <v>0.64415500000000003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3512900</v>
      </c>
      <c r="E18" s="26">
        <f t="shared" si="0"/>
        <v>-731898.59999999963</v>
      </c>
      <c r="F18" s="375">
        <v>1812813.7989473685</v>
      </c>
      <c r="G18" s="376">
        <v>944100.71242130385</v>
      </c>
      <c r="H18" s="47">
        <v>2</v>
      </c>
      <c r="I18" s="388">
        <f t="shared" si="1"/>
        <v>585483.33333333337</v>
      </c>
      <c r="J18" s="27">
        <f>'ผลการดำเนินงาน Planfin 64'!J13</f>
        <v>427182.78</v>
      </c>
      <c r="K18" s="150">
        <f t="shared" si="4"/>
        <v>-158300.55333333334</v>
      </c>
      <c r="L18" s="414">
        <f t="shared" si="2"/>
        <v>-0.27037584901363548</v>
      </c>
      <c r="M18" s="408">
        <f t="shared" si="3"/>
        <v>0.1216040251643941</v>
      </c>
    </row>
    <row r="19" spans="1:13">
      <c r="A19" s="2" t="s">
        <v>22</v>
      </c>
      <c r="B19" s="85" t="s">
        <v>23</v>
      </c>
      <c r="C19" s="3">
        <v>12357709.66</v>
      </c>
      <c r="D19" s="3">
        <v>14578578</v>
      </c>
      <c r="E19" s="26">
        <f t="shared" si="0"/>
        <v>2220868.34</v>
      </c>
      <c r="F19" s="375">
        <v>11253936.424736843</v>
      </c>
      <c r="G19" s="376">
        <v>6622341.828532056</v>
      </c>
      <c r="H19" s="47">
        <v>1</v>
      </c>
      <c r="I19" s="388">
        <f t="shared" si="1"/>
        <v>2429763</v>
      </c>
      <c r="J19" s="27">
        <f>'ผลการดำเนินงาน Planfin 64'!J14</f>
        <v>2162080</v>
      </c>
      <c r="K19" s="150">
        <f t="shared" si="4"/>
        <v>-267683</v>
      </c>
      <c r="L19" s="414">
        <f t="shared" si="2"/>
        <v>-0.11016835798388568</v>
      </c>
      <c r="M19" s="408">
        <f t="shared" si="3"/>
        <v>0.14830527366935239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3561617.07</v>
      </c>
      <c r="E20" s="26">
        <f t="shared" si="0"/>
        <v>-4236976.870000001</v>
      </c>
      <c r="F20" s="375">
        <v>5472894.4171052631</v>
      </c>
      <c r="G20" s="376">
        <v>3311080.592367243</v>
      </c>
      <c r="H20" s="47">
        <v>0</v>
      </c>
      <c r="I20" s="388">
        <f t="shared" si="1"/>
        <v>593602.84499999997</v>
      </c>
      <c r="J20" s="27">
        <f>'ผลการดำเนินงาน Planfin 64'!J15</f>
        <v>7275575.1500000004</v>
      </c>
      <c r="K20" s="150">
        <f t="shared" si="4"/>
        <v>6681972.3050000006</v>
      </c>
      <c r="L20" s="414">
        <f t="shared" si="2"/>
        <v>11.256637937778079</v>
      </c>
      <c r="M20" s="408">
        <f t="shared" si="3"/>
        <v>2.0427729896296798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0"/>
        <v>0</v>
      </c>
      <c r="F21" s="375">
        <v>1800000</v>
      </c>
      <c r="G21" s="376">
        <v>0</v>
      </c>
      <c r="H21" s="47">
        <v>0</v>
      </c>
      <c r="I21" s="388">
        <f t="shared" si="1"/>
        <v>0</v>
      </c>
      <c r="J21" s="27">
        <f>'ผลการดำเนินงาน Planfin 64'!J16</f>
        <v>0</v>
      </c>
      <c r="K21" s="150">
        <f t="shared" si="4"/>
        <v>0</v>
      </c>
      <c r="L21" s="414" t="e">
        <f t="shared" si="2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10005824.119999999</v>
      </c>
      <c r="E22" s="26">
        <f t="shared" si="0"/>
        <v>8558611.4399999995</v>
      </c>
      <c r="F22" s="375">
        <v>2231051.0434210524</v>
      </c>
      <c r="G22" s="376">
        <v>1368077.642269701</v>
      </c>
      <c r="H22" s="47">
        <v>4</v>
      </c>
      <c r="I22" s="388">
        <f t="shared" si="1"/>
        <v>1667637.3533333333</v>
      </c>
      <c r="J22" s="27">
        <f>'ผลการดำเนินงาน Planfin 64'!J17</f>
        <v>0</v>
      </c>
      <c r="K22" s="150">
        <f t="shared" si="4"/>
        <v>-1667637.3533333333</v>
      </c>
      <c r="L22" s="414">
        <f t="shared" si="2"/>
        <v>-1</v>
      </c>
      <c r="M22" s="4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72650010.120000005</v>
      </c>
      <c r="E23" s="28">
        <f>D23-C23</f>
        <v>6684890.4200000092</v>
      </c>
      <c r="F23" s="377">
        <v>57424636.472867943</v>
      </c>
      <c r="G23" s="378">
        <v>22366643.682183914</v>
      </c>
      <c r="H23" s="48">
        <v>1</v>
      </c>
      <c r="I23" s="5">
        <f>SUM(I11:I22)</f>
        <v>12108335.02</v>
      </c>
      <c r="J23" s="5">
        <f>SUM(J11:J22)</f>
        <v>27870857.630000003</v>
      </c>
      <c r="K23" s="29">
        <f t="shared" si="4"/>
        <v>15762522.610000003</v>
      </c>
      <c r="L23" s="418">
        <f t="shared" si="2"/>
        <v>1.3017910872109322</v>
      </c>
      <c r="M23" s="409">
        <f t="shared" si="3"/>
        <v>0.38363184786848864</v>
      </c>
    </row>
    <row r="24" spans="1:13" s="9" customFormat="1">
      <c r="A24" s="84" t="s">
        <v>1407</v>
      </c>
      <c r="B24" s="77" t="s">
        <v>155</v>
      </c>
      <c r="C24" s="78">
        <f>C23-C22</f>
        <v>64517907.019999996</v>
      </c>
      <c r="D24" s="78">
        <f>D23-D22</f>
        <v>62644186.000000007</v>
      </c>
      <c r="E24" s="79">
        <f>D24-C24</f>
        <v>-1873721.0199999884</v>
      </c>
      <c r="F24" s="80"/>
      <c r="G24" s="81"/>
      <c r="H24" s="82"/>
      <c r="I24" s="78">
        <f>I23-I22</f>
        <v>10440697.666666666</v>
      </c>
      <c r="J24" s="78">
        <f>J23-J22</f>
        <v>27870857.630000003</v>
      </c>
      <c r="K24" s="151">
        <f t="shared" si="4"/>
        <v>17430159.963333338</v>
      </c>
      <c r="L24" s="419">
        <f t="shared" si="2"/>
        <v>1.6694439892634256</v>
      </c>
      <c r="M24" s="410">
        <f t="shared" si="3"/>
        <v>0.44490733154390416</v>
      </c>
    </row>
    <row r="25" spans="1:13" ht="25.5">
      <c r="A25" s="218"/>
      <c r="B25" s="219" t="s">
        <v>1524</v>
      </c>
      <c r="C25" s="220">
        <f>C24-C21</f>
        <v>64517907.019999996</v>
      </c>
      <c r="D25" s="220">
        <f>D24-D21</f>
        <v>62644186.000000007</v>
      </c>
      <c r="E25" s="221">
        <f>D25-C25</f>
        <v>-1873721.0199999884</v>
      </c>
      <c r="F25" s="220"/>
      <c r="G25" s="222"/>
      <c r="H25" s="223"/>
      <c r="I25" s="220">
        <f>I24-I21</f>
        <v>10440697.666666666</v>
      </c>
      <c r="J25" s="220">
        <f>J24-J21</f>
        <v>27870857.630000003</v>
      </c>
      <c r="K25" s="404">
        <f t="shared" si="4"/>
        <v>17430159.963333338</v>
      </c>
      <c r="L25" s="420">
        <f t="shared" si="2"/>
        <v>1.6694439892634256</v>
      </c>
      <c r="M25" s="421">
        <f t="shared" si="3"/>
        <v>0.44490733154390416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4850661.42</v>
      </c>
      <c r="D27" s="3">
        <v>4900000</v>
      </c>
      <c r="E27" s="26">
        <f t="shared" ref="E27:E42" si="5">D27-C27</f>
        <v>49338.580000000075</v>
      </c>
      <c r="F27" s="375">
        <v>4585714.7208815785</v>
      </c>
      <c r="G27" s="376">
        <v>1160312.6071052863</v>
      </c>
      <c r="H27" s="47">
        <v>1</v>
      </c>
      <c r="I27" s="388">
        <f>(D27/12)*2</f>
        <v>816666.66666666663</v>
      </c>
      <c r="J27" s="27">
        <f>'ผลการดำเนินงาน Planfin 64'!J22</f>
        <v>559337.75</v>
      </c>
      <c r="K27" s="150">
        <f t="shared" ref="K27:K44" si="6">J27-I27</f>
        <v>-257328.91666666663</v>
      </c>
      <c r="L27" s="414">
        <f t="shared" ref="L27:L44" si="7">K27/I27</f>
        <v>-0.3150966326530612</v>
      </c>
      <c r="M27" s="408">
        <f t="shared" ref="M27:M44" si="8">(J27/D27)</f>
        <v>0.1141505612244898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375">
        <v>1482749.0739921052</v>
      </c>
      <c r="G28" s="376">
        <v>556020.09752585122</v>
      </c>
      <c r="H28" s="47">
        <v>1</v>
      </c>
      <c r="I28" s="388">
        <f t="shared" ref="I28:I41" si="9">(D28/12)*2</f>
        <v>290185.5</v>
      </c>
      <c r="J28" s="27">
        <f>'ผลการดำเนินงาน Planfin 64'!J23</f>
        <v>198856.99</v>
      </c>
      <c r="K28" s="150">
        <f t="shared" si="6"/>
        <v>-91328.510000000009</v>
      </c>
      <c r="L28" s="414">
        <f t="shared" si="7"/>
        <v>-0.31472458134538084</v>
      </c>
      <c r="M28" s="408">
        <f t="shared" si="8"/>
        <v>0.11421256977576986</v>
      </c>
    </row>
    <row r="29" spans="1:13">
      <c r="A29" s="2" t="s">
        <v>35</v>
      </c>
      <c r="B29" s="85" t="s">
        <v>36</v>
      </c>
      <c r="C29" s="3">
        <v>238341.59</v>
      </c>
      <c r="D29" s="3">
        <v>444271.61</v>
      </c>
      <c r="E29" s="26">
        <f t="shared" si="5"/>
        <v>205930.02</v>
      </c>
      <c r="F29" s="375">
        <v>331225.72421052633</v>
      </c>
      <c r="G29" s="376">
        <v>161452.32158664748</v>
      </c>
      <c r="H29" s="47">
        <v>1</v>
      </c>
      <c r="I29" s="388">
        <f t="shared" si="9"/>
        <v>74045.268333333326</v>
      </c>
      <c r="J29" s="27">
        <f>'ผลการดำเนินงาน Planfin 64'!J24</f>
        <v>72725.22</v>
      </c>
      <c r="K29" s="150">
        <f t="shared" si="6"/>
        <v>-1320.048333333325</v>
      </c>
      <c r="L29" s="414">
        <f t="shared" si="7"/>
        <v>-1.7827585246781696E-2</v>
      </c>
      <c r="M29" s="408">
        <f t="shared" si="8"/>
        <v>0.16369540245886971</v>
      </c>
    </row>
    <row r="30" spans="1:13">
      <c r="A30" s="2" t="s">
        <v>37</v>
      </c>
      <c r="B30" s="85" t="s">
        <v>38</v>
      </c>
      <c r="C30" s="3">
        <v>1417246</v>
      </c>
      <c r="D30" s="3">
        <v>1577960.7</v>
      </c>
      <c r="E30" s="26">
        <f t="shared" si="5"/>
        <v>160714.69999999995</v>
      </c>
      <c r="F30" s="375">
        <v>1854803.5365789477</v>
      </c>
      <c r="G30" s="376">
        <v>585246.22081273294</v>
      </c>
      <c r="H30" s="47">
        <v>0</v>
      </c>
      <c r="I30" s="388">
        <f t="shared" si="9"/>
        <v>262993.45</v>
      </c>
      <c r="J30" s="27">
        <f>'ผลการดำเนินงาน Planfin 64'!J25</f>
        <v>189769.2</v>
      </c>
      <c r="K30" s="150">
        <f t="shared" si="6"/>
        <v>-73224.25</v>
      </c>
      <c r="L30" s="414">
        <f t="shared" si="7"/>
        <v>-0.2784261357079425</v>
      </c>
      <c r="M30" s="408">
        <f t="shared" si="8"/>
        <v>0.12026231071534292</v>
      </c>
    </row>
    <row r="31" spans="1:13">
      <c r="A31" s="2" t="s">
        <v>39</v>
      </c>
      <c r="B31" s="85" t="s">
        <v>40</v>
      </c>
      <c r="C31" s="3">
        <v>12357709.66</v>
      </c>
      <c r="D31" s="3">
        <v>14578578</v>
      </c>
      <c r="E31" s="26">
        <f t="shared" si="5"/>
        <v>2220868.34</v>
      </c>
      <c r="F31" s="375">
        <v>11284205.543157892</v>
      </c>
      <c r="G31" s="376">
        <v>6555545.2547901003</v>
      </c>
      <c r="H31" s="47">
        <v>1</v>
      </c>
      <c r="I31" s="388">
        <f t="shared" si="9"/>
        <v>2429763</v>
      </c>
      <c r="J31" s="27">
        <f>'ผลการดำเนินงาน Planfin 64'!J26</f>
        <v>2162080</v>
      </c>
      <c r="K31" s="150">
        <f t="shared" si="6"/>
        <v>-267683</v>
      </c>
      <c r="L31" s="414">
        <f t="shared" si="7"/>
        <v>-0.11016835798388568</v>
      </c>
      <c r="M31" s="408">
        <f t="shared" si="8"/>
        <v>0.14830527366935239</v>
      </c>
    </row>
    <row r="32" spans="1:13">
      <c r="A32" s="2" t="s">
        <v>41</v>
      </c>
      <c r="B32" s="85" t="s">
        <v>42</v>
      </c>
      <c r="C32" s="3">
        <v>6343271</v>
      </c>
      <c r="D32" s="3">
        <v>5504460</v>
      </c>
      <c r="E32" s="26">
        <f t="shared" si="5"/>
        <v>-838811</v>
      </c>
      <c r="F32" s="375">
        <v>5916323.8489473695</v>
      </c>
      <c r="G32" s="376">
        <v>1451576.0309944269</v>
      </c>
      <c r="H32" s="47">
        <v>0</v>
      </c>
      <c r="I32" s="388">
        <f t="shared" si="9"/>
        <v>917410</v>
      </c>
      <c r="J32" s="27">
        <f>'ผลการดำเนินงาน Planfin 64'!J27</f>
        <v>973450</v>
      </c>
      <c r="K32" s="150">
        <f t="shared" si="6"/>
        <v>56040</v>
      </c>
      <c r="L32" s="414">
        <f t="shared" si="7"/>
        <v>6.1085011063755572E-2</v>
      </c>
      <c r="M32" s="408">
        <f t="shared" si="8"/>
        <v>0.17684750184395925</v>
      </c>
    </row>
    <row r="33" spans="1:13">
      <c r="A33" s="2" t="s">
        <v>43</v>
      </c>
      <c r="B33" s="85" t="s">
        <v>44</v>
      </c>
      <c r="C33" s="3">
        <v>9228593.5</v>
      </c>
      <c r="D33" s="3">
        <v>9973200</v>
      </c>
      <c r="E33" s="26">
        <f t="shared" si="5"/>
        <v>744606.5</v>
      </c>
      <c r="F33" s="375">
        <v>9851130.1852631588</v>
      </c>
      <c r="G33" s="376">
        <v>2512613.0915070432</v>
      </c>
      <c r="H33" s="47">
        <v>1</v>
      </c>
      <c r="I33" s="388">
        <f t="shared" si="9"/>
        <v>1662200</v>
      </c>
      <c r="J33" s="27">
        <f>'ผลการดำเนินงาน Planfin 64'!J28</f>
        <v>1873230</v>
      </c>
      <c r="K33" s="150">
        <f t="shared" si="6"/>
        <v>211030</v>
      </c>
      <c r="L33" s="414">
        <f t="shared" si="7"/>
        <v>0.12695824810492118</v>
      </c>
      <c r="M33" s="408">
        <f t="shared" si="8"/>
        <v>0.18782637468415353</v>
      </c>
    </row>
    <row r="34" spans="1:13">
      <c r="A34" s="2" t="s">
        <v>45</v>
      </c>
      <c r="B34" s="85" t="s">
        <v>46</v>
      </c>
      <c r="C34" s="3">
        <v>1195159.97</v>
      </c>
      <c r="D34" s="3">
        <v>1074451.07</v>
      </c>
      <c r="E34" s="26">
        <f t="shared" si="5"/>
        <v>-120708.89999999991</v>
      </c>
      <c r="F34" s="375">
        <v>1108802.3684210528</v>
      </c>
      <c r="G34" s="376">
        <v>441417.47862056183</v>
      </c>
      <c r="H34" s="47">
        <v>0</v>
      </c>
      <c r="I34" s="388">
        <f t="shared" si="9"/>
        <v>179075.17833333334</v>
      </c>
      <c r="J34" s="27">
        <f>'ผลการดำเนินงาน Planfin 64'!J29</f>
        <v>129639</v>
      </c>
      <c r="K34" s="150">
        <f t="shared" si="6"/>
        <v>-49436.178333333344</v>
      </c>
      <c r="L34" s="414">
        <f t="shared" si="7"/>
        <v>-0.27606382299009674</v>
      </c>
      <c r="M34" s="408">
        <f t="shared" si="8"/>
        <v>0.12065602950165054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3824000</v>
      </c>
      <c r="E35" s="26">
        <f t="shared" si="5"/>
        <v>-919680.51999999955</v>
      </c>
      <c r="F35" s="375">
        <v>3020784.9399999995</v>
      </c>
      <c r="G35" s="376">
        <v>1200567.3972111801</v>
      </c>
      <c r="H35" s="47">
        <v>1</v>
      </c>
      <c r="I35" s="388">
        <f t="shared" si="9"/>
        <v>637333.33333333337</v>
      </c>
      <c r="J35" s="27">
        <f>'ผลการดำเนินงาน Planfin 64'!J30</f>
        <v>864625.47000000009</v>
      </c>
      <c r="K35" s="150">
        <f t="shared" si="6"/>
        <v>227292.13666666672</v>
      </c>
      <c r="L35" s="414">
        <f t="shared" si="7"/>
        <v>0.35662992154811723</v>
      </c>
      <c r="M35" s="408">
        <f t="shared" si="8"/>
        <v>0.22610498692468622</v>
      </c>
    </row>
    <row r="36" spans="1:13">
      <c r="A36" s="2" t="s">
        <v>49</v>
      </c>
      <c r="B36" s="85" t="s">
        <v>50</v>
      </c>
      <c r="C36" s="3">
        <v>1119211.23</v>
      </c>
      <c r="D36" s="3">
        <v>1286400</v>
      </c>
      <c r="E36" s="26">
        <f t="shared" si="5"/>
        <v>167188.77000000002</v>
      </c>
      <c r="F36" s="375">
        <v>1223218.5768421057</v>
      </c>
      <c r="G36" s="376">
        <v>346017.19271498086</v>
      </c>
      <c r="H36" s="47">
        <v>1</v>
      </c>
      <c r="I36" s="388">
        <f t="shared" si="9"/>
        <v>214400</v>
      </c>
      <c r="J36" s="27">
        <f>'ผลการดำเนินงาน Planfin 64'!J31</f>
        <v>210244.61000000002</v>
      </c>
      <c r="K36" s="150">
        <f t="shared" si="6"/>
        <v>-4155.3899999999849</v>
      </c>
      <c r="L36" s="414">
        <f t="shared" si="7"/>
        <v>-1.9381483208955153E-2</v>
      </c>
      <c r="M36" s="408">
        <f t="shared" si="8"/>
        <v>0.16343641946517415</v>
      </c>
    </row>
    <row r="37" spans="1:13">
      <c r="A37" s="2" t="s">
        <v>51</v>
      </c>
      <c r="B37" s="85" t="s">
        <v>52</v>
      </c>
      <c r="C37" s="3">
        <v>1981469.34</v>
      </c>
      <c r="D37" s="3">
        <v>2332699</v>
      </c>
      <c r="E37" s="26">
        <f t="shared" si="5"/>
        <v>351229.65999999992</v>
      </c>
      <c r="F37" s="375">
        <v>1760721.6415789477</v>
      </c>
      <c r="G37" s="376">
        <v>584554.8853839431</v>
      </c>
      <c r="H37" s="47">
        <v>1</v>
      </c>
      <c r="I37" s="388">
        <f t="shared" si="9"/>
        <v>388783.16666666669</v>
      </c>
      <c r="J37" s="27">
        <f>'ผลการดำเนินงาน Planfin 64'!J32</f>
        <v>265993.78000000003</v>
      </c>
      <c r="K37" s="150">
        <f t="shared" si="6"/>
        <v>-122789.38666666666</v>
      </c>
      <c r="L37" s="414">
        <f t="shared" si="7"/>
        <v>-0.31582999778368315</v>
      </c>
      <c r="M37" s="408">
        <f t="shared" si="8"/>
        <v>0.11402833370271948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5963753.4000000004</v>
      </c>
      <c r="E38" s="26">
        <f t="shared" si="5"/>
        <v>-195261.62999999989</v>
      </c>
      <c r="F38" s="375">
        <v>4957823.3102631588</v>
      </c>
      <c r="G38" s="376">
        <v>1921145.5660190163</v>
      </c>
      <c r="H38" s="47">
        <v>1</v>
      </c>
      <c r="I38" s="388">
        <f t="shared" si="9"/>
        <v>993958.9</v>
      </c>
      <c r="J38" s="27">
        <f>'ผลการดำเนินงาน Planfin 64'!J33</f>
        <v>933226.54</v>
      </c>
      <c r="K38" s="150">
        <f t="shared" si="6"/>
        <v>-60732.359999999986</v>
      </c>
      <c r="L38" s="414">
        <f t="shared" si="7"/>
        <v>-6.1101480151744693E-2</v>
      </c>
      <c r="M38" s="408">
        <f t="shared" si="8"/>
        <v>0.15648308664137589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275500</v>
      </c>
      <c r="E39" s="26">
        <f t="shared" si="5"/>
        <v>-40245.590000000026</v>
      </c>
      <c r="F39" s="375">
        <v>176690.92108108109</v>
      </c>
      <c r="G39" s="376">
        <v>271282.21670033917</v>
      </c>
      <c r="H39" s="47">
        <v>1</v>
      </c>
      <c r="I39" s="388">
        <f t="shared" si="9"/>
        <v>45916.666666666664</v>
      </c>
      <c r="J39" s="27">
        <f>'ผลการดำเนินงาน Planfin 64'!J34</f>
        <v>108053.95000000001</v>
      </c>
      <c r="K39" s="150">
        <f t="shared" si="6"/>
        <v>62137.283333333347</v>
      </c>
      <c r="L39" s="414">
        <f t="shared" si="7"/>
        <v>1.3532620689655177</v>
      </c>
      <c r="M39" s="408">
        <f t="shared" si="8"/>
        <v>0.39221034482758627</v>
      </c>
    </row>
    <row r="40" spans="1:13" s="9" customFormat="1">
      <c r="A40" s="164" t="s">
        <v>57</v>
      </c>
      <c r="B40" s="165" t="s">
        <v>58</v>
      </c>
      <c r="C40" s="3">
        <v>4385559.95</v>
      </c>
      <c r="D40" s="3">
        <v>4503857</v>
      </c>
      <c r="E40" s="26">
        <f>D40-C40</f>
        <v>118297.04999999981</v>
      </c>
      <c r="F40" s="375">
        <v>5723586.0639473675</v>
      </c>
      <c r="G40" s="376">
        <v>4073839.3644940308</v>
      </c>
      <c r="H40" s="47">
        <v>0</v>
      </c>
      <c r="I40" s="388">
        <f t="shared" si="9"/>
        <v>750642.83333333337</v>
      </c>
      <c r="J40" s="27">
        <f>'ผลการดำเนินงาน Planfin 64'!J35</f>
        <v>371587.34</v>
      </c>
      <c r="K40" s="150">
        <f t="shared" si="6"/>
        <v>-379055.49333333335</v>
      </c>
      <c r="L40" s="414">
        <f t="shared" si="7"/>
        <v>-0.50497450518522236</v>
      </c>
      <c r="M40" s="408">
        <f t="shared" si="8"/>
        <v>8.2504249135796279E-2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0</v>
      </c>
      <c r="G41" s="376">
        <v>0</v>
      </c>
      <c r="H41" s="47">
        <v>0</v>
      </c>
      <c r="I41" s="388">
        <f t="shared" si="9"/>
        <v>0</v>
      </c>
      <c r="J41" s="27">
        <f>'ผลการดำเนินงาน Planfin 64'!J36</f>
        <v>0</v>
      </c>
      <c r="K41" s="150">
        <f t="shared" si="6"/>
        <v>0</v>
      </c>
      <c r="L41" s="414" t="e">
        <f t="shared" si="7"/>
        <v>#DIV/0!</v>
      </c>
      <c r="M41" s="4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57980243.780000001</v>
      </c>
      <c r="E42" s="28">
        <f t="shared" si="5"/>
        <v>2168391.9900000021</v>
      </c>
      <c r="F42" s="377">
        <v>53277780.455165289</v>
      </c>
      <c r="G42" s="378">
        <v>21821589.72546614</v>
      </c>
      <c r="H42" s="48">
        <v>1</v>
      </c>
      <c r="I42" s="5">
        <f>SUM(I27:I41)</f>
        <v>9663373.9633333329</v>
      </c>
      <c r="J42" s="5">
        <f>SUM(J27:J41)</f>
        <v>8912819.8499999996</v>
      </c>
      <c r="K42" s="29">
        <f t="shared" si="6"/>
        <v>-750554.11333333328</v>
      </c>
      <c r="L42" s="418">
        <f t="shared" si="7"/>
        <v>-7.766998526407369E-2</v>
      </c>
      <c r="M42" s="409">
        <f t="shared" si="8"/>
        <v>0.15372166912265436</v>
      </c>
    </row>
    <row r="43" spans="1:13" s="9" customFormat="1" ht="25.5">
      <c r="A43" s="84" t="s">
        <v>1408</v>
      </c>
      <c r="B43" s="77" t="s">
        <v>156</v>
      </c>
      <c r="C43" s="78">
        <f>C42-C38</f>
        <v>49652836.759999998</v>
      </c>
      <c r="D43" s="78">
        <f>D42-D38</f>
        <v>52016490.380000003</v>
      </c>
      <c r="E43" s="79">
        <f>D43-C43</f>
        <v>2363653.6200000048</v>
      </c>
      <c r="F43" s="80"/>
      <c r="G43" s="81"/>
      <c r="H43" s="82"/>
      <c r="I43" s="78">
        <f>I42-I38</f>
        <v>8669415.0633333325</v>
      </c>
      <c r="J43" s="78">
        <f>J42-J38</f>
        <v>7979593.3099999996</v>
      </c>
      <c r="K43" s="151">
        <f t="shared" si="6"/>
        <v>-689821.75333333295</v>
      </c>
      <c r="L43" s="419">
        <f t="shared" si="7"/>
        <v>-7.9569584371485966E-2</v>
      </c>
      <c r="M43" s="410">
        <f t="shared" si="8"/>
        <v>0.15340506927141898</v>
      </c>
    </row>
    <row r="44" spans="1:13" s="172" customFormat="1" ht="25.5">
      <c r="A44" s="224"/>
      <c r="B44" s="219" t="s">
        <v>1525</v>
      </c>
      <c r="C44" s="225">
        <f>C43-C41</f>
        <v>49652836.759999998</v>
      </c>
      <c r="D44" s="225">
        <f>D43-D41</f>
        <v>52016490.380000003</v>
      </c>
      <c r="E44" s="226">
        <f>D44-C44</f>
        <v>2363653.6200000048</v>
      </c>
      <c r="F44" s="226"/>
      <c r="G44" s="227"/>
      <c r="H44" s="226"/>
      <c r="I44" s="225">
        <f>I43-I41</f>
        <v>8669415.0633333325</v>
      </c>
      <c r="J44" s="225">
        <f>J43-J41</f>
        <v>7979593.3099999996</v>
      </c>
      <c r="K44" s="404">
        <f t="shared" si="6"/>
        <v>-689821.75333333295</v>
      </c>
      <c r="L44" s="420">
        <f t="shared" si="7"/>
        <v>-7.9569584371485966E-2</v>
      </c>
      <c r="M44" s="421">
        <f t="shared" si="8"/>
        <v>0.15340506927141898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10153267.909999996</v>
      </c>
      <c r="D46" s="5">
        <f t="shared" si="10"/>
        <v>14669766.340000004</v>
      </c>
      <c r="E46" s="28">
        <f t="shared" ref="E46:E48" si="11">D46-C46</f>
        <v>4516498.4300000072</v>
      </c>
      <c r="F46" s="229"/>
      <c r="G46" s="230"/>
      <c r="H46" s="231"/>
      <c r="I46" s="5">
        <f t="shared" ref="I46:J48" si="12">I23-I42</f>
        <v>2444961.0566666666</v>
      </c>
      <c r="J46" s="5">
        <f t="shared" si="12"/>
        <v>18958037.780000001</v>
      </c>
      <c r="K46" s="28">
        <f>J46-I46</f>
        <v>16513076.723333335</v>
      </c>
      <c r="L46" s="418">
        <f t="shared" ref="L46:L47" si="13">K46/I46</f>
        <v>6.7539221855117839</v>
      </c>
      <c r="M46" s="409">
        <f t="shared" ref="M46:M48" si="14">(J46/D46)</f>
        <v>1.2923203642519636</v>
      </c>
    </row>
    <row r="47" spans="1:13" s="95" customFormat="1">
      <c r="A47" s="232" t="s">
        <v>63</v>
      </c>
      <c r="B47" s="233" t="s">
        <v>65</v>
      </c>
      <c r="C47" s="234">
        <f t="shared" si="10"/>
        <v>14865070.259999998</v>
      </c>
      <c r="D47" s="234">
        <f t="shared" si="10"/>
        <v>10627695.620000005</v>
      </c>
      <c r="E47" s="235">
        <f t="shared" si="11"/>
        <v>-4237374.6399999931</v>
      </c>
      <c r="F47" s="236"/>
      <c r="G47" s="237"/>
      <c r="H47" s="238"/>
      <c r="I47" s="234">
        <f>I24-I43</f>
        <v>1771282.6033333335</v>
      </c>
      <c r="J47" s="234">
        <f t="shared" si="12"/>
        <v>19891264.320000004</v>
      </c>
      <c r="K47" s="235">
        <f t="shared" ref="K47" si="15">J47-I47</f>
        <v>18119981.716666669</v>
      </c>
      <c r="L47" s="422">
        <f t="shared" si="13"/>
        <v>10.22986489144483</v>
      </c>
      <c r="M47" s="423">
        <f t="shared" si="14"/>
        <v>1.871644148574138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14865070.259999998</v>
      </c>
      <c r="D48" s="240">
        <f t="shared" si="10"/>
        <v>10627695.620000005</v>
      </c>
      <c r="E48" s="241">
        <f t="shared" si="11"/>
        <v>-4237374.6399999931</v>
      </c>
      <c r="F48" s="242"/>
      <c r="G48" s="242"/>
      <c r="H48" s="242"/>
      <c r="I48" s="240">
        <f>I25-I44</f>
        <v>1771282.6033333335</v>
      </c>
      <c r="J48" s="240">
        <f t="shared" si="12"/>
        <v>19891264.320000004</v>
      </c>
      <c r="K48" s="241">
        <f>J48-I48</f>
        <v>18119981.716666669</v>
      </c>
      <c r="L48" s="424">
        <f>K48/I48</f>
        <v>10.22986489144483</v>
      </c>
      <c r="M48" s="425">
        <f t="shared" si="14"/>
        <v>1.871644148574138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2125539.13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1499211.8540000012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70" t="s">
        <v>1801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70" t="s">
        <v>1802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1482</v>
      </c>
      <c r="B54" s="176" t="s">
        <v>1803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1874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6" t="s">
        <v>71</v>
      </c>
      <c r="C65" s="467"/>
      <c r="D65" s="467"/>
      <c r="E65" s="467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3349380.88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2143125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1491498.7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6984004.5800000001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7" t="s">
        <v>75</v>
      </c>
      <c r="C73" s="458"/>
      <c r="D73" s="458"/>
      <c r="E73" s="458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575501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6880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417000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201132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657556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32560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19850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42000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53070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167900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2215449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7" t="s">
        <v>87</v>
      </c>
      <c r="C90" s="458"/>
      <c r="D90" s="458"/>
      <c r="E90" s="458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56" t="s">
        <v>1804</v>
      </c>
      <c r="C92" s="45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16344129.85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2833132.25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2240658.12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1280972.03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2457206.5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2912296.3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1895026.89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2724837.76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7" t="s">
        <v>97</v>
      </c>
      <c r="C104" s="458"/>
      <c r="D104" s="458"/>
      <c r="E104" s="458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59" t="s">
        <v>1806</v>
      </c>
      <c r="C106" s="45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29925623.370000001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24275972.870000001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48905.599999999999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195436.82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2488660.81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626327.27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6">
        <v>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2290320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7" t="s">
        <v>104</v>
      </c>
      <c r="C116" s="458"/>
      <c r="D116" s="458"/>
      <c r="E116" s="458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2075875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1802724.12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8023100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11901699.120000001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7" t="s">
        <v>105</v>
      </c>
      <c r="C125" s="458"/>
      <c r="D125" s="458"/>
      <c r="E125" s="458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2016000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6229452.2400000002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450000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276930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25000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51000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477800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9526182.2400000002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1523</v>
      </c>
      <c r="C139" s="454" t="s">
        <v>1814</v>
      </c>
      <c r="D139" s="454"/>
      <c r="E139" s="454" t="s">
        <v>157</v>
      </c>
      <c r="F139" s="454"/>
      <c r="G139" s="454"/>
    </row>
    <row r="140" spans="1:13" s="208" customFormat="1">
      <c r="B140" s="15" t="s">
        <v>169</v>
      </c>
      <c r="C140" s="455" t="s">
        <v>159</v>
      </c>
      <c r="D140" s="455"/>
      <c r="E140" s="455" t="s">
        <v>160</v>
      </c>
      <c r="F140" s="455"/>
      <c r="G140" s="455"/>
    </row>
    <row r="141" spans="1:13" s="207" customFormat="1">
      <c r="B141" s="15" t="s">
        <v>107</v>
      </c>
      <c r="C141" s="454" t="s">
        <v>108</v>
      </c>
      <c r="D141" s="454"/>
      <c r="E141" s="454" t="s">
        <v>109</v>
      </c>
      <c r="F141" s="454"/>
      <c r="G141" s="454"/>
    </row>
    <row r="142" spans="1:13" s="207" customFormat="1">
      <c r="B142" s="15" t="s">
        <v>110</v>
      </c>
      <c r="C142" s="454" t="s">
        <v>111</v>
      </c>
      <c r="D142" s="454"/>
      <c r="E142" s="454" t="s">
        <v>112</v>
      </c>
      <c r="F142" s="454"/>
      <c r="G142" s="454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2021-02-18T16:51:10Z</cp:lastPrinted>
  <dcterms:created xsi:type="dcterms:W3CDTF">2016-12-18T03:50:18Z</dcterms:created>
  <dcterms:modified xsi:type="dcterms:W3CDTF">2021-02-18T18:19:07Z</dcterms:modified>
</cp:coreProperties>
</file>