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7"/>
  </bookViews>
  <sheets>
    <sheet name="สมุดเขียนเช็ค" sheetId="1" r:id="rId1"/>
    <sheet name="ยกเลิกเช็ค" sheetId="2" r:id="rId2"/>
    <sheet name="ตัวอย่างเขียนเช็ค" sheetId="3" r:id="rId3"/>
    <sheet name="ทะเบียนคุมการเบิกจ่ายเงิน" sheetId="4" r:id="rId4"/>
    <sheet name="ทะเบียนคุมการเบิกสมุดเช็ค" sheetId="5" r:id="rId5"/>
    <sheet name="ทะเบียนคุมการจ่ายเงินสด" sheetId="6" r:id="rId6"/>
    <sheet name="แบบแสดงรายการภาษี" sheetId="7" r:id="rId7"/>
    <sheet name="งบกระทบยอดเงินฝาก" sheetId="8" r:id="rId8"/>
  </sheets>
  <definedNames/>
  <calcPr fullCalcOnLoad="1"/>
</workbook>
</file>

<file path=xl/sharedStrings.xml><?xml version="1.0" encoding="utf-8"?>
<sst xmlns="http://schemas.openxmlformats.org/spreadsheetml/2006/main" count="482" uniqueCount="150">
  <si>
    <t xml:space="preserve">วัน เดือน ปี </t>
  </si>
  <si>
    <t>จ่ายให้ใคร - เพื่ออะไร</t>
  </si>
  <si>
    <t>จำนวนเงิน</t>
  </si>
  <si>
    <t>ลายมือชื่อผู้ลงนามในเช็ค</t>
  </si>
  <si>
    <t>ลายมือชื่อผู้เสนอลงนาม</t>
  </si>
  <si>
    <t>วัน เดือน ปี</t>
  </si>
  <si>
    <t>ที่จ่ายเช็ค</t>
  </si>
  <si>
    <t>หมายเหตุ</t>
  </si>
  <si>
    <t>(ตัวอย่างสมุดเขียนเช็คสั่งจ่าย)</t>
  </si>
  <si>
    <t>ตัวอย่างเช็ค</t>
  </si>
  <si>
    <t>วันที่........./............/..............</t>
  </si>
  <si>
    <t>ยกมา</t>
  </si>
  <si>
    <t>ฝาก</t>
  </si>
  <si>
    <t>รวม</t>
  </si>
  <si>
    <t>ถอน</t>
  </si>
  <si>
    <t>คงเหลือ</t>
  </si>
  <si>
    <t>เช็ค</t>
  </si>
  <si>
    <t>CHEQUE</t>
  </si>
  <si>
    <t>หมายเลขเช็ค</t>
  </si>
  <si>
    <t>จ่าย</t>
  </si>
  <si>
    <t>Pay</t>
  </si>
  <si>
    <t>The sum of (Baht)</t>
  </si>
  <si>
    <t>นาย../นาง............................................................</t>
  </si>
  <si>
    <t>xx</t>
  </si>
  <si>
    <t>.........................................           ........................................</t>
  </si>
  <si>
    <t>หมายเลขที่เช็ค</t>
  </si>
  <si>
    <t>วันที่.......................................</t>
  </si>
  <si>
    <r>
      <t xml:space="preserve">จำนวนเงิน (บาท)  </t>
    </r>
    <r>
      <rPr>
        <sz val="16"/>
        <rFont val="AngsanaUPC"/>
        <family val="1"/>
      </rPr>
      <t xml:space="preserve"> </t>
    </r>
    <r>
      <rPr>
        <sz val="16"/>
        <color indexed="10"/>
        <rFont val="AngsanaUPC"/>
        <family val="1"/>
      </rPr>
      <t xml:space="preserve"> (หนึ่งหมื่นบาทถ้วน)</t>
    </r>
  </si>
  <si>
    <t>นาย/นาง.......................</t>
  </si>
  <si>
    <t>บาท ..10,000.xx</t>
  </si>
  <si>
    <t xml:space="preserve"> -</t>
  </si>
  <si>
    <t>กวีพานิช</t>
  </si>
  <si>
    <t>ค่าวัสดุสำนักงาน</t>
  </si>
  <si>
    <t>1.</t>
  </si>
  <si>
    <t>2.</t>
  </si>
  <si>
    <t>เลขที่ฎีกา</t>
  </si>
  <si>
    <t>ที่เสนอลงนาม</t>
  </si>
  <si>
    <t>ลายมือชื่อผู้รับเช็ค</t>
  </si>
  <si>
    <t>เช็คเลขที่</t>
  </si>
  <si>
    <r>
      <t>บัญชีเลขที่</t>
    </r>
    <r>
      <rPr>
        <b/>
        <sz val="16"/>
        <color indexed="9"/>
        <rFont val="AngsanaUPC"/>
        <family val="1"/>
      </rPr>
      <t>............</t>
    </r>
    <r>
      <rPr>
        <b/>
        <sz val="16"/>
        <rFont val="AngsanaUPC"/>
        <family val="1"/>
      </rPr>
      <t>078-5-00121-6</t>
    </r>
    <r>
      <rPr>
        <b/>
        <sz val="16"/>
        <color indexed="9"/>
        <rFont val="AngsanaUPC"/>
        <family val="1"/>
      </rPr>
      <t>..........................................</t>
    </r>
  </si>
  <si>
    <t>รายการ</t>
  </si>
  <si>
    <t>รับ</t>
  </si>
  <si>
    <t>ทะเบียนคุมการเบิกจ่ายเงิน</t>
  </si>
  <si>
    <r>
      <t>สมุดคุมการจ่ายเช็คธนาคารเพื่อการเกษตรและสหกรณ์การเกษตร</t>
    </r>
    <r>
      <rPr>
        <b/>
        <sz val="16"/>
        <color indexed="9"/>
        <rFont val="AngsanaUPC"/>
        <family val="1"/>
      </rPr>
      <t xml:space="preserve"> </t>
    </r>
    <r>
      <rPr>
        <b/>
        <sz val="16"/>
        <rFont val="AngsanaUPC"/>
        <family val="1"/>
      </rPr>
      <t>(ธ.ก.ส)</t>
    </r>
  </si>
  <si>
    <t>ลำดับที่</t>
  </si>
  <si>
    <t xml:space="preserve"> โรงพยาบาลส่งเสริมสุขภาพตำบล.......................  จังหวัดสระแก้ว</t>
  </si>
  <si>
    <t>ลำดับ</t>
  </si>
  <si>
    <t>(ตัวอย่างทะเบียนคุมการเบิกจ่ายเงิน)</t>
  </si>
  <si>
    <t>(ตัวอย่างทะเบียนคุมการเบิกสมุดเช็ค)</t>
  </si>
  <si>
    <t>ที่รับเช็ค</t>
  </si>
  <si>
    <t>เล่มที่</t>
  </si>
  <si>
    <t>จำนวนฉบับ</t>
  </si>
  <si>
    <t>(ตัวอย่างทะเบียนคุมการจ่ายเงินสด)</t>
  </si>
  <si>
    <t>ทะเบียนคุมการจ่ายเงินสด</t>
  </si>
  <si>
    <t>ชื่อ-สกุล</t>
  </si>
  <si>
    <t>ผู้รับเงิน</t>
  </si>
  <si>
    <t>(ตัวอย่างการยกเลิกเช็ค)</t>
  </si>
  <si>
    <t>แบบแนบฎีกาแสดงรายการภาษี</t>
  </si>
  <si>
    <t>แบบ  4117</t>
  </si>
  <si>
    <t>สำหรับ</t>
  </si>
  <si>
    <t xml:space="preserve">               บริษัท ห้างหุ้นส่วนนิติบุคคล</t>
  </si>
  <si>
    <t>สำหรับกรมบัญชีกลาง</t>
  </si>
  <si>
    <t xml:space="preserve">               บุคคลธรรมดาอื่น</t>
  </si>
  <si>
    <t>เลขที่รับ</t>
  </si>
  <si>
    <t xml:space="preserve">   </t>
  </si>
  <si>
    <t>ส่วนราชการ    สำนักงานสาธารณสุขจังหวัดสระแก้ว   เลขประจำตัวผู้เสียภาษี  0-99-4-00028361-0</t>
  </si>
  <si>
    <t>ลำดับ           ที่</t>
  </si>
  <si>
    <t>เลขประจำตัวประชาชน(กรณีเป็นบุคคลธรรมดา)</t>
  </si>
  <si>
    <t>ประเภทเงินได้</t>
  </si>
  <si>
    <t>จำนวนเงินที่</t>
  </si>
  <si>
    <t>ภาษีมูลค่าเพิ่ม</t>
  </si>
  <si>
    <t>มูลค่าสินค้า</t>
  </si>
  <si>
    <t>เงินหักผลักส่ง</t>
  </si>
  <si>
    <t>จำนวนเงินขอรับ</t>
  </si>
  <si>
    <t>เลขประจำตัวผู้เสียภาษีอากร / สาขาที่</t>
  </si>
  <si>
    <t>พึงประเมิน</t>
  </si>
  <si>
    <t>เบิกตามฏีกา</t>
  </si>
  <si>
    <t>หรือบริการ</t>
  </si>
  <si>
    <t>ภาษีเงินได้</t>
  </si>
  <si>
    <t>ค่าปรับ</t>
  </si>
  <si>
    <t>ชื่อและที่อยู่ของผู้ประกอบการ</t>
  </si>
  <si>
    <t>หัก ณ ที่จ่าย</t>
  </si>
  <si>
    <t>ลงชื่อ…………………………………………….</t>
  </si>
  <si>
    <t>บริษัท โตโยต้าสระแก้ว ผู้จำหน่ายโตโยต้า จำกัด</t>
  </si>
  <si>
    <t>ค่าจ้างซ่อมรถยนต์</t>
  </si>
  <si>
    <t>47 ถ.สุวรรณสร ต.สระแก้ว อ.เมือง จ.สระแก้ว</t>
  </si>
  <si>
    <t>ของทางราชการ</t>
  </si>
  <si>
    <t>0 275537000171</t>
  </si>
  <si>
    <t>(นางอุษณีษ์  กุหลาบขาว)</t>
  </si>
  <si>
    <t>นักวิชาการสาธารณสุขเชี่ยวชาญ (ด้านบริการทางวิชาการ)</t>
  </si>
  <si>
    <t>ปฏิบัติราชการแทนนายแพทย์สาธารณสุขจังหวัดสระแก้ว</t>
  </si>
  <si>
    <t>ร้าน ศรีเรือนภัณฑ์</t>
  </si>
  <si>
    <t>204 หมู่ 12 ถ.สุวรรณศร   อ.วัฒนานคร จ.สระแก้ว</t>
  </si>
  <si>
    <t xml:space="preserve"> 1 250400278215</t>
  </si>
  <si>
    <t>ค่าวัสดุคอมพิวเตอร์</t>
  </si>
  <si>
    <t>จ.สระแก้ว</t>
  </si>
  <si>
    <t>เลขที่ GF   1251/2555        วันที่...............................................</t>
  </si>
  <si>
    <t>เลขที่ GF 1252/2555        วันที่...............................................</t>
  </si>
  <si>
    <t>หจก.อินโนเวท ปริ้นท์</t>
  </si>
  <si>
    <t>262,264 ต.ท่าแพ ต.ช้างม่อย อ.เมือง จ.เชียงใหม่</t>
  </si>
  <si>
    <t xml:space="preserve"> 0503552002796</t>
  </si>
  <si>
    <t>เลขที่ GF  1253/2555        วันที่...............................................</t>
  </si>
  <si>
    <t>เลขที่ GF   1255/2555        วันที่...............................................</t>
  </si>
  <si>
    <t>ร้านนำโชค</t>
  </si>
  <si>
    <t xml:space="preserve">7 ถ.จิตต์สุวรรณ ต.อรัญประเทศ อ.อรัญประเทศ </t>
  </si>
  <si>
    <t xml:space="preserve"> 3 259700007823</t>
  </si>
  <si>
    <t>เลขที่ GF 1256/2555        วันที่...............................................</t>
  </si>
  <si>
    <t>เลขที่ GF  1257 /2555        วันที่...............................................</t>
  </si>
  <si>
    <t>เลขที่ GF             /2555        วันที่...............................................</t>
  </si>
  <si>
    <t>ห้างหุ้นส่วนจำกัด ที วี เค การ์ด</t>
  </si>
  <si>
    <t>ค่าจ้างทำความสะอาด</t>
  </si>
  <si>
    <t>49 ซอย 7 ถ.พหลโยธิน ต.ปากเพรียว อ.เมือง</t>
  </si>
  <si>
    <t>อาคารสำนักงาน</t>
  </si>
  <si>
    <t>จ.สระบุรี</t>
  </si>
  <si>
    <t>0 193541000154</t>
  </si>
  <si>
    <t>เลขที่ GF             /2556        วันที่...............................................</t>
  </si>
  <si>
    <t>ห้างหุ้นส่วนจำกัด เม็งนำศิลป์ซีเมนต์บล็อก</t>
  </si>
  <si>
    <t>ค่าก่อสร้างถนนคอนกรีต</t>
  </si>
  <si>
    <t>341 หมู่ 3 ต.วัฒนานคร อ.วัฒนานคร จ.สระแก้ว</t>
  </si>
  <si>
    <t>เสริมเหล็ก</t>
  </si>
  <si>
    <t>0 3253525000437</t>
  </si>
  <si>
    <t>ร้าน กวีพานิช</t>
  </si>
  <si>
    <t>9 ถ.เทศบาล 19 ต.สระแก้ว อ.เมือง จ.สระแก้ว</t>
  </si>
  <si>
    <t>3 250400010634</t>
  </si>
  <si>
    <t>ตัวอย่างแบบแสดงรายการภาษี</t>
  </si>
  <si>
    <t>เลขที่ GF .................. /2559        วันที่...............................................</t>
  </si>
  <si>
    <t>(........................................................)</t>
  </si>
  <si>
    <t>ตำแหน่ง................................................................................</t>
  </si>
  <si>
    <t>ลงชื่อ……………………………………………. (ผู้มีอำนาจลงนาม)</t>
  </si>
  <si>
    <t>(ตัวอย่างงบพิสูจน์ยอดเงินฝากธนาคาร)</t>
  </si>
  <si>
    <t>โรงพยาบาลส่งเสริมสุขภาพตำบล.......................  จังหวัดสระแก้ว</t>
  </si>
  <si>
    <t>งบพิสูจน์ยอดเงินฝากธนาคาร</t>
  </si>
  <si>
    <t>วันที่...............................................(ระบุสิ้นเดือน)</t>
  </si>
  <si>
    <t>ยอดเงินฝากตามใบแจ้งยอดธนาคาร</t>
  </si>
  <si>
    <t>xxx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</si>
  <si>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ยอดเงินฝากระหว่างทาง</t>
    </r>
  </si>
  <si>
    <t xml:space="preserve">       เช็คหักผิดบัญชี</t>
  </si>
  <si>
    <t xml:space="preserve">       ค่าใช้จ่ายที่ธนาคารหักบัญชี</t>
  </si>
  <si>
    <t xml:space="preserve">       เช็คลงบัญชีต่ำไป</t>
  </si>
  <si>
    <t xml:space="preserve">       เช็คลูกค้าเรียกเก็บเงินไม่ได้</t>
  </si>
  <si>
    <t xml:space="preserve">       รวม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</si>
  <si>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  เช็คค้างจ่าย</t>
    </r>
  </si>
  <si>
    <t xml:space="preserve">       เช็คลงบัญชีสูงไป</t>
  </si>
  <si>
    <t xml:space="preserve">       ตั๋วเงินที่ธนาคารเก็บไม่ได้</t>
  </si>
  <si>
    <t xml:space="preserve">       เช็คหน่วยงานสั่งจ่ายขึ้นเงินไม่ได้</t>
  </si>
  <si>
    <t xml:space="preserve">       ยอดเงินฝากธนาคารตามสมุดบัญชีของหน่วยงาน</t>
  </si>
  <si>
    <t>15942661-15942680</t>
  </si>
  <si>
    <t>15942641-15942660</t>
  </si>
  <si>
    <t>20 ฉบับ</t>
  </si>
  <si>
    <t>ทะเบียนคุมการเบิกสมุดเช็คบัญชี..............................................................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</si>
</sst>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0_ ;\-#,##0.00\ "/>
    <numFmt numFmtId="194" formatCode="t&quot;฿&quot;#,##0.00_);\(t#,##0.00\)"/>
  </numFmts>
  <fonts count="56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0"/>
      <name val="AngsanaUPC"/>
      <family val="1"/>
    </font>
    <font>
      <sz val="8"/>
      <name val="Arial"/>
      <family val="2"/>
    </font>
    <font>
      <sz val="11"/>
      <name val="AngsanaUPC"/>
      <family val="1"/>
    </font>
    <font>
      <vertAlign val="subscript"/>
      <sz val="20"/>
      <name val="AngsanaUPC"/>
      <family val="1"/>
    </font>
    <font>
      <sz val="14"/>
      <name val="AngsanaUPC"/>
      <family val="1"/>
    </font>
    <font>
      <sz val="16"/>
      <color indexed="10"/>
      <name val="AngsanaUPC"/>
      <family val="1"/>
    </font>
    <font>
      <sz val="11"/>
      <color indexed="10"/>
      <name val="AngsanaUPC"/>
      <family val="1"/>
    </font>
    <font>
      <b/>
      <sz val="16"/>
      <color indexed="9"/>
      <name val="AngsanaUPC"/>
      <family val="1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thin"/>
      <right style="thin"/>
      <top style="hair"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12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8" fillId="0" borderId="12" xfId="0" applyFont="1" applyBorder="1" applyAlignment="1">
      <alignment/>
    </xf>
    <xf numFmtId="6" fontId="7" fillId="33" borderId="12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10" fillId="0" borderId="27" xfId="0" applyFont="1" applyBorder="1" applyAlignment="1">
      <alignment/>
    </xf>
    <xf numFmtId="0" fontId="9" fillId="0" borderId="17" xfId="0" applyFont="1" applyBorder="1" applyAlignment="1">
      <alignment/>
    </xf>
    <xf numFmtId="3" fontId="1" fillId="0" borderId="19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15" fontId="1" fillId="0" borderId="1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7" xfId="0" applyFont="1" applyBorder="1" applyAlignment="1">
      <alignment/>
    </xf>
    <xf numFmtId="192" fontId="1" fillId="0" borderId="37" xfId="33" applyNumberFormat="1" applyFont="1" applyBorder="1" applyAlignment="1">
      <alignment horizontal="right"/>
    </xf>
    <xf numFmtId="15" fontId="1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34" borderId="0" xfId="0" applyFont="1" applyFill="1" applyAlignment="1">
      <alignment/>
    </xf>
    <xf numFmtId="43" fontId="13" fillId="0" borderId="0" xfId="33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13" fillId="34" borderId="0" xfId="0" applyNumberFormat="1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 vertical="center"/>
    </xf>
    <xf numFmtId="43" fontId="13" fillId="34" borderId="0" xfId="33" applyFont="1" applyFill="1" applyAlignment="1">
      <alignment/>
    </xf>
    <xf numFmtId="0" fontId="13" fillId="0" borderId="14" xfId="0" applyFont="1" applyBorder="1" applyAlignment="1">
      <alignment horizontal="center" vertical="distributed"/>
    </xf>
    <xf numFmtId="0" fontId="13" fillId="0" borderId="39" xfId="0" applyFont="1" applyBorder="1" applyAlignment="1">
      <alignment horizontal="center"/>
    </xf>
    <xf numFmtId="0" fontId="13" fillId="0" borderId="15" xfId="0" applyFont="1" applyBorder="1" applyAlignment="1">
      <alignment horizontal="center" vertical="distributed"/>
    </xf>
    <xf numFmtId="0" fontId="13" fillId="0" borderId="39" xfId="0" applyFont="1" applyBorder="1" applyAlignment="1">
      <alignment horizontal="center" vertical="distributed"/>
    </xf>
    <xf numFmtId="0" fontId="13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 vertical="distributed"/>
    </xf>
    <xf numFmtId="0" fontId="13" fillId="0" borderId="11" xfId="0" applyFont="1" applyBorder="1" applyAlignment="1">
      <alignment horizontal="center" vertical="center"/>
    </xf>
    <xf numFmtId="0" fontId="13" fillId="0" borderId="39" xfId="50" applyFont="1" applyBorder="1" applyAlignment="1">
      <alignment horizontal="center" vertical="distributed"/>
      <protection/>
    </xf>
    <xf numFmtId="43" fontId="13" fillId="0" borderId="39" xfId="45" applyFont="1" applyBorder="1" applyAlignment="1">
      <alignment/>
    </xf>
    <xf numFmtId="43" fontId="13" fillId="0" borderId="39" xfId="45" applyFont="1" applyBorder="1" applyAlignment="1">
      <alignment horizontal="center"/>
    </xf>
    <xf numFmtId="43" fontId="13" fillId="0" borderId="14" xfId="45" applyFont="1" applyBorder="1" applyAlignment="1">
      <alignment horizontal="center" vertical="distributed"/>
    </xf>
    <xf numFmtId="43" fontId="13" fillId="0" borderId="14" xfId="45" applyFont="1" applyBorder="1" applyAlignment="1">
      <alignment horizontal="center" vertical="center"/>
    </xf>
    <xf numFmtId="43" fontId="13" fillId="0" borderId="39" xfId="45" applyFont="1" applyBorder="1" applyAlignment="1">
      <alignment horizontal="center" vertical="distributed"/>
    </xf>
    <xf numFmtId="43" fontId="13" fillId="0" borderId="39" xfId="45" applyFont="1" applyBorder="1" applyAlignment="1">
      <alignment horizontal="center" vertical="center" shrinkToFit="1"/>
    </xf>
    <xf numFmtId="43" fontId="13" fillId="0" borderId="11" xfId="33" applyFont="1" applyBorder="1" applyAlignment="1">
      <alignment/>
    </xf>
    <xf numFmtId="43" fontId="13" fillId="0" borderId="11" xfId="33" applyFont="1" applyBorder="1" applyAlignment="1">
      <alignment horizontal="center"/>
    </xf>
    <xf numFmtId="43" fontId="14" fillId="0" borderId="0" xfId="33" applyFont="1" applyAlignment="1">
      <alignment/>
    </xf>
    <xf numFmtId="0" fontId="13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43" fontId="13" fillId="0" borderId="3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7" xfId="0" applyFont="1" applyBorder="1" applyAlignment="1">
      <alignment horizontal="center"/>
    </xf>
    <xf numFmtId="43" fontId="13" fillId="0" borderId="10" xfId="33" applyFont="1" applyBorder="1" applyAlignment="1">
      <alignment/>
    </xf>
    <xf numFmtId="43" fontId="13" fillId="0" borderId="10" xfId="33" applyFont="1" applyBorder="1" applyAlignment="1">
      <alignment horizontal="center"/>
    </xf>
    <xf numFmtId="43" fontId="13" fillId="0" borderId="39" xfId="33" applyFont="1" applyBorder="1" applyAlignment="1">
      <alignment/>
    </xf>
    <xf numFmtId="43" fontId="13" fillId="0" borderId="39" xfId="33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3" fillId="0" borderId="39" xfId="50" applyFont="1" applyBorder="1" applyAlignment="1">
      <alignment horizontal="center"/>
      <protection/>
    </xf>
    <xf numFmtId="49" fontId="13" fillId="0" borderId="39" xfId="50" applyNumberFormat="1" applyFont="1" applyBorder="1" applyAlignment="1">
      <alignment horizontal="center"/>
      <protection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192" fontId="14" fillId="0" borderId="0" xfId="33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5" fillId="3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7" xfId="33" applyNumberFormat="1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6</xdr:col>
      <xdr:colOff>0</xdr:colOff>
      <xdr:row>7</xdr:row>
      <xdr:rowOff>276225</xdr:rowOff>
    </xdr:to>
    <xdr:sp>
      <xdr:nvSpPr>
        <xdr:cNvPr id="1" name="ตัวเชื่อมต่อตรง 2"/>
        <xdr:cNvSpPr>
          <a:spLocks/>
        </xdr:cNvSpPr>
      </xdr:nvSpPr>
      <xdr:spPr>
        <a:xfrm flipV="1">
          <a:off x="19050" y="1504950"/>
          <a:ext cx="5657850" cy="838200"/>
        </a:xfrm>
        <a:prstGeom prst="line">
          <a:avLst/>
        </a:prstGeom>
        <a:noFill/>
        <a:ln w="127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38100</xdr:rowOff>
    </xdr:from>
    <xdr:to>
      <xdr:col>10</xdr:col>
      <xdr:colOff>9525</xdr:colOff>
      <xdr:row>7</xdr:row>
      <xdr:rowOff>295275</xdr:rowOff>
    </xdr:to>
    <xdr:sp>
      <xdr:nvSpPr>
        <xdr:cNvPr id="2" name="ตัวเชื่อมต่อตรง 4"/>
        <xdr:cNvSpPr>
          <a:spLocks/>
        </xdr:cNvSpPr>
      </xdr:nvSpPr>
      <xdr:spPr>
        <a:xfrm flipV="1">
          <a:off x="5705475" y="1514475"/>
          <a:ext cx="4476750" cy="8477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66675</xdr:rowOff>
    </xdr:from>
    <xdr:to>
      <xdr:col>8</xdr:col>
      <xdr:colOff>819150</xdr:colOff>
      <xdr:row>6</xdr:row>
      <xdr:rowOff>257175</xdr:rowOff>
    </xdr:to>
    <xdr:sp>
      <xdr:nvSpPr>
        <xdr:cNvPr id="3" name="TextBox 5"/>
        <xdr:cNvSpPr txBox="1">
          <a:spLocks noChangeArrowheads="1"/>
        </xdr:cNvSpPr>
      </xdr:nvSpPr>
      <xdr:spPr>
        <a:xfrm rot="20932329">
          <a:off x="5800725" y="1838325"/>
          <a:ext cx="3381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ยกเลิกเช็คเนื่องจากกลุ่มงานคุณภาพส่งเรื่องเบิกผิดโครงการ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85725</xdr:rowOff>
    </xdr:from>
    <xdr:to>
      <xdr:col>3</xdr:col>
      <xdr:colOff>342900</xdr:colOff>
      <xdr:row>2</xdr:row>
      <xdr:rowOff>257175</xdr:rowOff>
    </xdr:to>
    <xdr:sp>
      <xdr:nvSpPr>
        <xdr:cNvPr id="1" name="Rectangle 47"/>
        <xdr:cNvSpPr>
          <a:spLocks/>
        </xdr:cNvSpPr>
      </xdr:nvSpPr>
      <xdr:spPr>
        <a:xfrm>
          <a:off x="5057775" y="7429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342900</xdr:colOff>
      <xdr:row>3</xdr:row>
      <xdr:rowOff>257175</xdr:rowOff>
    </xdr:to>
    <xdr:sp>
      <xdr:nvSpPr>
        <xdr:cNvPr id="2" name="Rectangle 48"/>
        <xdr:cNvSpPr>
          <a:spLocks/>
        </xdr:cNvSpPr>
      </xdr:nvSpPr>
      <xdr:spPr>
        <a:xfrm>
          <a:off x="5057775" y="1047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342900</xdr:colOff>
      <xdr:row>3</xdr:row>
      <xdr:rowOff>257175</xdr:rowOff>
    </xdr:to>
    <xdr:sp>
      <xdr:nvSpPr>
        <xdr:cNvPr id="3" name="Rectangle 49"/>
        <xdr:cNvSpPr>
          <a:spLocks/>
        </xdr:cNvSpPr>
      </xdr:nvSpPr>
      <xdr:spPr>
        <a:xfrm>
          <a:off x="5057775" y="1047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23</xdr:row>
      <xdr:rowOff>85725</xdr:rowOff>
    </xdr:from>
    <xdr:to>
      <xdr:col>3</xdr:col>
      <xdr:colOff>342900</xdr:colOff>
      <xdr:row>23</xdr:row>
      <xdr:rowOff>257175</xdr:rowOff>
    </xdr:to>
    <xdr:sp>
      <xdr:nvSpPr>
        <xdr:cNvPr id="4" name="Rectangle 47"/>
        <xdr:cNvSpPr>
          <a:spLocks/>
        </xdr:cNvSpPr>
      </xdr:nvSpPr>
      <xdr:spPr>
        <a:xfrm>
          <a:off x="5057775" y="79819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85725</xdr:rowOff>
    </xdr:from>
    <xdr:to>
      <xdr:col>3</xdr:col>
      <xdr:colOff>342900</xdr:colOff>
      <xdr:row>24</xdr:row>
      <xdr:rowOff>257175</xdr:rowOff>
    </xdr:to>
    <xdr:sp>
      <xdr:nvSpPr>
        <xdr:cNvPr id="5" name="Rectangle 48"/>
        <xdr:cNvSpPr>
          <a:spLocks/>
        </xdr:cNvSpPr>
      </xdr:nvSpPr>
      <xdr:spPr>
        <a:xfrm>
          <a:off x="5057775" y="8286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85725</xdr:rowOff>
    </xdr:from>
    <xdr:to>
      <xdr:col>3</xdr:col>
      <xdr:colOff>342900</xdr:colOff>
      <xdr:row>24</xdr:row>
      <xdr:rowOff>257175</xdr:rowOff>
    </xdr:to>
    <xdr:sp>
      <xdr:nvSpPr>
        <xdr:cNvPr id="6" name="Rectangle 49"/>
        <xdr:cNvSpPr>
          <a:spLocks/>
        </xdr:cNvSpPr>
      </xdr:nvSpPr>
      <xdr:spPr>
        <a:xfrm>
          <a:off x="5057775" y="8286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24</xdr:row>
      <xdr:rowOff>9525</xdr:rowOff>
    </xdr:from>
    <xdr:to>
      <xdr:col>3</xdr:col>
      <xdr:colOff>438150</xdr:colOff>
      <xdr:row>24</xdr:row>
      <xdr:rowOff>180975</xdr:rowOff>
    </xdr:to>
    <xdr:sp>
      <xdr:nvSpPr>
        <xdr:cNvPr id="7" name="Line 50"/>
        <xdr:cNvSpPr>
          <a:spLocks/>
        </xdr:cNvSpPr>
      </xdr:nvSpPr>
      <xdr:spPr>
        <a:xfrm flipV="1">
          <a:off x="5181600" y="821055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85725</xdr:rowOff>
    </xdr:from>
    <xdr:to>
      <xdr:col>3</xdr:col>
      <xdr:colOff>342900</xdr:colOff>
      <xdr:row>45</xdr:row>
      <xdr:rowOff>257175</xdr:rowOff>
    </xdr:to>
    <xdr:sp>
      <xdr:nvSpPr>
        <xdr:cNvPr id="8" name="Rectangle 47"/>
        <xdr:cNvSpPr>
          <a:spLocks/>
        </xdr:cNvSpPr>
      </xdr:nvSpPr>
      <xdr:spPr>
        <a:xfrm>
          <a:off x="5057775" y="156019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46</xdr:row>
      <xdr:rowOff>85725</xdr:rowOff>
    </xdr:from>
    <xdr:to>
      <xdr:col>3</xdr:col>
      <xdr:colOff>342900</xdr:colOff>
      <xdr:row>46</xdr:row>
      <xdr:rowOff>257175</xdr:rowOff>
    </xdr:to>
    <xdr:sp>
      <xdr:nvSpPr>
        <xdr:cNvPr id="9" name="Rectangle 48"/>
        <xdr:cNvSpPr>
          <a:spLocks/>
        </xdr:cNvSpPr>
      </xdr:nvSpPr>
      <xdr:spPr>
        <a:xfrm>
          <a:off x="5057775" y="15906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46</xdr:row>
      <xdr:rowOff>85725</xdr:rowOff>
    </xdr:from>
    <xdr:to>
      <xdr:col>3</xdr:col>
      <xdr:colOff>342900</xdr:colOff>
      <xdr:row>46</xdr:row>
      <xdr:rowOff>257175</xdr:rowOff>
    </xdr:to>
    <xdr:sp>
      <xdr:nvSpPr>
        <xdr:cNvPr id="10" name="Rectangle 49"/>
        <xdr:cNvSpPr>
          <a:spLocks/>
        </xdr:cNvSpPr>
      </xdr:nvSpPr>
      <xdr:spPr>
        <a:xfrm>
          <a:off x="5057775" y="15906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257175</xdr:rowOff>
    </xdr:from>
    <xdr:to>
      <xdr:col>3</xdr:col>
      <xdr:colOff>371475</xdr:colOff>
      <xdr:row>45</xdr:row>
      <xdr:rowOff>161925</xdr:rowOff>
    </xdr:to>
    <xdr:sp>
      <xdr:nvSpPr>
        <xdr:cNvPr id="11" name="Line 50"/>
        <xdr:cNvSpPr>
          <a:spLocks/>
        </xdr:cNvSpPr>
      </xdr:nvSpPr>
      <xdr:spPr>
        <a:xfrm flipV="1">
          <a:off x="5114925" y="15468600"/>
          <a:ext cx="17145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85725</xdr:rowOff>
    </xdr:from>
    <xdr:to>
      <xdr:col>3</xdr:col>
      <xdr:colOff>342900</xdr:colOff>
      <xdr:row>68</xdr:row>
      <xdr:rowOff>257175</xdr:rowOff>
    </xdr:to>
    <xdr:sp>
      <xdr:nvSpPr>
        <xdr:cNvPr id="12" name="Rectangle 47"/>
        <xdr:cNvSpPr>
          <a:spLocks/>
        </xdr:cNvSpPr>
      </xdr:nvSpPr>
      <xdr:spPr>
        <a:xfrm>
          <a:off x="5057775" y="23526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69</xdr:row>
      <xdr:rowOff>85725</xdr:rowOff>
    </xdr:from>
    <xdr:to>
      <xdr:col>3</xdr:col>
      <xdr:colOff>342900</xdr:colOff>
      <xdr:row>69</xdr:row>
      <xdr:rowOff>257175</xdr:rowOff>
    </xdr:to>
    <xdr:sp>
      <xdr:nvSpPr>
        <xdr:cNvPr id="13" name="Rectangle 48"/>
        <xdr:cNvSpPr>
          <a:spLocks/>
        </xdr:cNvSpPr>
      </xdr:nvSpPr>
      <xdr:spPr>
        <a:xfrm>
          <a:off x="5057775" y="238315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69</xdr:row>
      <xdr:rowOff>85725</xdr:rowOff>
    </xdr:from>
    <xdr:to>
      <xdr:col>3</xdr:col>
      <xdr:colOff>342900</xdr:colOff>
      <xdr:row>69</xdr:row>
      <xdr:rowOff>257175</xdr:rowOff>
    </xdr:to>
    <xdr:sp>
      <xdr:nvSpPr>
        <xdr:cNvPr id="14" name="Rectangle 49"/>
        <xdr:cNvSpPr>
          <a:spLocks/>
        </xdr:cNvSpPr>
      </xdr:nvSpPr>
      <xdr:spPr>
        <a:xfrm>
          <a:off x="5057775" y="238315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69</xdr:row>
      <xdr:rowOff>9525</xdr:rowOff>
    </xdr:from>
    <xdr:to>
      <xdr:col>3</xdr:col>
      <xdr:colOff>438150</xdr:colOff>
      <xdr:row>69</xdr:row>
      <xdr:rowOff>180975</xdr:rowOff>
    </xdr:to>
    <xdr:sp>
      <xdr:nvSpPr>
        <xdr:cNvPr id="15" name="Line 50"/>
        <xdr:cNvSpPr>
          <a:spLocks/>
        </xdr:cNvSpPr>
      </xdr:nvSpPr>
      <xdr:spPr>
        <a:xfrm flipV="1">
          <a:off x="5181600" y="2375535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91</xdr:row>
      <xdr:rowOff>85725</xdr:rowOff>
    </xdr:from>
    <xdr:to>
      <xdr:col>3</xdr:col>
      <xdr:colOff>342900</xdr:colOff>
      <xdr:row>91</xdr:row>
      <xdr:rowOff>257175</xdr:rowOff>
    </xdr:to>
    <xdr:sp>
      <xdr:nvSpPr>
        <xdr:cNvPr id="16" name="Rectangle 47"/>
        <xdr:cNvSpPr>
          <a:spLocks/>
        </xdr:cNvSpPr>
      </xdr:nvSpPr>
      <xdr:spPr>
        <a:xfrm>
          <a:off x="5057775" y="314515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92</xdr:row>
      <xdr:rowOff>85725</xdr:rowOff>
    </xdr:from>
    <xdr:to>
      <xdr:col>3</xdr:col>
      <xdr:colOff>342900</xdr:colOff>
      <xdr:row>92</xdr:row>
      <xdr:rowOff>257175</xdr:rowOff>
    </xdr:to>
    <xdr:sp>
      <xdr:nvSpPr>
        <xdr:cNvPr id="17" name="Rectangle 48"/>
        <xdr:cNvSpPr>
          <a:spLocks/>
        </xdr:cNvSpPr>
      </xdr:nvSpPr>
      <xdr:spPr>
        <a:xfrm>
          <a:off x="5057775" y="317563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92</xdr:row>
      <xdr:rowOff>85725</xdr:rowOff>
    </xdr:from>
    <xdr:to>
      <xdr:col>3</xdr:col>
      <xdr:colOff>342900</xdr:colOff>
      <xdr:row>92</xdr:row>
      <xdr:rowOff>257175</xdr:rowOff>
    </xdr:to>
    <xdr:sp>
      <xdr:nvSpPr>
        <xdr:cNvPr id="18" name="Rectangle 49"/>
        <xdr:cNvSpPr>
          <a:spLocks/>
        </xdr:cNvSpPr>
      </xdr:nvSpPr>
      <xdr:spPr>
        <a:xfrm>
          <a:off x="5057775" y="317563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92</xdr:row>
      <xdr:rowOff>9525</xdr:rowOff>
    </xdr:from>
    <xdr:to>
      <xdr:col>3</xdr:col>
      <xdr:colOff>438150</xdr:colOff>
      <xdr:row>92</xdr:row>
      <xdr:rowOff>180975</xdr:rowOff>
    </xdr:to>
    <xdr:sp>
      <xdr:nvSpPr>
        <xdr:cNvPr id="19" name="Line 50"/>
        <xdr:cNvSpPr>
          <a:spLocks/>
        </xdr:cNvSpPr>
      </xdr:nvSpPr>
      <xdr:spPr>
        <a:xfrm flipV="1">
          <a:off x="5181600" y="3168015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114</xdr:row>
      <xdr:rowOff>85725</xdr:rowOff>
    </xdr:from>
    <xdr:to>
      <xdr:col>3</xdr:col>
      <xdr:colOff>342900</xdr:colOff>
      <xdr:row>114</xdr:row>
      <xdr:rowOff>257175</xdr:rowOff>
    </xdr:to>
    <xdr:sp>
      <xdr:nvSpPr>
        <xdr:cNvPr id="20" name="Rectangle 47"/>
        <xdr:cNvSpPr>
          <a:spLocks/>
        </xdr:cNvSpPr>
      </xdr:nvSpPr>
      <xdr:spPr>
        <a:xfrm>
          <a:off x="5057775" y="393763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115</xdr:row>
      <xdr:rowOff>85725</xdr:rowOff>
    </xdr:from>
    <xdr:to>
      <xdr:col>3</xdr:col>
      <xdr:colOff>342900</xdr:colOff>
      <xdr:row>115</xdr:row>
      <xdr:rowOff>257175</xdr:rowOff>
    </xdr:to>
    <xdr:sp>
      <xdr:nvSpPr>
        <xdr:cNvPr id="21" name="Rectangle 48"/>
        <xdr:cNvSpPr>
          <a:spLocks/>
        </xdr:cNvSpPr>
      </xdr:nvSpPr>
      <xdr:spPr>
        <a:xfrm>
          <a:off x="5057775" y="396811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115</xdr:row>
      <xdr:rowOff>85725</xdr:rowOff>
    </xdr:from>
    <xdr:to>
      <xdr:col>3</xdr:col>
      <xdr:colOff>342900</xdr:colOff>
      <xdr:row>115</xdr:row>
      <xdr:rowOff>257175</xdr:rowOff>
    </xdr:to>
    <xdr:sp>
      <xdr:nvSpPr>
        <xdr:cNvPr id="22" name="Rectangle 49"/>
        <xdr:cNvSpPr>
          <a:spLocks/>
        </xdr:cNvSpPr>
      </xdr:nvSpPr>
      <xdr:spPr>
        <a:xfrm>
          <a:off x="5057775" y="396811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115</xdr:row>
      <xdr:rowOff>9525</xdr:rowOff>
    </xdr:from>
    <xdr:to>
      <xdr:col>3</xdr:col>
      <xdr:colOff>438150</xdr:colOff>
      <xdr:row>115</xdr:row>
      <xdr:rowOff>180975</xdr:rowOff>
    </xdr:to>
    <xdr:sp>
      <xdr:nvSpPr>
        <xdr:cNvPr id="23" name="Line 50"/>
        <xdr:cNvSpPr>
          <a:spLocks/>
        </xdr:cNvSpPr>
      </xdr:nvSpPr>
      <xdr:spPr>
        <a:xfrm flipV="1">
          <a:off x="5181600" y="3960495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137</xdr:row>
      <xdr:rowOff>85725</xdr:rowOff>
    </xdr:from>
    <xdr:to>
      <xdr:col>3</xdr:col>
      <xdr:colOff>342900</xdr:colOff>
      <xdr:row>137</xdr:row>
      <xdr:rowOff>257175</xdr:rowOff>
    </xdr:to>
    <xdr:sp>
      <xdr:nvSpPr>
        <xdr:cNvPr id="24" name="Rectangle 47"/>
        <xdr:cNvSpPr>
          <a:spLocks/>
        </xdr:cNvSpPr>
      </xdr:nvSpPr>
      <xdr:spPr>
        <a:xfrm>
          <a:off x="5057775" y="473011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138</xdr:row>
      <xdr:rowOff>85725</xdr:rowOff>
    </xdr:from>
    <xdr:to>
      <xdr:col>3</xdr:col>
      <xdr:colOff>342900</xdr:colOff>
      <xdr:row>138</xdr:row>
      <xdr:rowOff>257175</xdr:rowOff>
    </xdr:to>
    <xdr:sp>
      <xdr:nvSpPr>
        <xdr:cNvPr id="25" name="Rectangle 48"/>
        <xdr:cNvSpPr>
          <a:spLocks/>
        </xdr:cNvSpPr>
      </xdr:nvSpPr>
      <xdr:spPr>
        <a:xfrm>
          <a:off x="5057775" y="476059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138</xdr:row>
      <xdr:rowOff>85725</xdr:rowOff>
    </xdr:from>
    <xdr:to>
      <xdr:col>3</xdr:col>
      <xdr:colOff>342900</xdr:colOff>
      <xdr:row>138</xdr:row>
      <xdr:rowOff>257175</xdr:rowOff>
    </xdr:to>
    <xdr:sp>
      <xdr:nvSpPr>
        <xdr:cNvPr id="26" name="Rectangle 49"/>
        <xdr:cNvSpPr>
          <a:spLocks/>
        </xdr:cNvSpPr>
      </xdr:nvSpPr>
      <xdr:spPr>
        <a:xfrm>
          <a:off x="5057775" y="476059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138</xdr:row>
      <xdr:rowOff>9525</xdr:rowOff>
    </xdr:from>
    <xdr:to>
      <xdr:col>3</xdr:col>
      <xdr:colOff>438150</xdr:colOff>
      <xdr:row>138</xdr:row>
      <xdr:rowOff>180975</xdr:rowOff>
    </xdr:to>
    <xdr:sp>
      <xdr:nvSpPr>
        <xdr:cNvPr id="27" name="Line 50"/>
        <xdr:cNvSpPr>
          <a:spLocks/>
        </xdr:cNvSpPr>
      </xdr:nvSpPr>
      <xdr:spPr>
        <a:xfrm flipV="1">
          <a:off x="5181600" y="4752975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159</xdr:row>
      <xdr:rowOff>85725</xdr:rowOff>
    </xdr:from>
    <xdr:to>
      <xdr:col>3</xdr:col>
      <xdr:colOff>342900</xdr:colOff>
      <xdr:row>159</xdr:row>
      <xdr:rowOff>257175</xdr:rowOff>
    </xdr:to>
    <xdr:sp>
      <xdr:nvSpPr>
        <xdr:cNvPr id="28" name="Rectangle 47"/>
        <xdr:cNvSpPr>
          <a:spLocks/>
        </xdr:cNvSpPr>
      </xdr:nvSpPr>
      <xdr:spPr>
        <a:xfrm>
          <a:off x="5057775" y="54778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160</xdr:row>
      <xdr:rowOff>85725</xdr:rowOff>
    </xdr:from>
    <xdr:to>
      <xdr:col>3</xdr:col>
      <xdr:colOff>342900</xdr:colOff>
      <xdr:row>160</xdr:row>
      <xdr:rowOff>257175</xdr:rowOff>
    </xdr:to>
    <xdr:sp>
      <xdr:nvSpPr>
        <xdr:cNvPr id="29" name="Rectangle 48"/>
        <xdr:cNvSpPr>
          <a:spLocks/>
        </xdr:cNvSpPr>
      </xdr:nvSpPr>
      <xdr:spPr>
        <a:xfrm>
          <a:off x="5057775" y="550830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160</xdr:row>
      <xdr:rowOff>85725</xdr:rowOff>
    </xdr:from>
    <xdr:to>
      <xdr:col>3</xdr:col>
      <xdr:colOff>342900</xdr:colOff>
      <xdr:row>160</xdr:row>
      <xdr:rowOff>257175</xdr:rowOff>
    </xdr:to>
    <xdr:sp>
      <xdr:nvSpPr>
        <xdr:cNvPr id="30" name="Rectangle 49"/>
        <xdr:cNvSpPr>
          <a:spLocks/>
        </xdr:cNvSpPr>
      </xdr:nvSpPr>
      <xdr:spPr>
        <a:xfrm>
          <a:off x="5057775" y="550830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160</xdr:row>
      <xdr:rowOff>9525</xdr:rowOff>
    </xdr:from>
    <xdr:to>
      <xdr:col>3</xdr:col>
      <xdr:colOff>438150</xdr:colOff>
      <xdr:row>160</xdr:row>
      <xdr:rowOff>180975</xdr:rowOff>
    </xdr:to>
    <xdr:sp>
      <xdr:nvSpPr>
        <xdr:cNvPr id="31" name="Line 50"/>
        <xdr:cNvSpPr>
          <a:spLocks/>
        </xdr:cNvSpPr>
      </xdr:nvSpPr>
      <xdr:spPr>
        <a:xfrm flipV="1">
          <a:off x="5181600" y="55006875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180</xdr:row>
      <xdr:rowOff>85725</xdr:rowOff>
    </xdr:from>
    <xdr:to>
      <xdr:col>3</xdr:col>
      <xdr:colOff>342900</xdr:colOff>
      <xdr:row>180</xdr:row>
      <xdr:rowOff>257175</xdr:rowOff>
    </xdr:to>
    <xdr:sp>
      <xdr:nvSpPr>
        <xdr:cNvPr id="32" name="Rectangle 47"/>
        <xdr:cNvSpPr>
          <a:spLocks/>
        </xdr:cNvSpPr>
      </xdr:nvSpPr>
      <xdr:spPr>
        <a:xfrm>
          <a:off x="5057775" y="620934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181</xdr:row>
      <xdr:rowOff>85725</xdr:rowOff>
    </xdr:from>
    <xdr:to>
      <xdr:col>3</xdr:col>
      <xdr:colOff>342900</xdr:colOff>
      <xdr:row>181</xdr:row>
      <xdr:rowOff>257175</xdr:rowOff>
    </xdr:to>
    <xdr:sp>
      <xdr:nvSpPr>
        <xdr:cNvPr id="33" name="Rectangle 48"/>
        <xdr:cNvSpPr>
          <a:spLocks/>
        </xdr:cNvSpPr>
      </xdr:nvSpPr>
      <xdr:spPr>
        <a:xfrm>
          <a:off x="5057775" y="62398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181</xdr:row>
      <xdr:rowOff>85725</xdr:rowOff>
    </xdr:from>
    <xdr:to>
      <xdr:col>3</xdr:col>
      <xdr:colOff>342900</xdr:colOff>
      <xdr:row>181</xdr:row>
      <xdr:rowOff>257175</xdr:rowOff>
    </xdr:to>
    <xdr:sp>
      <xdr:nvSpPr>
        <xdr:cNvPr id="34" name="Rectangle 49"/>
        <xdr:cNvSpPr>
          <a:spLocks/>
        </xdr:cNvSpPr>
      </xdr:nvSpPr>
      <xdr:spPr>
        <a:xfrm>
          <a:off x="5057775" y="623982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180</xdr:row>
      <xdr:rowOff>66675</xdr:rowOff>
    </xdr:from>
    <xdr:to>
      <xdr:col>3</xdr:col>
      <xdr:colOff>457200</xdr:colOff>
      <xdr:row>180</xdr:row>
      <xdr:rowOff>238125</xdr:rowOff>
    </xdr:to>
    <xdr:sp>
      <xdr:nvSpPr>
        <xdr:cNvPr id="35" name="Line 50"/>
        <xdr:cNvSpPr>
          <a:spLocks/>
        </xdr:cNvSpPr>
      </xdr:nvSpPr>
      <xdr:spPr>
        <a:xfrm flipV="1">
          <a:off x="5200650" y="62074425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204</xdr:row>
      <xdr:rowOff>85725</xdr:rowOff>
    </xdr:from>
    <xdr:to>
      <xdr:col>3</xdr:col>
      <xdr:colOff>342900</xdr:colOff>
      <xdr:row>204</xdr:row>
      <xdr:rowOff>257175</xdr:rowOff>
    </xdr:to>
    <xdr:sp>
      <xdr:nvSpPr>
        <xdr:cNvPr id="36" name="Rectangle 47"/>
        <xdr:cNvSpPr>
          <a:spLocks/>
        </xdr:cNvSpPr>
      </xdr:nvSpPr>
      <xdr:spPr>
        <a:xfrm>
          <a:off x="5057775" y="69894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205</xdr:row>
      <xdr:rowOff>85725</xdr:rowOff>
    </xdr:from>
    <xdr:to>
      <xdr:col>3</xdr:col>
      <xdr:colOff>342900</xdr:colOff>
      <xdr:row>205</xdr:row>
      <xdr:rowOff>257175</xdr:rowOff>
    </xdr:to>
    <xdr:sp>
      <xdr:nvSpPr>
        <xdr:cNvPr id="37" name="Rectangle 48"/>
        <xdr:cNvSpPr>
          <a:spLocks/>
        </xdr:cNvSpPr>
      </xdr:nvSpPr>
      <xdr:spPr>
        <a:xfrm>
          <a:off x="5057775" y="701992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205</xdr:row>
      <xdr:rowOff>85725</xdr:rowOff>
    </xdr:from>
    <xdr:to>
      <xdr:col>3</xdr:col>
      <xdr:colOff>342900</xdr:colOff>
      <xdr:row>205</xdr:row>
      <xdr:rowOff>257175</xdr:rowOff>
    </xdr:to>
    <xdr:sp>
      <xdr:nvSpPr>
        <xdr:cNvPr id="38" name="Rectangle 49"/>
        <xdr:cNvSpPr>
          <a:spLocks/>
        </xdr:cNvSpPr>
      </xdr:nvSpPr>
      <xdr:spPr>
        <a:xfrm>
          <a:off x="5057775" y="701992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204</xdr:row>
      <xdr:rowOff>66675</xdr:rowOff>
    </xdr:from>
    <xdr:to>
      <xdr:col>3</xdr:col>
      <xdr:colOff>457200</xdr:colOff>
      <xdr:row>204</xdr:row>
      <xdr:rowOff>238125</xdr:rowOff>
    </xdr:to>
    <xdr:sp>
      <xdr:nvSpPr>
        <xdr:cNvPr id="39" name="Line 50"/>
        <xdr:cNvSpPr>
          <a:spLocks/>
        </xdr:cNvSpPr>
      </xdr:nvSpPr>
      <xdr:spPr>
        <a:xfrm flipV="1">
          <a:off x="5200650" y="69875400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342900</xdr:colOff>
      <xdr:row>3</xdr:row>
      <xdr:rowOff>257175</xdr:rowOff>
    </xdr:to>
    <xdr:sp>
      <xdr:nvSpPr>
        <xdr:cNvPr id="40" name="Rectangle 48"/>
        <xdr:cNvSpPr>
          <a:spLocks/>
        </xdr:cNvSpPr>
      </xdr:nvSpPr>
      <xdr:spPr>
        <a:xfrm>
          <a:off x="5057775" y="1047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3</xdr:col>
      <xdr:colOff>342900</xdr:colOff>
      <xdr:row>3</xdr:row>
      <xdr:rowOff>257175</xdr:rowOff>
    </xdr:to>
    <xdr:sp>
      <xdr:nvSpPr>
        <xdr:cNvPr id="41" name="Rectangle 49"/>
        <xdr:cNvSpPr>
          <a:spLocks/>
        </xdr:cNvSpPr>
      </xdr:nvSpPr>
      <xdr:spPr>
        <a:xfrm>
          <a:off x="5057775" y="10477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76200</xdr:rowOff>
    </xdr:from>
    <xdr:to>
      <xdr:col>3</xdr:col>
      <xdr:colOff>352425</xdr:colOff>
      <xdr:row>2</xdr:row>
      <xdr:rowOff>247650</xdr:rowOff>
    </xdr:to>
    <xdr:sp>
      <xdr:nvSpPr>
        <xdr:cNvPr id="42" name="Line 50"/>
        <xdr:cNvSpPr>
          <a:spLocks/>
        </xdr:cNvSpPr>
      </xdr:nvSpPr>
      <xdr:spPr>
        <a:xfrm flipV="1">
          <a:off x="5095875" y="733425"/>
          <a:ext cx="171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0</xdr:col>
      <xdr:colOff>2152650</xdr:colOff>
      <xdr:row>20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33925"/>
          <a:ext cx="2152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…………………………………………….  (........................................................) 
ตำแหน่ง.................................................
ผู้จัดทำ</a:t>
          </a:r>
        </a:p>
      </xdr:txBody>
    </xdr:sp>
    <xdr:clientData/>
  </xdr:twoCellAnchor>
  <xdr:twoCellAnchor>
    <xdr:from>
      <xdr:col>0</xdr:col>
      <xdr:colOff>3133725</xdr:colOff>
      <xdr:row>17</xdr:row>
      <xdr:rowOff>38100</xdr:rowOff>
    </xdr:from>
    <xdr:to>
      <xdr:col>4</xdr:col>
      <xdr:colOff>266700</xdr:colOff>
      <xdr:row>20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33725" y="4733925"/>
          <a:ext cx="2400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ลงชื่อ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…………………………………………….  (........................................................) 
ตำแหน่ง.................................................
ผู้ตรวจสอบ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0" customWidth="1"/>
    <col min="2" max="2" width="12.7109375" style="0" customWidth="1"/>
    <col min="3" max="3" width="30.140625" style="0" customWidth="1"/>
    <col min="4" max="4" width="14.421875" style="0" customWidth="1"/>
    <col min="5" max="5" width="15.421875" style="0" customWidth="1"/>
    <col min="6" max="6" width="4.140625" style="0" customWidth="1"/>
    <col min="7" max="7" width="21.7109375" style="0" customWidth="1"/>
    <col min="8" max="8" width="18.57421875" style="0" customWidth="1"/>
    <col min="9" max="9" width="12.8515625" style="0" customWidth="1"/>
    <col min="10" max="10" width="14.28125" style="0" customWidth="1"/>
  </cols>
  <sheetData>
    <row r="1" spans="1:10" s="1" customFormat="1" ht="23.25">
      <c r="A1" s="118" t="s">
        <v>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9" ht="23.25">
      <c r="A2" s="116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"/>
      <c r="L2" s="1"/>
      <c r="M2" s="1"/>
      <c r="N2" s="1"/>
      <c r="O2" s="1"/>
      <c r="P2" s="1"/>
      <c r="Q2" s="1"/>
      <c r="R2" s="1"/>
      <c r="S2" s="1"/>
    </row>
    <row r="3" spans="1:19" ht="23.25">
      <c r="A3" s="117" t="s">
        <v>39</v>
      </c>
      <c r="B3" s="117"/>
      <c r="C3" s="117"/>
      <c r="D3" s="117"/>
      <c r="E3" s="117"/>
      <c r="F3" s="117"/>
      <c r="G3" s="117"/>
      <c r="H3" s="117"/>
      <c r="I3" s="117"/>
      <c r="J3" s="117"/>
      <c r="K3" s="1"/>
      <c r="L3" s="1"/>
      <c r="M3" s="1"/>
      <c r="N3" s="1"/>
      <c r="O3" s="1"/>
      <c r="P3" s="1"/>
      <c r="Q3" s="1"/>
      <c r="R3" s="1"/>
      <c r="S3" s="1"/>
    </row>
    <row r="4" spans="1:19" ht="23.25">
      <c r="A4" s="114" t="s">
        <v>35</v>
      </c>
      <c r="B4" s="2" t="s">
        <v>0</v>
      </c>
      <c r="C4" s="114" t="s">
        <v>1</v>
      </c>
      <c r="D4" s="114" t="s">
        <v>38</v>
      </c>
      <c r="E4" s="119" t="s">
        <v>2</v>
      </c>
      <c r="F4" s="120"/>
      <c r="G4" s="114" t="s">
        <v>3</v>
      </c>
      <c r="H4" s="114" t="s">
        <v>4</v>
      </c>
      <c r="I4" s="2" t="s">
        <v>5</v>
      </c>
      <c r="J4" s="114" t="s">
        <v>37</v>
      </c>
      <c r="K4" s="1"/>
      <c r="L4" s="1"/>
      <c r="M4" s="1"/>
      <c r="N4" s="1"/>
      <c r="O4" s="1"/>
      <c r="P4" s="1"/>
      <c r="Q4" s="1"/>
      <c r="R4" s="1"/>
      <c r="S4" s="1"/>
    </row>
    <row r="5" spans="1:19" ht="23.25">
      <c r="A5" s="115"/>
      <c r="B5" s="45" t="s">
        <v>36</v>
      </c>
      <c r="C5" s="115"/>
      <c r="D5" s="115"/>
      <c r="E5" s="121"/>
      <c r="F5" s="122"/>
      <c r="G5" s="115"/>
      <c r="H5" s="115"/>
      <c r="I5" s="3" t="s">
        <v>6</v>
      </c>
      <c r="J5" s="115"/>
      <c r="K5" s="1"/>
      <c r="L5" s="1"/>
      <c r="M5" s="1"/>
      <c r="N5" s="1"/>
      <c r="O5" s="1"/>
      <c r="P5" s="1"/>
      <c r="Q5" s="1"/>
      <c r="R5" s="1"/>
      <c r="S5" s="1"/>
    </row>
    <row r="6" spans="1:19" ht="23.25">
      <c r="A6" s="43">
        <v>1</v>
      </c>
      <c r="B6" s="42">
        <v>240820</v>
      </c>
      <c r="C6" s="12" t="s">
        <v>31</v>
      </c>
      <c r="D6" s="44">
        <v>1594264</v>
      </c>
      <c r="E6" s="39">
        <v>8000</v>
      </c>
      <c r="F6" s="44" t="s">
        <v>30</v>
      </c>
      <c r="G6" s="41" t="s">
        <v>33</v>
      </c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</row>
    <row r="7" spans="1:19" ht="23.25">
      <c r="A7" s="13"/>
      <c r="B7" s="14"/>
      <c r="C7" s="14" t="s">
        <v>32</v>
      </c>
      <c r="D7" s="14"/>
      <c r="E7" s="14"/>
      <c r="F7" s="14"/>
      <c r="G7" s="40" t="s">
        <v>34</v>
      </c>
      <c r="H7" s="14"/>
      <c r="I7" s="14"/>
      <c r="J7" s="14"/>
      <c r="K7" s="1"/>
      <c r="L7" s="1"/>
      <c r="M7" s="1"/>
      <c r="N7" s="1"/>
      <c r="O7" s="1"/>
      <c r="P7" s="1"/>
      <c r="Q7" s="1"/>
      <c r="R7" s="1"/>
      <c r="S7" s="1"/>
    </row>
    <row r="8" spans="1:19" ht="24" thickBot="1">
      <c r="A8" s="46"/>
      <c r="B8" s="47"/>
      <c r="C8" s="47"/>
      <c r="D8" s="51"/>
      <c r="E8" s="47"/>
      <c r="F8" s="47"/>
      <c r="G8" s="47"/>
      <c r="H8" s="51"/>
      <c r="I8" s="47"/>
      <c r="J8" s="47"/>
      <c r="K8" s="1"/>
      <c r="L8" s="1"/>
      <c r="M8" s="1"/>
      <c r="N8" s="1"/>
      <c r="O8" s="1"/>
      <c r="P8" s="1"/>
      <c r="Q8" s="1"/>
      <c r="R8" s="1"/>
      <c r="S8" s="1"/>
    </row>
    <row r="9" spans="1:19" ht="23.25">
      <c r="A9" s="49"/>
      <c r="B9" s="50"/>
      <c r="C9" s="50"/>
      <c r="D9" s="48"/>
      <c r="E9" s="50"/>
      <c r="F9" s="50"/>
      <c r="G9" s="50"/>
      <c r="H9" s="48"/>
      <c r="I9" s="50"/>
      <c r="J9" s="50"/>
      <c r="K9" s="1"/>
      <c r="L9" s="1"/>
      <c r="M9" s="1"/>
      <c r="N9" s="1"/>
      <c r="O9" s="1"/>
      <c r="P9" s="1"/>
      <c r="Q9" s="1"/>
      <c r="R9" s="1"/>
      <c r="S9" s="1"/>
    </row>
    <row r="10" spans="1:19" ht="23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</row>
    <row r="11" spans="1:19" ht="23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"/>
      <c r="L11" s="1"/>
      <c r="M11" s="1"/>
      <c r="N11" s="1"/>
      <c r="O11" s="1"/>
      <c r="P11" s="1"/>
      <c r="Q11" s="1"/>
      <c r="R11" s="1"/>
      <c r="S11" s="1"/>
    </row>
    <row r="12" spans="1:19" ht="23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</row>
    <row r="13" spans="1:19" ht="23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</row>
    <row r="14" spans="1:19" ht="23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</row>
    <row r="15" spans="1:19" ht="23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"/>
      <c r="L15" s="1"/>
      <c r="M15" s="1"/>
      <c r="N15" s="1"/>
      <c r="O15" s="1"/>
      <c r="P15" s="1"/>
      <c r="Q15" s="1"/>
      <c r="R15" s="1"/>
      <c r="S15" s="1"/>
    </row>
    <row r="16" spans="1:19" ht="23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"/>
      <c r="L16" s="1"/>
      <c r="M16" s="1"/>
      <c r="N16" s="1"/>
      <c r="O16" s="1"/>
      <c r="P16" s="1"/>
      <c r="Q16" s="1"/>
      <c r="R16" s="1"/>
      <c r="S16" s="1"/>
    </row>
    <row r="17" spans="1:19" ht="23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"/>
      <c r="L17" s="1"/>
      <c r="M17" s="1"/>
      <c r="N17" s="1"/>
      <c r="O17" s="1"/>
      <c r="P17" s="1"/>
      <c r="Q17" s="1"/>
      <c r="R17" s="1"/>
      <c r="S17" s="1"/>
    </row>
    <row r="18" spans="1:19" ht="23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"/>
      <c r="L18" s="1"/>
      <c r="M18" s="1"/>
      <c r="N18" s="1"/>
      <c r="O18" s="1"/>
      <c r="P18" s="1"/>
      <c r="Q18" s="1"/>
      <c r="R18" s="1"/>
      <c r="S18" s="1"/>
    </row>
    <row r="19" spans="1:19" ht="23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"/>
      <c r="L19" s="1"/>
      <c r="M19" s="1"/>
      <c r="N19" s="1"/>
      <c r="O19" s="1"/>
      <c r="P19" s="1"/>
      <c r="Q19" s="1"/>
      <c r="R19" s="1"/>
      <c r="S19" s="1"/>
    </row>
    <row r="20" spans="1:19" ht="23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"/>
      <c r="L20" s="1"/>
      <c r="M20" s="1"/>
      <c r="N20" s="1"/>
      <c r="O20" s="1"/>
      <c r="P20" s="1"/>
      <c r="Q20" s="1"/>
      <c r="R20" s="1"/>
      <c r="S20" s="1"/>
    </row>
    <row r="21" spans="1:19" ht="23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</row>
    <row r="22" spans="1:19" ht="23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</row>
    <row r="23" spans="1:19" ht="23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</row>
    <row r="24" spans="1:19" ht="23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</row>
    <row r="25" spans="1:19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3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3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3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/>
  <mergeCells count="10">
    <mergeCell ref="C4:C5"/>
    <mergeCell ref="A4:A5"/>
    <mergeCell ref="A2:J2"/>
    <mergeCell ref="A3:J3"/>
    <mergeCell ref="A1:J1"/>
    <mergeCell ref="J4:J5"/>
    <mergeCell ref="H4:H5"/>
    <mergeCell ref="G4:G5"/>
    <mergeCell ref="E4:F5"/>
    <mergeCell ref="D4:D5"/>
  </mergeCells>
  <printOptions/>
  <pageMargins left="0.35433070866141736" right="0.15748031496062992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K7" sqref="J7:K7"/>
    </sheetView>
  </sheetViews>
  <sheetFormatPr defaultColWidth="9.140625" defaultRowHeight="12.75"/>
  <cols>
    <col min="1" max="1" width="8.28125" style="0" customWidth="1"/>
    <col min="2" max="2" width="12.7109375" style="0" customWidth="1"/>
    <col min="3" max="3" width="30.140625" style="0" customWidth="1"/>
    <col min="4" max="4" width="14.421875" style="0" customWidth="1"/>
    <col min="5" max="5" width="15.421875" style="0" customWidth="1"/>
    <col min="6" max="6" width="4.140625" style="0" customWidth="1"/>
    <col min="7" max="7" width="21.7109375" style="0" customWidth="1"/>
    <col min="8" max="8" width="18.57421875" style="0" customWidth="1"/>
    <col min="9" max="9" width="12.8515625" style="0" customWidth="1"/>
    <col min="10" max="10" width="14.28125" style="0" customWidth="1"/>
  </cols>
  <sheetData>
    <row r="1" spans="1:10" s="1" customFormat="1" ht="23.25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9" ht="23.25">
      <c r="A2" s="116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"/>
      <c r="L2" s="1"/>
      <c r="M2" s="1"/>
      <c r="N2" s="1"/>
      <c r="O2" s="1"/>
      <c r="P2" s="1"/>
      <c r="Q2" s="1"/>
      <c r="R2" s="1"/>
      <c r="S2" s="1"/>
    </row>
    <row r="3" spans="1:19" ht="23.25">
      <c r="A3" s="117" t="s">
        <v>39</v>
      </c>
      <c r="B3" s="117"/>
      <c r="C3" s="117"/>
      <c r="D3" s="117"/>
      <c r="E3" s="117"/>
      <c r="F3" s="117"/>
      <c r="G3" s="117"/>
      <c r="H3" s="117"/>
      <c r="I3" s="117"/>
      <c r="J3" s="117"/>
      <c r="K3" s="1"/>
      <c r="L3" s="1"/>
      <c r="M3" s="1"/>
      <c r="N3" s="1"/>
      <c r="O3" s="1"/>
      <c r="P3" s="1"/>
      <c r="Q3" s="1"/>
      <c r="R3" s="1"/>
      <c r="S3" s="1"/>
    </row>
    <row r="4" spans="1:19" ht="23.25">
      <c r="A4" s="114" t="s">
        <v>35</v>
      </c>
      <c r="B4" s="2" t="s">
        <v>0</v>
      </c>
      <c r="C4" s="114" t="s">
        <v>1</v>
      </c>
      <c r="D4" s="114" t="s">
        <v>38</v>
      </c>
      <c r="E4" s="119" t="s">
        <v>2</v>
      </c>
      <c r="F4" s="120"/>
      <c r="G4" s="114" t="s">
        <v>3</v>
      </c>
      <c r="H4" s="114" t="s">
        <v>4</v>
      </c>
      <c r="I4" s="2" t="s">
        <v>5</v>
      </c>
      <c r="J4" s="114" t="s">
        <v>37</v>
      </c>
      <c r="K4" s="1"/>
      <c r="L4" s="1"/>
      <c r="M4" s="1"/>
      <c r="N4" s="1"/>
      <c r="O4" s="1"/>
      <c r="P4" s="1"/>
      <c r="Q4" s="1"/>
      <c r="R4" s="1"/>
      <c r="S4" s="1"/>
    </row>
    <row r="5" spans="1:19" ht="23.25">
      <c r="A5" s="115"/>
      <c r="B5" s="45" t="s">
        <v>36</v>
      </c>
      <c r="C5" s="115"/>
      <c r="D5" s="115"/>
      <c r="E5" s="121"/>
      <c r="F5" s="122"/>
      <c r="G5" s="115"/>
      <c r="H5" s="115"/>
      <c r="I5" s="3" t="s">
        <v>6</v>
      </c>
      <c r="J5" s="115"/>
      <c r="K5" s="1"/>
      <c r="L5" s="1"/>
      <c r="M5" s="1"/>
      <c r="N5" s="1"/>
      <c r="O5" s="1"/>
      <c r="P5" s="1"/>
      <c r="Q5" s="1"/>
      <c r="R5" s="1"/>
      <c r="S5" s="1"/>
    </row>
    <row r="6" spans="1:19" ht="23.25">
      <c r="A6" s="43">
        <v>1</v>
      </c>
      <c r="B6" s="42">
        <v>240820</v>
      </c>
      <c r="C6" s="12" t="s">
        <v>31</v>
      </c>
      <c r="D6" s="44">
        <v>1594264</v>
      </c>
      <c r="E6" s="39">
        <v>8000</v>
      </c>
      <c r="F6" s="44" t="s">
        <v>30</v>
      </c>
      <c r="G6" s="41" t="s">
        <v>33</v>
      </c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</row>
    <row r="7" spans="1:19" ht="23.25">
      <c r="A7" s="13"/>
      <c r="B7" s="14"/>
      <c r="C7" s="14" t="s">
        <v>32</v>
      </c>
      <c r="D7" s="14"/>
      <c r="E7" s="14"/>
      <c r="F7" s="14"/>
      <c r="G7" s="40" t="s">
        <v>34</v>
      </c>
      <c r="H7" s="14"/>
      <c r="I7" s="14"/>
      <c r="J7" s="14"/>
      <c r="K7" s="1"/>
      <c r="L7" s="1"/>
      <c r="M7" s="1"/>
      <c r="N7" s="1"/>
      <c r="O7" s="1"/>
      <c r="P7" s="1"/>
      <c r="Q7" s="1"/>
      <c r="R7" s="1"/>
      <c r="S7" s="1"/>
    </row>
    <row r="8" spans="1:19" ht="24" thickBot="1">
      <c r="A8" s="46"/>
      <c r="B8" s="47"/>
      <c r="C8" s="47"/>
      <c r="D8" s="51"/>
      <c r="E8" s="47"/>
      <c r="F8" s="47"/>
      <c r="G8" s="47"/>
      <c r="H8" s="51"/>
      <c r="I8" s="47"/>
      <c r="J8" s="47"/>
      <c r="K8" s="1"/>
      <c r="L8" s="1"/>
      <c r="M8" s="1"/>
      <c r="N8" s="1"/>
      <c r="O8" s="1"/>
      <c r="P8" s="1"/>
      <c r="Q8" s="1"/>
      <c r="R8" s="1"/>
      <c r="S8" s="1"/>
    </row>
    <row r="9" spans="1:19" ht="23.25">
      <c r="A9" s="49"/>
      <c r="B9" s="50"/>
      <c r="C9" s="50"/>
      <c r="D9" s="48"/>
      <c r="E9" s="50"/>
      <c r="F9" s="50"/>
      <c r="G9" s="50"/>
      <c r="H9" s="48"/>
      <c r="I9" s="50"/>
      <c r="J9" s="50"/>
      <c r="K9" s="1"/>
      <c r="L9" s="1"/>
      <c r="M9" s="1"/>
      <c r="N9" s="1"/>
      <c r="O9" s="1"/>
      <c r="P9" s="1"/>
      <c r="Q9" s="1"/>
      <c r="R9" s="1"/>
      <c r="S9" s="1"/>
    </row>
    <row r="10" spans="1:19" ht="23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</row>
    <row r="11" spans="1:19" ht="23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"/>
      <c r="L11" s="1"/>
      <c r="M11" s="1"/>
      <c r="N11" s="1"/>
      <c r="O11" s="1"/>
      <c r="P11" s="1"/>
      <c r="Q11" s="1"/>
      <c r="R11" s="1"/>
      <c r="S11" s="1"/>
    </row>
    <row r="12" spans="1:19" ht="23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</row>
    <row r="13" spans="1:19" ht="23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</row>
    <row r="14" spans="1:19" ht="23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</row>
    <row r="15" spans="1:19" ht="23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"/>
      <c r="L15" s="1"/>
      <c r="M15" s="1"/>
      <c r="N15" s="1"/>
      <c r="O15" s="1"/>
      <c r="P15" s="1"/>
      <c r="Q15" s="1"/>
      <c r="R15" s="1"/>
      <c r="S15" s="1"/>
    </row>
    <row r="16" spans="1:19" ht="23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"/>
      <c r="L16" s="1"/>
      <c r="M16" s="1"/>
      <c r="N16" s="1"/>
      <c r="O16" s="1"/>
      <c r="P16" s="1"/>
      <c r="Q16" s="1"/>
      <c r="R16" s="1"/>
      <c r="S16" s="1"/>
    </row>
    <row r="17" spans="1:19" ht="23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"/>
      <c r="L17" s="1"/>
      <c r="M17" s="1"/>
      <c r="N17" s="1"/>
      <c r="O17" s="1"/>
      <c r="P17" s="1"/>
      <c r="Q17" s="1"/>
      <c r="R17" s="1"/>
      <c r="S17" s="1"/>
    </row>
    <row r="18" spans="1:19" ht="23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"/>
      <c r="L18" s="1"/>
      <c r="M18" s="1"/>
      <c r="N18" s="1"/>
      <c r="O18" s="1"/>
      <c r="P18" s="1"/>
      <c r="Q18" s="1"/>
      <c r="R18" s="1"/>
      <c r="S18" s="1"/>
    </row>
    <row r="19" spans="1:19" ht="23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"/>
      <c r="L19" s="1"/>
      <c r="M19" s="1"/>
      <c r="N19" s="1"/>
      <c r="O19" s="1"/>
      <c r="P19" s="1"/>
      <c r="Q19" s="1"/>
      <c r="R19" s="1"/>
      <c r="S19" s="1"/>
    </row>
    <row r="20" spans="1:19" ht="23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"/>
      <c r="L20" s="1"/>
      <c r="M20" s="1"/>
      <c r="N20" s="1"/>
      <c r="O20" s="1"/>
      <c r="P20" s="1"/>
      <c r="Q20" s="1"/>
      <c r="R20" s="1"/>
      <c r="S20" s="1"/>
    </row>
    <row r="21" spans="1:19" ht="23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</row>
    <row r="22" spans="1:19" ht="23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</row>
    <row r="23" spans="1:19" ht="23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"/>
      <c r="L23" s="1"/>
      <c r="M23" s="1"/>
      <c r="N23" s="1"/>
      <c r="O23" s="1"/>
      <c r="P23" s="1"/>
      <c r="Q23" s="1"/>
      <c r="R23" s="1"/>
      <c r="S23" s="1"/>
    </row>
    <row r="24" spans="1:19" ht="23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</row>
    <row r="25" spans="1:19" ht="23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3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3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3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3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3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3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3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3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23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3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23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3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/>
  <mergeCells count="10">
    <mergeCell ref="A1:J1"/>
    <mergeCell ref="A2:J2"/>
    <mergeCell ref="A3:J3"/>
    <mergeCell ref="A4:A5"/>
    <mergeCell ref="C4:C5"/>
    <mergeCell ref="D4:D5"/>
    <mergeCell ref="E4:F5"/>
    <mergeCell ref="G4:G5"/>
    <mergeCell ref="H4:H5"/>
    <mergeCell ref="J4:J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421875" style="0" customWidth="1"/>
    <col min="2" max="2" width="15.28125" style="0" customWidth="1"/>
    <col min="3" max="3" width="8.140625" style="0" customWidth="1"/>
    <col min="8" max="8" width="10.57421875" style="0" customWidth="1"/>
    <col min="9" max="9" width="3.7109375" style="0" customWidth="1"/>
  </cols>
  <sheetData>
    <row r="1" spans="1:16" ht="23.25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"/>
      <c r="M1" s="1"/>
      <c r="N1" s="1"/>
      <c r="O1" s="1"/>
      <c r="P1" s="1"/>
    </row>
    <row r="2" spans="1:16" ht="23.25">
      <c r="A2" s="22" t="s">
        <v>10</v>
      </c>
      <c r="B2" s="19"/>
      <c r="C2" s="4" t="s">
        <v>16</v>
      </c>
      <c r="D2" s="19"/>
      <c r="E2" s="19"/>
      <c r="F2" s="19"/>
      <c r="G2" s="19"/>
      <c r="H2" s="30" t="s">
        <v>26</v>
      </c>
      <c r="I2" s="19"/>
      <c r="J2" s="19"/>
      <c r="K2" s="5"/>
      <c r="L2" s="1"/>
      <c r="M2" s="1"/>
      <c r="N2" s="1"/>
      <c r="O2" s="1"/>
      <c r="P2" s="1"/>
    </row>
    <row r="3" spans="1:16" ht="14.25" customHeight="1">
      <c r="A3" s="37" t="s">
        <v>28</v>
      </c>
      <c r="B3" s="20"/>
      <c r="C3" s="29" t="s">
        <v>17</v>
      </c>
      <c r="D3" s="17"/>
      <c r="E3" s="17"/>
      <c r="F3" s="17"/>
      <c r="G3" s="17"/>
      <c r="H3" s="17"/>
      <c r="I3" s="17"/>
      <c r="J3" s="17"/>
      <c r="K3" s="8"/>
      <c r="L3" s="1"/>
      <c r="M3" s="1"/>
      <c r="N3" s="1"/>
      <c r="O3" s="1"/>
      <c r="P3" s="1"/>
    </row>
    <row r="4" spans="1:16" ht="14.25" customHeight="1">
      <c r="A4" s="23"/>
      <c r="B4" s="20"/>
      <c r="C4" s="29" t="s">
        <v>18</v>
      </c>
      <c r="D4" s="17"/>
      <c r="E4" s="17"/>
      <c r="F4" s="17"/>
      <c r="G4" s="17"/>
      <c r="H4" s="17"/>
      <c r="I4" s="17"/>
      <c r="J4" s="17"/>
      <c r="K4" s="8"/>
      <c r="L4" s="1"/>
      <c r="M4" s="1"/>
      <c r="N4" s="1"/>
      <c r="O4" s="1"/>
      <c r="P4" s="1"/>
    </row>
    <row r="5" spans="1:16" ht="15" customHeight="1">
      <c r="A5" s="24" t="s">
        <v>29</v>
      </c>
      <c r="B5" s="21"/>
      <c r="C5" s="23" t="s">
        <v>19</v>
      </c>
      <c r="D5" s="38" t="s">
        <v>22</v>
      </c>
      <c r="E5" s="10"/>
      <c r="F5" s="18"/>
      <c r="G5" s="18"/>
      <c r="H5" s="20"/>
      <c r="I5" s="20"/>
      <c r="J5" s="20"/>
      <c r="K5" s="8"/>
      <c r="L5" s="1"/>
      <c r="M5" s="1"/>
      <c r="N5" s="1"/>
      <c r="O5" s="1"/>
      <c r="P5" s="1"/>
    </row>
    <row r="6" spans="1:16" ht="13.5" customHeight="1">
      <c r="A6" s="25" t="s">
        <v>11</v>
      </c>
      <c r="B6" s="17"/>
      <c r="C6" s="29" t="s">
        <v>20</v>
      </c>
      <c r="D6" s="17"/>
      <c r="E6" s="17"/>
      <c r="F6" s="17"/>
      <c r="G6" s="17"/>
      <c r="H6" s="17"/>
      <c r="I6" s="17"/>
      <c r="J6" s="17"/>
      <c r="K6" s="8"/>
      <c r="L6" s="1"/>
      <c r="M6" s="1"/>
      <c r="N6" s="1"/>
      <c r="O6" s="1"/>
      <c r="P6" s="1"/>
    </row>
    <row r="7" spans="1:16" ht="24" customHeight="1">
      <c r="A7" s="26" t="s">
        <v>12</v>
      </c>
      <c r="B7" s="17"/>
      <c r="C7" s="29" t="s">
        <v>27</v>
      </c>
      <c r="D7" s="18"/>
      <c r="E7" s="18"/>
      <c r="F7" s="18"/>
      <c r="G7" s="18"/>
      <c r="H7" s="17"/>
      <c r="I7" s="17"/>
      <c r="J7" s="17"/>
      <c r="K7" s="8"/>
      <c r="L7" s="1"/>
      <c r="M7" s="1"/>
      <c r="N7" s="1"/>
      <c r="O7" s="1"/>
      <c r="P7" s="1"/>
    </row>
    <row r="8" spans="1:16" ht="22.5" customHeight="1">
      <c r="A8" s="26" t="s">
        <v>13</v>
      </c>
      <c r="B8" s="17"/>
      <c r="C8" s="29" t="s">
        <v>21</v>
      </c>
      <c r="D8" s="17"/>
      <c r="E8" s="17"/>
      <c r="F8" s="17"/>
      <c r="G8" s="17"/>
      <c r="H8" s="31">
        <v>10000</v>
      </c>
      <c r="I8" s="32" t="s">
        <v>23</v>
      </c>
      <c r="J8" s="33"/>
      <c r="K8" s="8"/>
      <c r="L8" s="1"/>
      <c r="M8" s="1"/>
      <c r="N8" s="1"/>
      <c r="O8" s="1"/>
      <c r="P8" s="1"/>
    </row>
    <row r="9" spans="1:16" ht="15" customHeight="1">
      <c r="A9" s="26" t="s">
        <v>14</v>
      </c>
      <c r="B9" s="17"/>
      <c r="C9" s="29"/>
      <c r="D9" s="20"/>
      <c r="E9" s="20"/>
      <c r="F9" s="20"/>
      <c r="G9" s="20"/>
      <c r="H9" s="34"/>
      <c r="I9" s="35">
        <v>100</v>
      </c>
      <c r="J9" s="36"/>
      <c r="K9" s="8"/>
      <c r="L9" s="1"/>
      <c r="M9" s="1"/>
      <c r="N9" s="1"/>
      <c r="O9" s="1"/>
      <c r="P9" s="1"/>
    </row>
    <row r="10" spans="1:16" ht="15" customHeight="1">
      <c r="A10" s="26" t="s">
        <v>15</v>
      </c>
      <c r="B10" s="17"/>
      <c r="C10" s="29"/>
      <c r="D10" s="17"/>
      <c r="E10" s="17"/>
      <c r="F10" s="17"/>
      <c r="G10" s="17"/>
      <c r="H10" s="17"/>
      <c r="I10" s="17"/>
      <c r="J10" s="17"/>
      <c r="K10" s="8"/>
      <c r="L10" s="1"/>
      <c r="M10" s="1"/>
      <c r="N10" s="1"/>
      <c r="O10" s="1"/>
      <c r="P10" s="1"/>
    </row>
    <row r="11" spans="1:16" ht="23.25">
      <c r="A11" s="27"/>
      <c r="B11" s="7"/>
      <c r="C11" s="6"/>
      <c r="D11" s="7"/>
      <c r="E11" s="7"/>
      <c r="F11" s="7" t="s">
        <v>24</v>
      </c>
      <c r="G11" s="7"/>
      <c r="H11" s="7"/>
      <c r="I11" s="7"/>
      <c r="J11" s="7"/>
      <c r="K11" s="8"/>
      <c r="L11" s="1"/>
      <c r="M11" s="1"/>
      <c r="N11" s="1"/>
      <c r="O11" s="1"/>
      <c r="P11" s="1"/>
    </row>
    <row r="12" spans="1:16" ht="23.25">
      <c r="A12" s="28" t="s">
        <v>25</v>
      </c>
      <c r="B12" s="10"/>
      <c r="C12" s="9"/>
      <c r="D12" s="10"/>
      <c r="E12" s="10"/>
      <c r="F12" s="10"/>
      <c r="G12" s="10"/>
      <c r="H12" s="10"/>
      <c r="I12" s="10"/>
      <c r="J12" s="10"/>
      <c r="K12" s="11"/>
      <c r="L12" s="1"/>
      <c r="M12" s="1"/>
      <c r="N12" s="1"/>
      <c r="O12" s="1"/>
      <c r="P12" s="1"/>
    </row>
    <row r="13" spans="2:16" ht="23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23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23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23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23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23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23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23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23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23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52" customWidth="1"/>
    <col min="2" max="2" width="9.57421875" style="52" customWidth="1"/>
    <col min="3" max="3" width="32.7109375" style="52" customWidth="1"/>
    <col min="4" max="4" width="10.7109375" style="52" customWidth="1"/>
    <col min="5" max="5" width="3.28125" style="52" customWidth="1"/>
    <col min="6" max="6" width="10.7109375" style="52" customWidth="1"/>
    <col min="7" max="7" width="3.28125" style="52" customWidth="1"/>
    <col min="8" max="8" width="10.7109375" style="52" customWidth="1"/>
    <col min="9" max="9" width="3.28125" style="52" customWidth="1"/>
    <col min="10" max="10" width="14.57421875" style="52" customWidth="1"/>
    <col min="11" max="16384" width="9.140625" style="52" customWidth="1"/>
  </cols>
  <sheetData>
    <row r="1" spans="1:10" s="1" customFormat="1" ht="23.2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5.5" customHeight="1">
      <c r="A2" s="129" t="s">
        <v>42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3.25">
      <c r="A3" s="130" t="s">
        <v>45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53" customFormat="1" ht="23.25">
      <c r="A4" s="124" t="s">
        <v>46</v>
      </c>
      <c r="B4" s="126" t="s">
        <v>5</v>
      </c>
      <c r="C4" s="124" t="s">
        <v>40</v>
      </c>
      <c r="D4" s="124" t="s">
        <v>41</v>
      </c>
      <c r="E4" s="124"/>
      <c r="F4" s="124" t="s">
        <v>19</v>
      </c>
      <c r="G4" s="124"/>
      <c r="H4" s="124" t="s">
        <v>15</v>
      </c>
      <c r="I4" s="125"/>
      <c r="J4" s="124" t="s">
        <v>7</v>
      </c>
    </row>
    <row r="5" spans="1:10" s="53" customFormat="1" ht="23.25">
      <c r="A5" s="124"/>
      <c r="B5" s="127"/>
      <c r="C5" s="124"/>
      <c r="D5" s="125" t="s">
        <v>2</v>
      </c>
      <c r="E5" s="128"/>
      <c r="F5" s="125" t="s">
        <v>2</v>
      </c>
      <c r="G5" s="128"/>
      <c r="H5" s="125" t="s">
        <v>2</v>
      </c>
      <c r="I5" s="128"/>
      <c r="J5" s="124"/>
    </row>
    <row r="6" spans="1:10" ht="18" customHeight="1">
      <c r="A6" s="54"/>
      <c r="B6" s="56"/>
      <c r="C6" s="54"/>
      <c r="D6" s="55"/>
      <c r="E6" s="54"/>
      <c r="F6" s="54"/>
      <c r="G6" s="54"/>
      <c r="H6" s="54"/>
      <c r="I6" s="54"/>
      <c r="J6" s="54"/>
    </row>
    <row r="7" spans="1:10" ht="18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18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8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8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8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8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8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8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8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8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8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8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8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8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8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8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8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8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ht="18" customHeight="1"/>
    <row r="33" ht="18" customHeight="1"/>
    <row r="34" ht="18" customHeight="1"/>
    <row r="35" ht="18" customHeight="1"/>
    <row r="36" ht="18" customHeight="1"/>
  </sheetData>
  <sheetProtection/>
  <mergeCells count="13">
    <mergeCell ref="C4:C5"/>
    <mergeCell ref="D4:E4"/>
    <mergeCell ref="F4:G4"/>
    <mergeCell ref="H4:I4"/>
    <mergeCell ref="J4:J5"/>
    <mergeCell ref="A1:J1"/>
    <mergeCell ref="A4:A5"/>
    <mergeCell ref="B4:B5"/>
    <mergeCell ref="D5:E5"/>
    <mergeCell ref="F5:G5"/>
    <mergeCell ref="H5:I5"/>
    <mergeCell ref="A2:J2"/>
    <mergeCell ref="A3:J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="110" zoomScaleNormal="110" zoomScalePageLayoutView="0" workbookViewId="0" topLeftCell="A1">
      <selection activeCell="F23" sqref="F23"/>
    </sheetView>
  </sheetViews>
  <sheetFormatPr defaultColWidth="9.140625" defaultRowHeight="12.75"/>
  <cols>
    <col min="1" max="1" width="7.7109375" style="52" customWidth="1"/>
    <col min="2" max="2" width="11.28125" style="52" customWidth="1"/>
    <col min="3" max="3" width="39.140625" style="52" customWidth="1"/>
    <col min="4" max="5" width="10.7109375" style="52" customWidth="1"/>
    <col min="6" max="6" width="14.57421875" style="52" customWidth="1"/>
    <col min="7" max="16384" width="9.140625" style="52" customWidth="1"/>
  </cols>
  <sheetData>
    <row r="1" spans="1:6" s="1" customFormat="1" ht="23.25">
      <c r="A1" s="118" t="s">
        <v>48</v>
      </c>
      <c r="B1" s="118"/>
      <c r="C1" s="118"/>
      <c r="D1" s="118"/>
      <c r="E1" s="118"/>
      <c r="F1" s="118"/>
    </row>
    <row r="2" spans="1:6" ht="29.25" customHeight="1">
      <c r="A2" s="130" t="s">
        <v>149</v>
      </c>
      <c r="B2" s="130"/>
      <c r="C2" s="130"/>
      <c r="D2" s="130"/>
      <c r="E2" s="130"/>
      <c r="F2" s="130"/>
    </row>
    <row r="3" spans="1:6" s="53" customFormat="1" ht="23.25">
      <c r="A3" s="152" t="s">
        <v>44</v>
      </c>
      <c r="B3" s="57" t="s">
        <v>5</v>
      </c>
      <c r="C3" s="133" t="s">
        <v>38</v>
      </c>
      <c r="D3" s="131" t="s">
        <v>50</v>
      </c>
      <c r="E3" s="131" t="s">
        <v>51</v>
      </c>
      <c r="F3" s="134" t="s">
        <v>7</v>
      </c>
    </row>
    <row r="4" spans="1:6" s="53" customFormat="1" ht="23.25">
      <c r="A4" s="153"/>
      <c r="B4" s="149" t="s">
        <v>49</v>
      </c>
      <c r="C4" s="134"/>
      <c r="D4" s="132"/>
      <c r="E4" s="132"/>
      <c r="F4" s="134"/>
    </row>
    <row r="5" spans="1:6" s="60" customFormat="1" ht="18" customHeight="1">
      <c r="A5" s="59">
        <v>1</v>
      </c>
      <c r="B5" s="150">
        <v>21600</v>
      </c>
      <c r="C5" s="58" t="s">
        <v>147</v>
      </c>
      <c r="D5" s="155">
        <v>19</v>
      </c>
      <c r="E5" s="59" t="s">
        <v>148</v>
      </c>
      <c r="F5" s="58"/>
    </row>
    <row r="6" spans="1:6" ht="18" customHeight="1">
      <c r="A6" s="154">
        <v>2</v>
      </c>
      <c r="B6" s="150">
        <v>21600</v>
      </c>
      <c r="C6" s="58" t="s">
        <v>146</v>
      </c>
      <c r="D6" s="154">
        <v>20</v>
      </c>
      <c r="E6" s="59" t="s">
        <v>148</v>
      </c>
      <c r="F6" s="54"/>
    </row>
    <row r="7" spans="1:6" ht="18" customHeight="1">
      <c r="A7" s="54"/>
      <c r="B7" s="151"/>
      <c r="C7" s="54"/>
      <c r="D7" s="54"/>
      <c r="E7" s="54"/>
      <c r="F7" s="54"/>
    </row>
    <row r="8" spans="1:6" ht="18" customHeight="1">
      <c r="A8" s="54"/>
      <c r="B8" s="151"/>
      <c r="C8" s="54"/>
      <c r="D8" s="54"/>
      <c r="E8" s="54"/>
      <c r="F8" s="54"/>
    </row>
    <row r="9" spans="1:6" ht="18" customHeight="1">
      <c r="A9" s="54"/>
      <c r="B9" s="151"/>
      <c r="C9" s="54"/>
      <c r="D9" s="54"/>
      <c r="E9" s="54"/>
      <c r="F9" s="54"/>
    </row>
    <row r="10" spans="1:6" ht="18" customHeight="1">
      <c r="A10" s="54"/>
      <c r="B10" s="151"/>
      <c r="C10" s="54"/>
      <c r="D10" s="54"/>
      <c r="E10" s="54"/>
      <c r="F10" s="54"/>
    </row>
    <row r="11" spans="1:6" ht="18" customHeight="1">
      <c r="A11" s="54"/>
      <c r="B11" s="151"/>
      <c r="C11" s="54"/>
      <c r="D11" s="54"/>
      <c r="E11" s="54"/>
      <c r="F11" s="54"/>
    </row>
    <row r="12" spans="1:6" ht="18" customHeight="1">
      <c r="A12" s="54"/>
      <c r="B12" s="151"/>
      <c r="C12" s="54"/>
      <c r="D12" s="54"/>
      <c r="E12" s="54"/>
      <c r="F12" s="54"/>
    </row>
    <row r="13" spans="1:6" ht="18" customHeight="1">
      <c r="A13" s="54"/>
      <c r="B13" s="151"/>
      <c r="C13" s="54"/>
      <c r="D13" s="54"/>
      <c r="E13" s="54"/>
      <c r="F13" s="54"/>
    </row>
    <row r="14" spans="1:6" ht="18" customHeight="1">
      <c r="A14" s="54"/>
      <c r="B14" s="151"/>
      <c r="C14" s="54"/>
      <c r="D14" s="54"/>
      <c r="E14" s="54"/>
      <c r="F14" s="54"/>
    </row>
    <row r="15" spans="1:6" ht="18" customHeight="1">
      <c r="A15" s="54"/>
      <c r="B15" s="151"/>
      <c r="C15" s="54"/>
      <c r="D15" s="54"/>
      <c r="E15" s="54"/>
      <c r="F15" s="54"/>
    </row>
    <row r="16" spans="1:6" ht="18" customHeight="1">
      <c r="A16" s="54"/>
      <c r="B16" s="151"/>
      <c r="C16" s="54"/>
      <c r="D16" s="54"/>
      <c r="E16" s="54"/>
      <c r="F16" s="54"/>
    </row>
    <row r="17" spans="1:6" ht="18" customHeight="1">
      <c r="A17" s="54"/>
      <c r="B17" s="151"/>
      <c r="C17" s="54"/>
      <c r="D17" s="54"/>
      <c r="E17" s="54"/>
      <c r="F17" s="54"/>
    </row>
    <row r="18" spans="1:6" ht="18" customHeight="1">
      <c r="A18" s="54"/>
      <c r="B18" s="151"/>
      <c r="C18" s="54"/>
      <c r="D18" s="54"/>
      <c r="E18" s="54"/>
      <c r="F18" s="54"/>
    </row>
    <row r="19" spans="1:6" ht="18" customHeight="1">
      <c r="A19" s="54"/>
      <c r="B19" s="151"/>
      <c r="C19" s="54"/>
      <c r="D19" s="54"/>
      <c r="E19" s="54"/>
      <c r="F19" s="54"/>
    </row>
    <row r="20" spans="1:6" ht="18" customHeight="1">
      <c r="A20" s="54"/>
      <c r="B20" s="151"/>
      <c r="C20" s="54"/>
      <c r="D20" s="54"/>
      <c r="E20" s="54"/>
      <c r="F20" s="54"/>
    </row>
    <row r="21" spans="1:6" ht="18" customHeight="1">
      <c r="A21" s="54"/>
      <c r="B21" s="151"/>
      <c r="C21" s="54"/>
      <c r="D21" s="54"/>
      <c r="E21" s="54"/>
      <c r="F21" s="54"/>
    </row>
    <row r="22" spans="1:6" ht="18" customHeight="1">
      <c r="A22" s="54"/>
      <c r="B22" s="151"/>
      <c r="C22" s="54"/>
      <c r="D22" s="54"/>
      <c r="E22" s="54"/>
      <c r="F22" s="54"/>
    </row>
    <row r="23" spans="1:6" ht="18" customHeight="1">
      <c r="A23" s="54"/>
      <c r="B23" s="151"/>
      <c r="C23" s="54"/>
      <c r="D23" s="54"/>
      <c r="E23" s="54"/>
      <c r="F23" s="54"/>
    </row>
    <row r="24" spans="1:6" ht="18" customHeight="1">
      <c r="A24" s="54"/>
      <c r="B24" s="151"/>
      <c r="C24" s="54"/>
      <c r="D24" s="54"/>
      <c r="E24" s="54"/>
      <c r="F24" s="54"/>
    </row>
    <row r="25" spans="1:6" ht="18" customHeight="1">
      <c r="A25" s="54"/>
      <c r="B25" s="151"/>
      <c r="C25" s="54"/>
      <c r="D25" s="54"/>
      <c r="E25" s="54"/>
      <c r="F25" s="54"/>
    </row>
    <row r="26" spans="1:6" ht="18" customHeight="1">
      <c r="A26" s="54"/>
      <c r="B26" s="151"/>
      <c r="C26" s="54"/>
      <c r="D26" s="54"/>
      <c r="E26" s="54"/>
      <c r="F26" s="54"/>
    </row>
    <row r="27" spans="1:6" ht="18" customHeight="1">
      <c r="A27" s="54"/>
      <c r="B27" s="151"/>
      <c r="C27" s="54"/>
      <c r="D27" s="54"/>
      <c r="E27" s="54"/>
      <c r="F27" s="54"/>
    </row>
    <row r="28" spans="1:6" ht="18" customHeight="1">
      <c r="A28" s="54"/>
      <c r="B28" s="151"/>
      <c r="C28" s="54"/>
      <c r="D28" s="54"/>
      <c r="E28" s="54"/>
      <c r="F28" s="54"/>
    </row>
    <row r="29" spans="1:6" ht="18" customHeight="1">
      <c r="A29" s="54"/>
      <c r="B29" s="151"/>
      <c r="C29" s="54"/>
      <c r="D29" s="54"/>
      <c r="E29" s="54"/>
      <c r="F29" s="54"/>
    </row>
    <row r="30" spans="1:6" ht="18" customHeight="1">
      <c r="A30" s="54"/>
      <c r="B30" s="151"/>
      <c r="C30" s="54"/>
      <c r="D30" s="54"/>
      <c r="E30" s="54"/>
      <c r="F30" s="54"/>
    </row>
    <row r="31" ht="18" customHeight="1"/>
    <row r="32" ht="18" customHeight="1"/>
    <row r="33" ht="18" customHeight="1"/>
    <row r="34" ht="18" customHeight="1"/>
    <row r="35" ht="18" customHeight="1"/>
  </sheetData>
  <sheetProtection/>
  <mergeCells count="7">
    <mergeCell ref="A3:A4"/>
    <mergeCell ref="A1:F1"/>
    <mergeCell ref="A2:F2"/>
    <mergeCell ref="D3:D4"/>
    <mergeCell ref="E3:E4"/>
    <mergeCell ref="C3:C4"/>
    <mergeCell ref="F3:F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2" customWidth="1"/>
    <col min="2" max="2" width="36.140625" style="52" customWidth="1"/>
    <col min="3" max="3" width="32.7109375" style="52" customWidth="1"/>
    <col min="4" max="4" width="16.28125" style="52" customWidth="1"/>
    <col min="5" max="5" width="3.28125" style="52" customWidth="1"/>
    <col min="6" max="6" width="15.28125" style="52" customWidth="1"/>
    <col min="7" max="7" width="13.7109375" style="52" customWidth="1"/>
    <col min="8" max="16384" width="9.140625" style="52" customWidth="1"/>
  </cols>
  <sheetData>
    <row r="1" spans="1:7" s="1" customFormat="1" ht="23.25">
      <c r="A1" s="118" t="s">
        <v>52</v>
      </c>
      <c r="B1" s="118"/>
      <c r="C1" s="118"/>
      <c r="D1" s="118"/>
      <c r="E1" s="118"/>
      <c r="F1" s="118"/>
      <c r="G1" s="118"/>
    </row>
    <row r="2" spans="1:7" ht="25.5" customHeight="1">
      <c r="A2" s="129" t="s">
        <v>53</v>
      </c>
      <c r="B2" s="129"/>
      <c r="C2" s="129"/>
      <c r="D2" s="129"/>
      <c r="E2" s="129"/>
      <c r="F2" s="129"/>
      <c r="G2" s="129"/>
    </row>
    <row r="3" spans="1:7" ht="23.25">
      <c r="A3" s="130" t="s">
        <v>45</v>
      </c>
      <c r="B3" s="130"/>
      <c r="C3" s="130"/>
      <c r="D3" s="130"/>
      <c r="E3" s="130"/>
      <c r="F3" s="130"/>
      <c r="G3" s="130"/>
    </row>
    <row r="4" spans="1:7" s="53" customFormat="1" ht="23.25">
      <c r="A4" s="61" t="s">
        <v>44</v>
      </c>
      <c r="B4" s="61" t="s">
        <v>54</v>
      </c>
      <c r="C4" s="62" t="s">
        <v>40</v>
      </c>
      <c r="D4" s="135" t="s">
        <v>2</v>
      </c>
      <c r="E4" s="136"/>
      <c r="F4" s="62" t="s">
        <v>55</v>
      </c>
      <c r="G4" s="61" t="s">
        <v>5</v>
      </c>
    </row>
    <row r="5" spans="1:7" ht="18" customHeight="1">
      <c r="A5" s="54"/>
      <c r="B5" s="54"/>
      <c r="C5" s="54"/>
      <c r="D5" s="55"/>
      <c r="E5" s="54"/>
      <c r="F5" s="54"/>
      <c r="G5" s="54"/>
    </row>
    <row r="6" spans="1:7" ht="18" customHeight="1">
      <c r="A6" s="54"/>
      <c r="B6" s="54"/>
      <c r="C6" s="54"/>
      <c r="D6" s="54"/>
      <c r="E6" s="54"/>
      <c r="F6" s="54"/>
      <c r="G6" s="54"/>
    </row>
    <row r="7" spans="1:7" ht="18" customHeight="1">
      <c r="A7" s="54"/>
      <c r="B7" s="54"/>
      <c r="C7" s="54"/>
      <c r="D7" s="54"/>
      <c r="E7" s="54"/>
      <c r="F7" s="54"/>
      <c r="G7" s="54"/>
    </row>
    <row r="8" spans="1:7" ht="18" customHeight="1">
      <c r="A8" s="54"/>
      <c r="B8" s="54"/>
      <c r="C8" s="54"/>
      <c r="D8" s="54"/>
      <c r="E8" s="54"/>
      <c r="F8" s="54"/>
      <c r="G8" s="54"/>
    </row>
    <row r="9" spans="1:7" ht="18" customHeight="1">
      <c r="A9" s="54"/>
      <c r="B9" s="54"/>
      <c r="C9" s="54"/>
      <c r="D9" s="54"/>
      <c r="E9" s="54"/>
      <c r="F9" s="54"/>
      <c r="G9" s="54"/>
    </row>
    <row r="10" spans="1:7" ht="18" customHeight="1">
      <c r="A10" s="54"/>
      <c r="B10" s="54"/>
      <c r="C10" s="54"/>
      <c r="D10" s="54"/>
      <c r="E10" s="54"/>
      <c r="F10" s="54"/>
      <c r="G10" s="54"/>
    </row>
    <row r="11" spans="1:7" ht="18" customHeight="1">
      <c r="A11" s="54"/>
      <c r="B11" s="54"/>
      <c r="C11" s="54"/>
      <c r="D11" s="54"/>
      <c r="E11" s="54"/>
      <c r="F11" s="54"/>
      <c r="G11" s="54"/>
    </row>
    <row r="12" spans="1:7" ht="18" customHeight="1">
      <c r="A12" s="54"/>
      <c r="B12" s="54"/>
      <c r="C12" s="54"/>
      <c r="D12" s="54"/>
      <c r="E12" s="54"/>
      <c r="F12" s="54"/>
      <c r="G12" s="54"/>
    </row>
    <row r="13" spans="1:7" ht="18" customHeight="1">
      <c r="A13" s="54"/>
      <c r="B13" s="54"/>
      <c r="C13" s="54"/>
      <c r="D13" s="54"/>
      <c r="E13" s="54"/>
      <c r="F13" s="54"/>
      <c r="G13" s="54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>
      <c r="A15" s="54"/>
      <c r="B15" s="54"/>
      <c r="C15" s="54"/>
      <c r="D15" s="54"/>
      <c r="E15" s="54"/>
      <c r="F15" s="54"/>
      <c r="G15" s="54"/>
    </row>
    <row r="16" spans="1:7" ht="18" customHeight="1">
      <c r="A16" s="54"/>
      <c r="B16" s="54"/>
      <c r="C16" s="54"/>
      <c r="D16" s="54"/>
      <c r="E16" s="54"/>
      <c r="F16" s="54"/>
      <c r="G16" s="54"/>
    </row>
    <row r="17" spans="1:7" ht="18" customHeight="1">
      <c r="A17" s="54"/>
      <c r="B17" s="54"/>
      <c r="C17" s="54"/>
      <c r="D17" s="54"/>
      <c r="E17" s="54"/>
      <c r="F17" s="54"/>
      <c r="G17" s="54"/>
    </row>
    <row r="18" spans="1:7" ht="18" customHeight="1">
      <c r="A18" s="54"/>
      <c r="B18" s="54"/>
      <c r="C18" s="54"/>
      <c r="D18" s="54"/>
      <c r="E18" s="54"/>
      <c r="F18" s="54"/>
      <c r="G18" s="54"/>
    </row>
    <row r="19" spans="1:7" ht="18" customHeight="1">
      <c r="A19" s="54"/>
      <c r="B19" s="54"/>
      <c r="C19" s="54"/>
      <c r="D19" s="54"/>
      <c r="E19" s="54"/>
      <c r="F19" s="54"/>
      <c r="G19" s="54"/>
    </row>
    <row r="20" spans="1:7" ht="18" customHeight="1">
      <c r="A20" s="54"/>
      <c r="B20" s="54"/>
      <c r="C20" s="54"/>
      <c r="D20" s="54"/>
      <c r="E20" s="54"/>
      <c r="F20" s="54"/>
      <c r="G20" s="54"/>
    </row>
    <row r="21" spans="1:7" ht="18" customHeight="1">
      <c r="A21" s="54"/>
      <c r="B21" s="54"/>
      <c r="C21" s="54"/>
      <c r="D21" s="54"/>
      <c r="E21" s="54"/>
      <c r="F21" s="54"/>
      <c r="G21" s="54"/>
    </row>
    <row r="22" spans="1:7" ht="18" customHeight="1">
      <c r="A22" s="54"/>
      <c r="B22" s="54"/>
      <c r="C22" s="54"/>
      <c r="D22" s="54"/>
      <c r="E22" s="54"/>
      <c r="F22" s="54"/>
      <c r="G22" s="54"/>
    </row>
    <row r="23" spans="1:7" ht="18" customHeight="1">
      <c r="A23" s="54"/>
      <c r="B23" s="54"/>
      <c r="C23" s="54"/>
      <c r="D23" s="54"/>
      <c r="E23" s="54"/>
      <c r="F23" s="54"/>
      <c r="G23" s="54"/>
    </row>
    <row r="24" spans="1:7" ht="18" customHeight="1">
      <c r="A24" s="54"/>
      <c r="B24" s="54"/>
      <c r="C24" s="54"/>
      <c r="D24" s="54"/>
      <c r="E24" s="54"/>
      <c r="F24" s="54"/>
      <c r="G24" s="54"/>
    </row>
    <row r="25" spans="1:7" ht="18" customHeight="1">
      <c r="A25" s="54"/>
      <c r="B25" s="54"/>
      <c r="C25" s="54"/>
      <c r="D25" s="54"/>
      <c r="E25" s="54"/>
      <c r="F25" s="54"/>
      <c r="G25" s="54"/>
    </row>
    <row r="26" spans="1:7" ht="18" customHeight="1">
      <c r="A26" s="54"/>
      <c r="B26" s="54"/>
      <c r="C26" s="54"/>
      <c r="D26" s="54"/>
      <c r="E26" s="54"/>
      <c r="F26" s="54"/>
      <c r="G26" s="54"/>
    </row>
    <row r="27" spans="1:7" ht="18" customHeight="1">
      <c r="A27" s="54"/>
      <c r="B27" s="54"/>
      <c r="C27" s="54"/>
      <c r="D27" s="54"/>
      <c r="E27" s="54"/>
      <c r="F27" s="54"/>
      <c r="G27" s="54"/>
    </row>
    <row r="28" spans="1:7" ht="18" customHeight="1">
      <c r="A28" s="54"/>
      <c r="B28" s="54"/>
      <c r="C28" s="54"/>
      <c r="D28" s="54"/>
      <c r="E28" s="54"/>
      <c r="F28" s="54"/>
      <c r="G28" s="54"/>
    </row>
    <row r="29" spans="1:7" ht="18" customHeight="1">
      <c r="A29" s="54"/>
      <c r="B29" s="54"/>
      <c r="C29" s="54"/>
      <c r="D29" s="54"/>
      <c r="E29" s="54"/>
      <c r="F29" s="54"/>
      <c r="G29" s="54"/>
    </row>
    <row r="30" spans="1:7" ht="18" customHeight="1">
      <c r="A30" s="54"/>
      <c r="B30" s="54"/>
      <c r="C30" s="54"/>
      <c r="D30" s="54"/>
      <c r="E30" s="54"/>
      <c r="F30" s="54"/>
      <c r="G30" s="54"/>
    </row>
    <row r="31" ht="18" customHeight="1"/>
    <row r="32" ht="18" customHeight="1"/>
    <row r="33" ht="18" customHeight="1"/>
    <row r="34" ht="18" customHeight="1"/>
    <row r="35" ht="18" customHeight="1"/>
  </sheetData>
  <sheetProtection/>
  <mergeCells count="4">
    <mergeCell ref="D4:E4"/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4"/>
  <sheetViews>
    <sheetView zoomScale="85" zoomScaleNormal="85" zoomScalePageLayoutView="0" workbookViewId="0" topLeftCell="A25">
      <selection activeCell="C39" sqref="C39:F41"/>
    </sheetView>
  </sheetViews>
  <sheetFormatPr defaultColWidth="9.140625" defaultRowHeight="12.75"/>
  <cols>
    <col min="1" max="1" width="5.57421875" style="66" customWidth="1"/>
    <col min="2" max="2" width="49.57421875" style="66" customWidth="1"/>
    <col min="3" max="3" width="18.57421875" style="66" customWidth="1"/>
    <col min="4" max="4" width="11.7109375" style="66" customWidth="1"/>
    <col min="5" max="5" width="10.421875" style="66" customWidth="1"/>
    <col min="6" max="7" width="12.28125" style="66" customWidth="1"/>
    <col min="8" max="8" width="9.00390625" style="66" customWidth="1"/>
    <col min="9" max="9" width="12.7109375" style="66" customWidth="1"/>
    <col min="10" max="10" width="10.7109375" style="64" customWidth="1"/>
    <col min="11" max="11" width="10.57421875" style="64" customWidth="1"/>
    <col min="12" max="12" width="10.00390625" style="65" bestFit="1" customWidth="1"/>
    <col min="13" max="16384" width="9.140625" style="66" customWidth="1"/>
  </cols>
  <sheetData>
    <row r="1" spans="1:9" ht="27.75">
      <c r="A1" s="138" t="s">
        <v>124</v>
      </c>
      <c r="B1" s="138"/>
      <c r="C1" s="138"/>
      <c r="D1" s="138"/>
      <c r="E1" s="138"/>
      <c r="F1" s="138"/>
      <c r="G1" s="138"/>
      <c r="H1" s="138"/>
      <c r="I1" s="138"/>
    </row>
    <row r="2" spans="3:11" ht="24">
      <c r="C2" s="139" t="s">
        <v>57</v>
      </c>
      <c r="D2" s="139"/>
      <c r="E2" s="139"/>
      <c r="F2" s="139"/>
      <c r="I2" s="67" t="s">
        <v>58</v>
      </c>
      <c r="K2" s="68"/>
    </row>
    <row r="3" spans="3:9" ht="24">
      <c r="C3" s="63" t="s">
        <v>59</v>
      </c>
      <c r="D3" s="66" t="s">
        <v>60</v>
      </c>
      <c r="H3" s="140" t="s">
        <v>61</v>
      </c>
      <c r="I3" s="141"/>
    </row>
    <row r="4" spans="4:12" ht="24">
      <c r="D4" s="66" t="s">
        <v>62</v>
      </c>
      <c r="H4" s="140" t="s">
        <v>63</v>
      </c>
      <c r="I4" s="141"/>
      <c r="L4" s="66"/>
    </row>
    <row r="5" spans="3:12" ht="24">
      <c r="C5" s="66" t="s">
        <v>64</v>
      </c>
      <c r="H5" s="140"/>
      <c r="I5" s="141"/>
      <c r="L5" s="66"/>
    </row>
    <row r="6" spans="1:12" ht="24">
      <c r="A6" s="66" t="s">
        <v>125</v>
      </c>
      <c r="C6" s="66" t="s">
        <v>65</v>
      </c>
      <c r="I6" s="69"/>
      <c r="L6" s="66"/>
    </row>
    <row r="7" ht="14.25" customHeight="1">
      <c r="L7" s="66"/>
    </row>
    <row r="8" spans="1:11" ht="96">
      <c r="A8" s="70" t="s">
        <v>66</v>
      </c>
      <c r="B8" s="71" t="s">
        <v>67</v>
      </c>
      <c r="C8" s="72" t="s">
        <v>68</v>
      </c>
      <c r="D8" s="73" t="s">
        <v>69</v>
      </c>
      <c r="E8" s="74" t="s">
        <v>70</v>
      </c>
      <c r="F8" s="73" t="s">
        <v>71</v>
      </c>
      <c r="G8" s="140" t="s">
        <v>72</v>
      </c>
      <c r="H8" s="141"/>
      <c r="I8" s="142" t="s">
        <v>73</v>
      </c>
      <c r="J8" s="75"/>
      <c r="K8" s="75"/>
    </row>
    <row r="9" spans="1:11" ht="24">
      <c r="A9" s="76"/>
      <c r="B9" s="77" t="s">
        <v>74</v>
      </c>
      <c r="C9" s="78" t="s">
        <v>75</v>
      </c>
      <c r="D9" s="79" t="s">
        <v>76</v>
      </c>
      <c r="E9" s="80"/>
      <c r="F9" s="79" t="s">
        <v>77</v>
      </c>
      <c r="G9" s="73" t="s">
        <v>78</v>
      </c>
      <c r="H9" s="71" t="s">
        <v>79</v>
      </c>
      <c r="I9" s="143"/>
      <c r="J9" s="75"/>
      <c r="K9" s="75"/>
    </row>
    <row r="10" spans="1:11" ht="24">
      <c r="A10" s="81"/>
      <c r="B10" s="82" t="s">
        <v>80</v>
      </c>
      <c r="C10" s="83"/>
      <c r="D10" s="84"/>
      <c r="E10" s="85"/>
      <c r="F10" s="84"/>
      <c r="G10" s="84" t="s">
        <v>81</v>
      </c>
      <c r="H10" s="82"/>
      <c r="I10" s="144"/>
      <c r="J10" s="75"/>
      <c r="K10" s="75"/>
    </row>
    <row r="11" spans="1:11" ht="24">
      <c r="A11" s="77">
        <v>1</v>
      </c>
      <c r="B11" s="63" t="s">
        <v>83</v>
      </c>
      <c r="C11" s="86" t="s">
        <v>84</v>
      </c>
      <c r="D11" s="87">
        <v>3835.95</v>
      </c>
      <c r="E11" s="87">
        <f>+D11*0.0654205607476635</f>
        <v>250.94999999999996</v>
      </c>
      <c r="F11" s="87">
        <f>D11-E11</f>
        <v>3585</v>
      </c>
      <c r="G11" s="87">
        <f>+F11*0.01</f>
        <v>35.85</v>
      </c>
      <c r="H11" s="88">
        <v>0</v>
      </c>
      <c r="I11" s="87">
        <f>SUM(D11)-G11</f>
        <v>3800.1</v>
      </c>
      <c r="J11" s="75"/>
      <c r="K11" s="75"/>
    </row>
    <row r="12" spans="1:11" ht="24">
      <c r="A12" s="77"/>
      <c r="B12" s="63" t="s">
        <v>85</v>
      </c>
      <c r="C12" s="86" t="s">
        <v>86</v>
      </c>
      <c r="D12" s="89"/>
      <c r="E12" s="90"/>
      <c r="F12" s="89"/>
      <c r="G12" s="91"/>
      <c r="H12" s="88"/>
      <c r="I12" s="92"/>
      <c r="J12" s="75"/>
      <c r="K12" s="75"/>
    </row>
    <row r="13" spans="1:11" ht="24">
      <c r="A13" s="77"/>
      <c r="B13" s="63" t="s">
        <v>87</v>
      </c>
      <c r="C13" s="86"/>
      <c r="D13" s="87"/>
      <c r="E13" s="87"/>
      <c r="F13" s="87"/>
      <c r="G13" s="87"/>
      <c r="H13" s="88"/>
      <c r="I13" s="87"/>
      <c r="J13" s="75"/>
      <c r="K13" s="75"/>
    </row>
    <row r="14" spans="1:12" s="67" customFormat="1" ht="24">
      <c r="A14" s="82"/>
      <c r="B14" s="82"/>
      <c r="C14" s="82"/>
      <c r="D14" s="93"/>
      <c r="E14" s="93"/>
      <c r="F14" s="93"/>
      <c r="G14" s="93"/>
      <c r="H14" s="94"/>
      <c r="I14" s="93"/>
      <c r="J14" s="75"/>
      <c r="K14" s="75"/>
      <c r="L14" s="95"/>
    </row>
    <row r="15" spans="1:11" ht="24">
      <c r="A15" s="96"/>
      <c r="B15" s="97" t="s">
        <v>13</v>
      </c>
      <c r="C15" s="96"/>
      <c r="D15" s="98">
        <f aca="true" t="shared" si="0" ref="D15:I15">SUM(D11:D13)</f>
        <v>3835.95</v>
      </c>
      <c r="E15" s="98">
        <f t="shared" si="0"/>
        <v>250.94999999999996</v>
      </c>
      <c r="F15" s="98">
        <f t="shared" si="0"/>
        <v>3585</v>
      </c>
      <c r="G15" s="98">
        <f t="shared" si="0"/>
        <v>35.85</v>
      </c>
      <c r="H15" s="98">
        <f t="shared" si="0"/>
        <v>0</v>
      </c>
      <c r="I15" s="98">
        <f t="shared" si="0"/>
        <v>3800.1</v>
      </c>
      <c r="J15" s="75"/>
      <c r="K15" s="75"/>
    </row>
    <row r="16" spans="10:11" ht="24">
      <c r="J16" s="75"/>
      <c r="K16" s="75"/>
    </row>
    <row r="17" spans="10:11" ht="24">
      <c r="J17" s="75"/>
      <c r="K17" s="75"/>
    </row>
    <row r="18" spans="3:11" ht="24">
      <c r="C18" s="137" t="s">
        <v>128</v>
      </c>
      <c r="D18" s="137"/>
      <c r="E18" s="137"/>
      <c r="F18" s="137"/>
      <c r="J18" s="75"/>
      <c r="K18" s="75"/>
    </row>
    <row r="19" spans="2:11" ht="24">
      <c r="B19" s="99"/>
      <c r="C19" s="137" t="s">
        <v>126</v>
      </c>
      <c r="D19" s="137"/>
      <c r="E19" s="137"/>
      <c r="F19" s="137"/>
      <c r="J19" s="75"/>
      <c r="K19" s="75"/>
    </row>
    <row r="20" spans="2:11" ht="24">
      <c r="B20" s="99"/>
      <c r="C20" s="137" t="s">
        <v>127</v>
      </c>
      <c r="D20" s="137"/>
      <c r="E20" s="137"/>
      <c r="F20" s="137"/>
      <c r="J20" s="75"/>
      <c r="K20" s="75"/>
    </row>
    <row r="21" spans="2:11" ht="24">
      <c r="B21" s="99"/>
      <c r="C21" s="63"/>
      <c r="D21" s="63"/>
      <c r="E21" s="63"/>
      <c r="F21" s="63"/>
      <c r="J21" s="75"/>
      <c r="K21" s="75"/>
    </row>
    <row r="22" spans="1:11" ht="27.75">
      <c r="A22" s="138" t="s">
        <v>124</v>
      </c>
      <c r="B22" s="138"/>
      <c r="C22" s="138"/>
      <c r="D22" s="138"/>
      <c r="E22" s="138"/>
      <c r="F22" s="138"/>
      <c r="G22" s="138"/>
      <c r="H22" s="138"/>
      <c r="I22" s="138"/>
      <c r="J22" s="75"/>
      <c r="K22" s="75"/>
    </row>
    <row r="23" spans="4:12" ht="24">
      <c r="D23" s="67" t="s">
        <v>57</v>
      </c>
      <c r="I23" s="67" t="s">
        <v>58</v>
      </c>
      <c r="L23" s="66"/>
    </row>
    <row r="24" spans="3:12" ht="24">
      <c r="C24" s="63" t="s">
        <v>59</v>
      </c>
      <c r="D24" s="66" t="s">
        <v>60</v>
      </c>
      <c r="H24" s="140" t="s">
        <v>61</v>
      </c>
      <c r="I24" s="141"/>
      <c r="L24" s="66"/>
    </row>
    <row r="25" spans="4:12" ht="24">
      <c r="D25" s="66" t="s">
        <v>62</v>
      </c>
      <c r="H25" s="140" t="s">
        <v>63</v>
      </c>
      <c r="I25" s="141"/>
      <c r="L25" s="66"/>
    </row>
    <row r="26" spans="3:12" ht="24">
      <c r="C26" s="66" t="s">
        <v>64</v>
      </c>
      <c r="H26" s="140"/>
      <c r="I26" s="141"/>
      <c r="L26" s="66"/>
    </row>
    <row r="27" spans="1:12" ht="24">
      <c r="A27" s="66" t="s">
        <v>96</v>
      </c>
      <c r="C27" s="66" t="s">
        <v>65</v>
      </c>
      <c r="I27" s="69"/>
      <c r="L27" s="66"/>
    </row>
    <row r="28" ht="24">
      <c r="L28" s="66"/>
    </row>
    <row r="29" spans="1:12" ht="96">
      <c r="A29" s="73" t="s">
        <v>66</v>
      </c>
      <c r="B29" s="71" t="s">
        <v>67</v>
      </c>
      <c r="C29" s="73" t="s">
        <v>68</v>
      </c>
      <c r="D29" s="73" t="s">
        <v>69</v>
      </c>
      <c r="E29" s="74" t="s">
        <v>70</v>
      </c>
      <c r="F29" s="73" t="s">
        <v>71</v>
      </c>
      <c r="G29" s="140" t="s">
        <v>72</v>
      </c>
      <c r="H29" s="141"/>
      <c r="I29" s="142" t="s">
        <v>73</v>
      </c>
      <c r="L29" s="66"/>
    </row>
    <row r="30" spans="1:12" ht="24">
      <c r="A30" s="79"/>
      <c r="B30" s="100" t="s">
        <v>74</v>
      </c>
      <c r="C30" s="79" t="s">
        <v>75</v>
      </c>
      <c r="D30" s="79" t="s">
        <v>76</v>
      </c>
      <c r="E30" s="80"/>
      <c r="F30" s="79" t="s">
        <v>77</v>
      </c>
      <c r="G30" s="73" t="s">
        <v>78</v>
      </c>
      <c r="H30" s="71" t="s">
        <v>79</v>
      </c>
      <c r="I30" s="143"/>
      <c r="L30" s="66"/>
    </row>
    <row r="31" spans="1:12" ht="24">
      <c r="A31" s="84"/>
      <c r="B31" s="100" t="s">
        <v>80</v>
      </c>
      <c r="C31" s="84"/>
      <c r="D31" s="84"/>
      <c r="E31" s="85"/>
      <c r="F31" s="84"/>
      <c r="G31" s="84" t="s">
        <v>81</v>
      </c>
      <c r="H31" s="82"/>
      <c r="I31" s="144"/>
      <c r="L31" s="66"/>
    </row>
    <row r="32" spans="1:12" ht="24">
      <c r="A32" s="71">
        <v>1</v>
      </c>
      <c r="B32" s="63" t="s">
        <v>121</v>
      </c>
      <c r="C32" s="71" t="s">
        <v>94</v>
      </c>
      <c r="D32" s="101">
        <v>29450</v>
      </c>
      <c r="E32" s="101">
        <v>0</v>
      </c>
      <c r="F32" s="101">
        <f>SUM(D32)-E32</f>
        <v>29450</v>
      </c>
      <c r="G32" s="101">
        <f>F32*1/100</f>
        <v>294.5</v>
      </c>
      <c r="H32" s="102">
        <v>0</v>
      </c>
      <c r="I32" s="101">
        <f>SUM(D32)-G32</f>
        <v>29155.5</v>
      </c>
      <c r="L32" s="66"/>
    </row>
    <row r="33" spans="1:12" ht="24">
      <c r="A33" s="77"/>
      <c r="B33" s="63" t="s">
        <v>122</v>
      </c>
      <c r="C33" s="77"/>
      <c r="D33" s="103"/>
      <c r="E33" s="103"/>
      <c r="F33" s="103"/>
      <c r="G33" s="103"/>
      <c r="H33" s="104"/>
      <c r="I33" s="103"/>
      <c r="L33" s="66"/>
    </row>
    <row r="34" spans="1:12" ht="24">
      <c r="A34" s="77"/>
      <c r="B34" s="63" t="s">
        <v>123</v>
      </c>
      <c r="C34" s="77"/>
      <c r="D34" s="103"/>
      <c r="E34" s="103"/>
      <c r="F34" s="103"/>
      <c r="G34" s="103"/>
      <c r="H34" s="104"/>
      <c r="I34" s="103"/>
      <c r="L34" s="66"/>
    </row>
    <row r="35" spans="1:12" ht="24">
      <c r="A35" s="82"/>
      <c r="B35" s="82"/>
      <c r="C35" s="82"/>
      <c r="D35" s="93"/>
      <c r="E35" s="93"/>
      <c r="F35" s="93"/>
      <c r="G35" s="93"/>
      <c r="H35" s="94"/>
      <c r="I35" s="103"/>
      <c r="L35" s="66"/>
    </row>
    <row r="36" spans="1:12" ht="24">
      <c r="A36" s="96"/>
      <c r="B36" s="97" t="s">
        <v>13</v>
      </c>
      <c r="C36" s="96"/>
      <c r="D36" s="98">
        <f aca="true" t="shared" si="1" ref="D36:I36">SUM(D32:D35)</f>
        <v>29450</v>
      </c>
      <c r="E36" s="98">
        <f t="shared" si="1"/>
        <v>0</v>
      </c>
      <c r="F36" s="98">
        <f t="shared" si="1"/>
        <v>29450</v>
      </c>
      <c r="G36" s="98">
        <f t="shared" si="1"/>
        <v>294.5</v>
      </c>
      <c r="H36" s="98">
        <f t="shared" si="1"/>
        <v>0</v>
      </c>
      <c r="I36" s="98">
        <f t="shared" si="1"/>
        <v>29155.5</v>
      </c>
      <c r="L36" s="66"/>
    </row>
    <row r="37" ht="24">
      <c r="L37" s="66"/>
    </row>
    <row r="38" ht="24">
      <c r="L38" s="66"/>
    </row>
    <row r="39" spans="3:12" ht="24">
      <c r="C39" s="137" t="s">
        <v>128</v>
      </c>
      <c r="D39" s="137"/>
      <c r="E39" s="137"/>
      <c r="F39" s="137"/>
      <c r="L39" s="66"/>
    </row>
    <row r="40" spans="3:12" ht="24">
      <c r="C40" s="137" t="s">
        <v>126</v>
      </c>
      <c r="D40" s="137"/>
      <c r="E40" s="137"/>
      <c r="F40" s="137"/>
      <c r="L40" s="66"/>
    </row>
    <row r="41" spans="2:12" ht="24">
      <c r="B41" s="99"/>
      <c r="C41" s="137" t="s">
        <v>127</v>
      </c>
      <c r="D41" s="137"/>
      <c r="E41" s="137"/>
      <c r="F41" s="137"/>
      <c r="L41" s="66"/>
    </row>
    <row r="42" spans="2:12" ht="24">
      <c r="B42" s="99"/>
      <c r="C42" s="137"/>
      <c r="D42" s="137"/>
      <c r="E42" s="137"/>
      <c r="F42" s="137"/>
      <c r="L42" s="66"/>
    </row>
    <row r="43" spans="2:12" ht="24">
      <c r="B43" s="99"/>
      <c r="C43" s="63"/>
      <c r="D43" s="63"/>
      <c r="E43" s="63"/>
      <c r="F43" s="63"/>
      <c r="L43" s="66"/>
    </row>
    <row r="44" spans="2:12" ht="24">
      <c r="B44" s="99"/>
      <c r="C44" s="63"/>
      <c r="D44" s="63"/>
      <c r="E44" s="63"/>
      <c r="F44" s="63"/>
      <c r="L44" s="66"/>
    </row>
    <row r="45" spans="4:12" ht="24">
      <c r="D45" s="67" t="s">
        <v>57</v>
      </c>
      <c r="I45" s="67" t="s">
        <v>58</v>
      </c>
      <c r="L45" s="66"/>
    </row>
    <row r="46" spans="3:12" ht="24">
      <c r="C46" s="63" t="s">
        <v>59</v>
      </c>
      <c r="D46" s="66" t="s">
        <v>60</v>
      </c>
      <c r="H46" s="140" t="s">
        <v>61</v>
      </c>
      <c r="I46" s="141"/>
      <c r="L46" s="66"/>
    </row>
    <row r="47" spans="4:12" ht="24">
      <c r="D47" s="66" t="s">
        <v>62</v>
      </c>
      <c r="H47" s="140" t="s">
        <v>63</v>
      </c>
      <c r="I47" s="141"/>
      <c r="L47" s="66"/>
    </row>
    <row r="48" spans="3:12" ht="24">
      <c r="C48" s="66" t="s">
        <v>64</v>
      </c>
      <c r="H48" s="140"/>
      <c r="I48" s="141"/>
      <c r="L48" s="66"/>
    </row>
    <row r="49" spans="1:12" ht="24">
      <c r="A49" s="66" t="s">
        <v>97</v>
      </c>
      <c r="C49" s="66" t="s">
        <v>65</v>
      </c>
      <c r="I49" s="69"/>
      <c r="L49" s="66"/>
    </row>
    <row r="50" ht="24">
      <c r="L50" s="66"/>
    </row>
    <row r="51" spans="1:12" ht="96">
      <c r="A51" s="73" t="s">
        <v>66</v>
      </c>
      <c r="B51" s="71" t="s">
        <v>67</v>
      </c>
      <c r="C51" s="73" t="s">
        <v>68</v>
      </c>
      <c r="D51" s="73" t="s">
        <v>69</v>
      </c>
      <c r="E51" s="74" t="s">
        <v>70</v>
      </c>
      <c r="F51" s="73" t="s">
        <v>71</v>
      </c>
      <c r="G51" s="140" t="s">
        <v>72</v>
      </c>
      <c r="H51" s="141"/>
      <c r="I51" s="142" t="s">
        <v>73</v>
      </c>
      <c r="L51" s="66"/>
    </row>
    <row r="52" spans="1:12" ht="24">
      <c r="A52" s="79"/>
      <c r="B52" s="100" t="s">
        <v>74</v>
      </c>
      <c r="C52" s="79" t="s">
        <v>75</v>
      </c>
      <c r="D52" s="79" t="s">
        <v>76</v>
      </c>
      <c r="E52" s="80"/>
      <c r="F52" s="79" t="s">
        <v>77</v>
      </c>
      <c r="G52" s="73" t="s">
        <v>78</v>
      </c>
      <c r="H52" s="71" t="s">
        <v>79</v>
      </c>
      <c r="I52" s="143"/>
      <c r="L52" s="66"/>
    </row>
    <row r="53" spans="1:12" ht="24">
      <c r="A53" s="84"/>
      <c r="B53" s="77" t="s">
        <v>80</v>
      </c>
      <c r="C53" s="84"/>
      <c r="D53" s="84"/>
      <c r="E53" s="85"/>
      <c r="F53" s="84"/>
      <c r="G53" s="84" t="s">
        <v>81</v>
      </c>
      <c r="H53" s="82"/>
      <c r="I53" s="144"/>
      <c r="L53" s="66"/>
    </row>
    <row r="54" spans="1:12" ht="24">
      <c r="A54" s="71">
        <v>1</v>
      </c>
      <c r="B54" s="71" t="s">
        <v>98</v>
      </c>
      <c r="C54" s="71" t="s">
        <v>94</v>
      </c>
      <c r="D54" s="101">
        <v>9000</v>
      </c>
      <c r="E54" s="101">
        <f>D54*7/107</f>
        <v>588.7850467289719</v>
      </c>
      <c r="F54" s="101">
        <f>D54-E54</f>
        <v>8411.214953271028</v>
      </c>
      <c r="G54" s="101">
        <f>F54*1/100</f>
        <v>84.11214953271028</v>
      </c>
      <c r="H54" s="102">
        <v>0</v>
      </c>
      <c r="I54" s="101">
        <f>D54-G54</f>
        <v>8915.88785046729</v>
      </c>
      <c r="L54" s="66"/>
    </row>
    <row r="55" spans="1:12" ht="24">
      <c r="A55" s="77"/>
      <c r="B55" s="77" t="s">
        <v>99</v>
      </c>
      <c r="C55" s="77"/>
      <c r="D55" s="103"/>
      <c r="E55" s="103"/>
      <c r="F55" s="103"/>
      <c r="G55" s="103"/>
      <c r="H55" s="104"/>
      <c r="I55" s="103"/>
      <c r="L55" s="66"/>
    </row>
    <row r="56" spans="1:12" ht="24">
      <c r="A56" s="77"/>
      <c r="B56" s="105" t="s">
        <v>100</v>
      </c>
      <c r="C56" s="77"/>
      <c r="D56" s="103">
        <f>+D54*0.934579439252336</f>
        <v>8411.214953271028</v>
      </c>
      <c r="E56" s="103">
        <f>+D56+E54</f>
        <v>9000</v>
      </c>
      <c r="F56" s="103"/>
      <c r="G56" s="103"/>
      <c r="H56" s="104"/>
      <c r="I56" s="103"/>
      <c r="L56" s="66"/>
    </row>
    <row r="57" spans="1:12" ht="24">
      <c r="A57" s="77"/>
      <c r="B57" s="77"/>
      <c r="C57" s="77"/>
      <c r="D57" s="103"/>
      <c r="E57" s="103"/>
      <c r="F57" s="103"/>
      <c r="G57" s="103"/>
      <c r="H57" s="104"/>
      <c r="I57" s="103"/>
      <c r="L57" s="66"/>
    </row>
    <row r="58" spans="1:12" ht="24">
      <c r="A58" s="82"/>
      <c r="B58" s="82"/>
      <c r="C58" s="82"/>
      <c r="D58" s="93"/>
      <c r="E58" s="93"/>
      <c r="F58" s="93"/>
      <c r="G58" s="93"/>
      <c r="H58" s="94"/>
      <c r="I58" s="103"/>
      <c r="L58" s="66"/>
    </row>
    <row r="59" spans="1:12" ht="24">
      <c r="A59" s="96"/>
      <c r="B59" s="97" t="s">
        <v>13</v>
      </c>
      <c r="C59" s="96"/>
      <c r="D59" s="98">
        <f aca="true" t="shared" si="2" ref="D59:I59">SUM(D54:D58)</f>
        <v>17411.21495327103</v>
      </c>
      <c r="E59" s="98">
        <f t="shared" si="2"/>
        <v>9588.785046728972</v>
      </c>
      <c r="F59" s="98">
        <f t="shared" si="2"/>
        <v>8411.214953271028</v>
      </c>
      <c r="G59" s="98">
        <f t="shared" si="2"/>
        <v>84.11214953271028</v>
      </c>
      <c r="H59" s="98">
        <f t="shared" si="2"/>
        <v>0</v>
      </c>
      <c r="I59" s="98">
        <f t="shared" si="2"/>
        <v>8915.88785046729</v>
      </c>
      <c r="L59" s="66"/>
    </row>
    <row r="60" ht="24">
      <c r="L60" s="66"/>
    </row>
    <row r="61" ht="24">
      <c r="L61" s="66"/>
    </row>
    <row r="62" spans="3:12" ht="24">
      <c r="C62" s="137" t="s">
        <v>82</v>
      </c>
      <c r="D62" s="137"/>
      <c r="E62" s="137"/>
      <c r="F62" s="137"/>
      <c r="L62" s="66"/>
    </row>
    <row r="63" spans="2:12" ht="24">
      <c r="B63" s="99"/>
      <c r="C63" s="137" t="s">
        <v>88</v>
      </c>
      <c r="D63" s="137"/>
      <c r="E63" s="137"/>
      <c r="F63" s="137"/>
      <c r="L63" s="66"/>
    </row>
    <row r="64" spans="2:12" ht="24">
      <c r="B64" s="99"/>
      <c r="C64" s="137" t="s">
        <v>89</v>
      </c>
      <c r="D64" s="137"/>
      <c r="E64" s="137"/>
      <c r="F64" s="137"/>
      <c r="L64" s="66"/>
    </row>
    <row r="65" spans="2:12" ht="24">
      <c r="B65" s="99"/>
      <c r="C65" s="137" t="s">
        <v>90</v>
      </c>
      <c r="D65" s="137"/>
      <c r="E65" s="137"/>
      <c r="F65" s="137"/>
      <c r="L65" s="66"/>
    </row>
    <row r="66" spans="2:12" ht="24">
      <c r="B66" s="99"/>
      <c r="C66" s="63"/>
      <c r="D66" s="63"/>
      <c r="E66" s="63"/>
      <c r="F66" s="63"/>
      <c r="L66" s="66"/>
    </row>
    <row r="67" spans="2:12" ht="24">
      <c r="B67" s="99"/>
      <c r="C67" s="63"/>
      <c r="D67" s="63"/>
      <c r="E67" s="63"/>
      <c r="F67" s="63"/>
      <c r="L67" s="66"/>
    </row>
    <row r="68" spans="4:12" ht="24">
      <c r="D68" s="67" t="s">
        <v>57</v>
      </c>
      <c r="I68" s="67" t="s">
        <v>58</v>
      </c>
      <c r="L68" s="66"/>
    </row>
    <row r="69" spans="3:12" ht="24">
      <c r="C69" s="63" t="s">
        <v>59</v>
      </c>
      <c r="D69" s="66" t="s">
        <v>60</v>
      </c>
      <c r="H69" s="140" t="s">
        <v>61</v>
      </c>
      <c r="I69" s="141"/>
      <c r="L69" s="66"/>
    </row>
    <row r="70" spans="4:12" ht="24">
      <c r="D70" s="66" t="s">
        <v>62</v>
      </c>
      <c r="H70" s="140" t="s">
        <v>63</v>
      </c>
      <c r="I70" s="141"/>
      <c r="L70" s="66"/>
    </row>
    <row r="71" spans="3:12" ht="24">
      <c r="C71" s="66" t="s">
        <v>64</v>
      </c>
      <c r="H71" s="140"/>
      <c r="I71" s="141"/>
      <c r="L71" s="66"/>
    </row>
    <row r="72" spans="1:12" ht="24">
      <c r="A72" s="66" t="s">
        <v>101</v>
      </c>
      <c r="C72" s="66" t="s">
        <v>65</v>
      </c>
      <c r="I72" s="69"/>
      <c r="L72" s="66"/>
    </row>
    <row r="73" ht="24">
      <c r="L73" s="66"/>
    </row>
    <row r="74" spans="1:12" ht="96">
      <c r="A74" s="73" t="s">
        <v>66</v>
      </c>
      <c r="B74" s="71" t="s">
        <v>67</v>
      </c>
      <c r="C74" s="73" t="s">
        <v>68</v>
      </c>
      <c r="D74" s="73" t="s">
        <v>69</v>
      </c>
      <c r="E74" s="74" t="s">
        <v>70</v>
      </c>
      <c r="F74" s="73" t="s">
        <v>71</v>
      </c>
      <c r="G74" s="140" t="s">
        <v>72</v>
      </c>
      <c r="H74" s="141"/>
      <c r="I74" s="142" t="s">
        <v>73</v>
      </c>
      <c r="L74" s="66"/>
    </row>
    <row r="75" spans="1:12" ht="24">
      <c r="A75" s="79"/>
      <c r="B75" s="100" t="s">
        <v>74</v>
      </c>
      <c r="C75" s="79" t="s">
        <v>75</v>
      </c>
      <c r="D75" s="79" t="s">
        <v>76</v>
      </c>
      <c r="E75" s="80"/>
      <c r="F75" s="79" t="s">
        <v>77</v>
      </c>
      <c r="G75" s="73" t="s">
        <v>78</v>
      </c>
      <c r="H75" s="71" t="s">
        <v>79</v>
      </c>
      <c r="I75" s="143"/>
      <c r="L75" s="66"/>
    </row>
    <row r="76" spans="1:12" ht="24">
      <c r="A76" s="84"/>
      <c r="B76" s="77" t="s">
        <v>80</v>
      </c>
      <c r="C76" s="84"/>
      <c r="D76" s="84"/>
      <c r="E76" s="85"/>
      <c r="F76" s="84"/>
      <c r="G76" s="84" t="s">
        <v>81</v>
      </c>
      <c r="H76" s="82"/>
      <c r="I76" s="144"/>
      <c r="L76" s="66"/>
    </row>
    <row r="77" spans="1:12" ht="24">
      <c r="A77" s="71">
        <v>1</v>
      </c>
      <c r="B77" s="71" t="s">
        <v>91</v>
      </c>
      <c r="C77" s="71" t="s">
        <v>32</v>
      </c>
      <c r="D77" s="101">
        <v>21256</v>
      </c>
      <c r="E77" s="101">
        <v>0</v>
      </c>
      <c r="F77" s="101">
        <f>SUM(D77)-E77</f>
        <v>21256</v>
      </c>
      <c r="G77" s="101">
        <f>F77*1/100</f>
        <v>212.56</v>
      </c>
      <c r="H77" s="102">
        <v>0</v>
      </c>
      <c r="I77" s="101">
        <f>SUM(D77)-G77</f>
        <v>21043.44</v>
      </c>
      <c r="L77" s="66"/>
    </row>
    <row r="78" spans="1:12" ht="24">
      <c r="A78" s="77"/>
      <c r="B78" s="77" t="s">
        <v>92</v>
      </c>
      <c r="C78" s="77"/>
      <c r="D78" s="103"/>
      <c r="E78" s="103"/>
      <c r="F78" s="103"/>
      <c r="G78" s="103"/>
      <c r="H78" s="104"/>
      <c r="I78" s="103"/>
      <c r="L78" s="66"/>
    </row>
    <row r="79" spans="1:12" ht="24">
      <c r="A79" s="77"/>
      <c r="B79" s="105" t="s">
        <v>93</v>
      </c>
      <c r="C79" s="77"/>
      <c r="D79" s="103"/>
      <c r="E79" s="103"/>
      <c r="F79" s="103"/>
      <c r="G79" s="103"/>
      <c r="H79" s="104"/>
      <c r="I79" s="103"/>
      <c r="L79" s="66"/>
    </row>
    <row r="80" spans="1:12" ht="24">
      <c r="A80" s="77"/>
      <c r="B80" s="77"/>
      <c r="C80" s="77"/>
      <c r="D80" s="103"/>
      <c r="E80" s="103"/>
      <c r="F80" s="103"/>
      <c r="G80" s="103"/>
      <c r="H80" s="104"/>
      <c r="I80" s="103"/>
      <c r="L80" s="66"/>
    </row>
    <row r="81" spans="1:12" ht="24">
      <c r="A81" s="82"/>
      <c r="B81" s="82"/>
      <c r="C81" s="82"/>
      <c r="D81" s="93"/>
      <c r="E81" s="93"/>
      <c r="F81" s="93"/>
      <c r="G81" s="93"/>
      <c r="H81" s="94"/>
      <c r="I81" s="103"/>
      <c r="L81" s="66"/>
    </row>
    <row r="82" spans="1:12" ht="24">
      <c r="A82" s="96"/>
      <c r="B82" s="97" t="s">
        <v>13</v>
      </c>
      <c r="C82" s="96"/>
      <c r="D82" s="98">
        <f aca="true" t="shared" si="3" ref="D82:I82">SUM(D77:D81)</f>
        <v>21256</v>
      </c>
      <c r="E82" s="98">
        <f t="shared" si="3"/>
        <v>0</v>
      </c>
      <c r="F82" s="98">
        <f t="shared" si="3"/>
        <v>21256</v>
      </c>
      <c r="G82" s="98">
        <f t="shared" si="3"/>
        <v>212.56</v>
      </c>
      <c r="H82" s="98">
        <f t="shared" si="3"/>
        <v>0</v>
      </c>
      <c r="I82" s="98">
        <f t="shared" si="3"/>
        <v>21043.44</v>
      </c>
      <c r="L82" s="66"/>
    </row>
    <row r="83" ht="24">
      <c r="L83" s="66"/>
    </row>
    <row r="84" ht="24">
      <c r="L84" s="66"/>
    </row>
    <row r="85" spans="3:12" ht="24">
      <c r="C85" s="137" t="s">
        <v>82</v>
      </c>
      <c r="D85" s="137"/>
      <c r="E85" s="137"/>
      <c r="F85" s="137"/>
      <c r="L85" s="66"/>
    </row>
    <row r="86" spans="2:12" ht="24">
      <c r="B86" s="99"/>
      <c r="C86" s="137" t="s">
        <v>88</v>
      </c>
      <c r="D86" s="137"/>
      <c r="E86" s="137"/>
      <c r="F86" s="137"/>
      <c r="L86" s="66"/>
    </row>
    <row r="87" spans="2:12" ht="24">
      <c r="B87" s="99"/>
      <c r="C87" s="137" t="s">
        <v>89</v>
      </c>
      <c r="D87" s="137"/>
      <c r="E87" s="137"/>
      <c r="F87" s="137"/>
      <c r="L87" s="66"/>
    </row>
    <row r="88" spans="2:12" ht="24">
      <c r="B88" s="99"/>
      <c r="C88" s="137" t="s">
        <v>90</v>
      </c>
      <c r="D88" s="137"/>
      <c r="E88" s="137"/>
      <c r="F88" s="137"/>
      <c r="L88" s="66"/>
    </row>
    <row r="89" spans="2:12" ht="24">
      <c r="B89" s="99"/>
      <c r="C89" s="63"/>
      <c r="D89" s="63"/>
      <c r="E89" s="63"/>
      <c r="F89" s="63"/>
      <c r="L89" s="66"/>
    </row>
    <row r="90" spans="2:12" ht="24">
      <c r="B90" s="99"/>
      <c r="C90" s="63"/>
      <c r="D90" s="63"/>
      <c r="E90" s="63"/>
      <c r="F90" s="63"/>
      <c r="L90" s="66"/>
    </row>
    <row r="91" spans="4:12" ht="24">
      <c r="D91" s="67" t="s">
        <v>57</v>
      </c>
      <c r="I91" s="67" t="s">
        <v>58</v>
      </c>
      <c r="L91" s="66"/>
    </row>
    <row r="92" spans="3:12" ht="24">
      <c r="C92" s="63" t="s">
        <v>59</v>
      </c>
      <c r="D92" s="66" t="s">
        <v>60</v>
      </c>
      <c r="H92" s="140" t="s">
        <v>61</v>
      </c>
      <c r="I92" s="141"/>
      <c r="L92" s="66"/>
    </row>
    <row r="93" spans="4:12" ht="24">
      <c r="D93" s="66" t="s">
        <v>62</v>
      </c>
      <c r="H93" s="140" t="s">
        <v>63</v>
      </c>
      <c r="I93" s="141"/>
      <c r="L93" s="66"/>
    </row>
    <row r="94" spans="3:12" ht="24">
      <c r="C94" s="66" t="s">
        <v>64</v>
      </c>
      <c r="H94" s="140"/>
      <c r="I94" s="141"/>
      <c r="L94" s="66"/>
    </row>
    <row r="95" spans="1:12" ht="24">
      <c r="A95" s="66" t="s">
        <v>102</v>
      </c>
      <c r="C95" s="66" t="s">
        <v>65</v>
      </c>
      <c r="I95" s="69"/>
      <c r="L95" s="66"/>
    </row>
    <row r="96" ht="24">
      <c r="L96" s="66"/>
    </row>
    <row r="97" spans="1:12" ht="96">
      <c r="A97" s="73" t="s">
        <v>66</v>
      </c>
      <c r="B97" s="71" t="s">
        <v>67</v>
      </c>
      <c r="C97" s="73" t="s">
        <v>68</v>
      </c>
      <c r="D97" s="73" t="s">
        <v>69</v>
      </c>
      <c r="E97" s="74" t="s">
        <v>70</v>
      </c>
      <c r="F97" s="73" t="s">
        <v>71</v>
      </c>
      <c r="G97" s="140" t="s">
        <v>72</v>
      </c>
      <c r="H97" s="141"/>
      <c r="I97" s="142" t="s">
        <v>73</v>
      </c>
      <c r="L97" s="66"/>
    </row>
    <row r="98" spans="1:12" ht="24">
      <c r="A98" s="79"/>
      <c r="B98" s="100" t="s">
        <v>74</v>
      </c>
      <c r="C98" s="79" t="s">
        <v>75</v>
      </c>
      <c r="D98" s="79" t="s">
        <v>76</v>
      </c>
      <c r="E98" s="80"/>
      <c r="F98" s="79" t="s">
        <v>77</v>
      </c>
      <c r="G98" s="73" t="s">
        <v>78</v>
      </c>
      <c r="H98" s="71" t="s">
        <v>79</v>
      </c>
      <c r="I98" s="143"/>
      <c r="L98" s="66"/>
    </row>
    <row r="99" spans="1:12" ht="24">
      <c r="A99" s="84"/>
      <c r="B99" s="77" t="s">
        <v>80</v>
      </c>
      <c r="C99" s="84"/>
      <c r="D99" s="84"/>
      <c r="E99" s="85"/>
      <c r="F99" s="84"/>
      <c r="G99" s="84" t="s">
        <v>81</v>
      </c>
      <c r="H99" s="82"/>
      <c r="I99" s="144"/>
      <c r="L99" s="66"/>
    </row>
    <row r="100" spans="1:12" ht="24">
      <c r="A100" s="71">
        <v>1</v>
      </c>
      <c r="B100" s="71" t="s">
        <v>103</v>
      </c>
      <c r="C100" s="71" t="s">
        <v>94</v>
      </c>
      <c r="D100" s="101">
        <v>20995</v>
      </c>
      <c r="E100" s="101">
        <v>0</v>
      </c>
      <c r="F100" s="101">
        <f>SUM(D100)-E100</f>
        <v>20995</v>
      </c>
      <c r="G100" s="101">
        <f>F100*1/100</f>
        <v>209.95</v>
      </c>
      <c r="H100" s="102">
        <v>0</v>
      </c>
      <c r="I100" s="101">
        <f>SUM(D100)-G100</f>
        <v>20785.05</v>
      </c>
      <c r="L100" s="66"/>
    </row>
    <row r="101" spans="1:12" ht="24">
      <c r="A101" s="77"/>
      <c r="B101" s="77" t="s">
        <v>104</v>
      </c>
      <c r="C101" s="77"/>
      <c r="D101" s="103"/>
      <c r="E101" s="103"/>
      <c r="F101" s="103"/>
      <c r="G101" s="103"/>
      <c r="H101" s="104"/>
      <c r="I101" s="103"/>
      <c r="L101" s="66"/>
    </row>
    <row r="102" spans="1:12" ht="24">
      <c r="A102" s="77"/>
      <c r="B102" s="105" t="s">
        <v>95</v>
      </c>
      <c r="C102" s="77"/>
      <c r="D102" s="103"/>
      <c r="E102" s="103"/>
      <c r="F102" s="103"/>
      <c r="G102" s="103"/>
      <c r="H102" s="104"/>
      <c r="I102" s="103"/>
      <c r="L102" s="66"/>
    </row>
    <row r="103" spans="1:12" ht="24">
      <c r="A103" s="77"/>
      <c r="B103" s="77" t="s">
        <v>105</v>
      </c>
      <c r="C103" s="77"/>
      <c r="D103" s="103"/>
      <c r="E103" s="103"/>
      <c r="F103" s="103"/>
      <c r="G103" s="103"/>
      <c r="H103" s="104"/>
      <c r="I103" s="103"/>
      <c r="L103" s="66"/>
    </row>
    <row r="104" spans="1:12" ht="24">
      <c r="A104" s="82"/>
      <c r="B104" s="82"/>
      <c r="C104" s="82"/>
      <c r="D104" s="93"/>
      <c r="E104" s="93"/>
      <c r="F104" s="93"/>
      <c r="G104" s="93"/>
      <c r="H104" s="94"/>
      <c r="I104" s="103"/>
      <c r="L104" s="66"/>
    </row>
    <row r="105" spans="1:12" ht="24">
      <c r="A105" s="96"/>
      <c r="B105" s="97" t="s">
        <v>13</v>
      </c>
      <c r="C105" s="96"/>
      <c r="D105" s="98">
        <f aca="true" t="shared" si="4" ref="D105:I105">SUM(D100:D104)</f>
        <v>20995</v>
      </c>
      <c r="E105" s="98">
        <f t="shared" si="4"/>
        <v>0</v>
      </c>
      <c r="F105" s="98">
        <f t="shared" si="4"/>
        <v>20995</v>
      </c>
      <c r="G105" s="98">
        <f t="shared" si="4"/>
        <v>209.95</v>
      </c>
      <c r="H105" s="98">
        <f t="shared" si="4"/>
        <v>0</v>
      </c>
      <c r="I105" s="98">
        <f t="shared" si="4"/>
        <v>20785.05</v>
      </c>
      <c r="L105" s="66"/>
    </row>
    <row r="106" ht="24">
      <c r="L106" s="66"/>
    </row>
    <row r="107" ht="24">
      <c r="L107" s="66"/>
    </row>
    <row r="108" spans="3:12" ht="24">
      <c r="C108" s="137" t="s">
        <v>82</v>
      </c>
      <c r="D108" s="137"/>
      <c r="E108" s="137"/>
      <c r="F108" s="137"/>
      <c r="L108" s="66"/>
    </row>
    <row r="109" spans="3:12" ht="24">
      <c r="C109" s="137" t="s">
        <v>88</v>
      </c>
      <c r="D109" s="137"/>
      <c r="E109" s="137"/>
      <c r="F109" s="137"/>
      <c r="L109" s="66"/>
    </row>
    <row r="110" spans="2:12" ht="24">
      <c r="B110" s="99"/>
      <c r="C110" s="137" t="s">
        <v>89</v>
      </c>
      <c r="D110" s="137"/>
      <c r="E110" s="137"/>
      <c r="F110" s="137"/>
      <c r="L110" s="66"/>
    </row>
    <row r="111" spans="2:12" ht="24">
      <c r="B111" s="99"/>
      <c r="C111" s="137" t="s">
        <v>90</v>
      </c>
      <c r="D111" s="137"/>
      <c r="E111" s="137"/>
      <c r="F111" s="137"/>
      <c r="L111" s="66"/>
    </row>
    <row r="112" spans="2:12" ht="24">
      <c r="B112" s="99"/>
      <c r="C112" s="63"/>
      <c r="D112" s="63"/>
      <c r="E112" s="63"/>
      <c r="F112" s="63"/>
      <c r="L112" s="66"/>
    </row>
    <row r="113" spans="2:12" ht="24">
      <c r="B113" s="99"/>
      <c r="C113" s="63"/>
      <c r="D113" s="63"/>
      <c r="E113" s="63"/>
      <c r="F113" s="63"/>
      <c r="L113" s="66"/>
    </row>
    <row r="114" spans="4:12" ht="24">
      <c r="D114" s="67" t="s">
        <v>57</v>
      </c>
      <c r="I114" s="67" t="s">
        <v>58</v>
      </c>
      <c r="L114" s="66"/>
    </row>
    <row r="115" spans="3:12" ht="24">
      <c r="C115" s="63" t="s">
        <v>59</v>
      </c>
      <c r="D115" s="66" t="s">
        <v>60</v>
      </c>
      <c r="H115" s="140" t="s">
        <v>61</v>
      </c>
      <c r="I115" s="141"/>
      <c r="L115" s="66"/>
    </row>
    <row r="116" spans="4:12" ht="24">
      <c r="D116" s="66" t="s">
        <v>62</v>
      </c>
      <c r="H116" s="140" t="s">
        <v>63</v>
      </c>
      <c r="I116" s="141"/>
      <c r="L116" s="66"/>
    </row>
    <row r="117" spans="3:12" ht="24">
      <c r="C117" s="66" t="s">
        <v>64</v>
      </c>
      <c r="H117" s="140"/>
      <c r="I117" s="141"/>
      <c r="L117" s="66"/>
    </row>
    <row r="118" spans="1:12" ht="24">
      <c r="A118" s="66" t="s">
        <v>106</v>
      </c>
      <c r="C118" s="66" t="s">
        <v>65</v>
      </c>
      <c r="I118" s="69"/>
      <c r="L118" s="66"/>
    </row>
    <row r="119" ht="24">
      <c r="L119" s="66"/>
    </row>
    <row r="120" spans="1:12" ht="96">
      <c r="A120" s="73" t="s">
        <v>66</v>
      </c>
      <c r="B120" s="71" t="s">
        <v>67</v>
      </c>
      <c r="C120" s="73" t="s">
        <v>68</v>
      </c>
      <c r="D120" s="73" t="s">
        <v>69</v>
      </c>
      <c r="E120" s="74" t="s">
        <v>70</v>
      </c>
      <c r="F120" s="73" t="s">
        <v>71</v>
      </c>
      <c r="G120" s="140" t="s">
        <v>72</v>
      </c>
      <c r="H120" s="141"/>
      <c r="I120" s="142" t="s">
        <v>73</v>
      </c>
      <c r="L120" s="66"/>
    </row>
    <row r="121" spans="1:12" ht="24">
      <c r="A121" s="79"/>
      <c r="B121" s="100" t="s">
        <v>74</v>
      </c>
      <c r="C121" s="79" t="s">
        <v>75</v>
      </c>
      <c r="D121" s="79" t="s">
        <v>76</v>
      </c>
      <c r="E121" s="80"/>
      <c r="F121" s="79" t="s">
        <v>77</v>
      </c>
      <c r="G121" s="73" t="s">
        <v>78</v>
      </c>
      <c r="H121" s="71" t="s">
        <v>79</v>
      </c>
      <c r="I121" s="143"/>
      <c r="L121" s="66"/>
    </row>
    <row r="122" spans="1:12" ht="24">
      <c r="A122" s="84"/>
      <c r="B122" s="77" t="s">
        <v>80</v>
      </c>
      <c r="C122" s="84"/>
      <c r="D122" s="84"/>
      <c r="E122" s="85"/>
      <c r="F122" s="84"/>
      <c r="G122" s="84" t="s">
        <v>81</v>
      </c>
      <c r="H122" s="82"/>
      <c r="I122" s="144"/>
      <c r="L122" s="66"/>
    </row>
    <row r="123" spans="1:12" ht="24">
      <c r="A123" s="71">
        <v>1</v>
      </c>
      <c r="B123" s="71" t="s">
        <v>103</v>
      </c>
      <c r="C123" s="71" t="s">
        <v>32</v>
      </c>
      <c r="D123" s="101">
        <v>10000</v>
      </c>
      <c r="E123" s="101">
        <v>0</v>
      </c>
      <c r="F123" s="101">
        <f>SUM(D123)-E123</f>
        <v>10000</v>
      </c>
      <c r="G123" s="101">
        <f>F123*1/100</f>
        <v>100</v>
      </c>
      <c r="H123" s="102">
        <v>0</v>
      </c>
      <c r="I123" s="101">
        <f>SUM(D123)-G123</f>
        <v>9900</v>
      </c>
      <c r="L123" s="66"/>
    </row>
    <row r="124" spans="1:12" ht="24">
      <c r="A124" s="77"/>
      <c r="B124" s="77" t="s">
        <v>104</v>
      </c>
      <c r="C124" s="77"/>
      <c r="D124" s="103"/>
      <c r="E124" s="103"/>
      <c r="F124" s="103"/>
      <c r="G124" s="103"/>
      <c r="H124" s="104"/>
      <c r="I124" s="103"/>
      <c r="L124" s="66"/>
    </row>
    <row r="125" spans="1:12" ht="24">
      <c r="A125" s="77"/>
      <c r="B125" s="105" t="s">
        <v>95</v>
      </c>
      <c r="C125" s="77"/>
      <c r="D125" s="103"/>
      <c r="E125" s="103"/>
      <c r="F125" s="103"/>
      <c r="G125" s="103"/>
      <c r="H125" s="104"/>
      <c r="I125" s="103"/>
      <c r="L125" s="66"/>
    </row>
    <row r="126" spans="1:12" ht="24">
      <c r="A126" s="77"/>
      <c r="B126" s="77" t="s">
        <v>105</v>
      </c>
      <c r="C126" s="77"/>
      <c r="D126" s="103"/>
      <c r="E126" s="103"/>
      <c r="F126" s="103"/>
      <c r="G126" s="103"/>
      <c r="H126" s="104"/>
      <c r="I126" s="103"/>
      <c r="L126" s="66"/>
    </row>
    <row r="127" spans="1:12" ht="24">
      <c r="A127" s="82"/>
      <c r="B127" s="82"/>
      <c r="C127" s="82"/>
      <c r="D127" s="93"/>
      <c r="E127" s="93"/>
      <c r="F127" s="93"/>
      <c r="G127" s="93"/>
      <c r="H127" s="94"/>
      <c r="I127" s="103"/>
      <c r="L127" s="66"/>
    </row>
    <row r="128" spans="1:12" ht="24">
      <c r="A128" s="96"/>
      <c r="B128" s="97" t="s">
        <v>13</v>
      </c>
      <c r="C128" s="96"/>
      <c r="D128" s="98">
        <f aca="true" t="shared" si="5" ref="D128:I128">SUM(D123:D127)</f>
        <v>10000</v>
      </c>
      <c r="E128" s="98">
        <f t="shared" si="5"/>
        <v>0</v>
      </c>
      <c r="F128" s="98">
        <f t="shared" si="5"/>
        <v>10000</v>
      </c>
      <c r="G128" s="98">
        <f t="shared" si="5"/>
        <v>100</v>
      </c>
      <c r="H128" s="98">
        <f t="shared" si="5"/>
        <v>0</v>
      </c>
      <c r="I128" s="98">
        <f t="shared" si="5"/>
        <v>9900</v>
      </c>
      <c r="L128" s="66"/>
    </row>
    <row r="129" ht="24">
      <c r="L129" s="66"/>
    </row>
    <row r="130" ht="24">
      <c r="L130" s="66"/>
    </row>
    <row r="131" spans="3:12" ht="24">
      <c r="C131" s="137" t="s">
        <v>82</v>
      </c>
      <c r="D131" s="137"/>
      <c r="E131" s="137"/>
      <c r="F131" s="137"/>
      <c r="L131" s="66"/>
    </row>
    <row r="132" spans="3:12" ht="24">
      <c r="C132" s="137" t="s">
        <v>88</v>
      </c>
      <c r="D132" s="137"/>
      <c r="E132" s="137"/>
      <c r="F132" s="137"/>
      <c r="L132" s="66"/>
    </row>
    <row r="133" spans="2:12" ht="24">
      <c r="B133" s="99"/>
      <c r="C133" s="137" t="s">
        <v>89</v>
      </c>
      <c r="D133" s="137"/>
      <c r="E133" s="137"/>
      <c r="F133" s="137"/>
      <c r="L133" s="66"/>
    </row>
    <row r="134" spans="2:12" ht="24">
      <c r="B134" s="99"/>
      <c r="C134" s="137" t="s">
        <v>90</v>
      </c>
      <c r="D134" s="137"/>
      <c r="E134" s="137"/>
      <c r="F134" s="137"/>
      <c r="L134" s="66"/>
    </row>
    <row r="135" spans="2:12" ht="24">
      <c r="B135" s="99"/>
      <c r="C135" s="63"/>
      <c r="D135" s="63"/>
      <c r="E135" s="63"/>
      <c r="F135" s="63"/>
      <c r="L135" s="66"/>
    </row>
    <row r="136" spans="2:12" ht="24">
      <c r="B136" s="99"/>
      <c r="C136" s="63"/>
      <c r="D136" s="63"/>
      <c r="E136" s="63"/>
      <c r="F136" s="63"/>
      <c r="L136" s="66"/>
    </row>
    <row r="137" spans="4:12" ht="24">
      <c r="D137" s="67" t="s">
        <v>57</v>
      </c>
      <c r="I137" s="67" t="s">
        <v>58</v>
      </c>
      <c r="L137" s="66"/>
    </row>
    <row r="138" spans="3:12" ht="24">
      <c r="C138" s="63" t="s">
        <v>59</v>
      </c>
      <c r="D138" s="66" t="s">
        <v>60</v>
      </c>
      <c r="H138" s="140" t="s">
        <v>61</v>
      </c>
      <c r="I138" s="141"/>
      <c r="L138" s="66"/>
    </row>
    <row r="139" spans="4:12" ht="24">
      <c r="D139" s="66" t="s">
        <v>62</v>
      </c>
      <c r="H139" s="140" t="s">
        <v>63</v>
      </c>
      <c r="I139" s="141"/>
      <c r="L139" s="66"/>
    </row>
    <row r="140" spans="3:12" ht="24">
      <c r="C140" s="66" t="s">
        <v>64</v>
      </c>
      <c r="H140" s="140"/>
      <c r="I140" s="141"/>
      <c r="L140" s="66"/>
    </row>
    <row r="141" spans="1:12" ht="24">
      <c r="A141" s="66" t="s">
        <v>107</v>
      </c>
      <c r="C141" s="66" t="s">
        <v>65</v>
      </c>
      <c r="I141" s="69"/>
      <c r="L141" s="66"/>
    </row>
    <row r="142" ht="24">
      <c r="L142" s="66"/>
    </row>
    <row r="143" spans="1:12" ht="96">
      <c r="A143" s="73" t="s">
        <v>66</v>
      </c>
      <c r="B143" s="71" t="s">
        <v>67</v>
      </c>
      <c r="C143" s="73" t="s">
        <v>68</v>
      </c>
      <c r="D143" s="73" t="s">
        <v>69</v>
      </c>
      <c r="E143" s="74" t="s">
        <v>70</v>
      </c>
      <c r="F143" s="73" t="s">
        <v>71</v>
      </c>
      <c r="G143" s="140" t="s">
        <v>72</v>
      </c>
      <c r="H143" s="141"/>
      <c r="I143" s="142" t="s">
        <v>73</v>
      </c>
      <c r="L143" s="66"/>
    </row>
    <row r="144" spans="1:12" ht="24">
      <c r="A144" s="79"/>
      <c r="B144" s="100" t="s">
        <v>74</v>
      </c>
      <c r="C144" s="79" t="s">
        <v>75</v>
      </c>
      <c r="D144" s="79" t="s">
        <v>76</v>
      </c>
      <c r="E144" s="80"/>
      <c r="F144" s="79" t="s">
        <v>77</v>
      </c>
      <c r="G144" s="73" t="s">
        <v>78</v>
      </c>
      <c r="H144" s="71" t="s">
        <v>79</v>
      </c>
      <c r="I144" s="143"/>
      <c r="L144" s="66"/>
    </row>
    <row r="145" spans="1:12" ht="24">
      <c r="A145" s="84"/>
      <c r="B145" s="77" t="s">
        <v>80</v>
      </c>
      <c r="C145" s="84"/>
      <c r="D145" s="84"/>
      <c r="E145" s="85"/>
      <c r="F145" s="84"/>
      <c r="G145" s="84" t="s">
        <v>81</v>
      </c>
      <c r="H145" s="82"/>
      <c r="I145" s="144"/>
      <c r="L145" s="66"/>
    </row>
    <row r="146" spans="1:12" ht="24">
      <c r="A146" s="71">
        <v>1</v>
      </c>
      <c r="B146" s="71" t="s">
        <v>103</v>
      </c>
      <c r="C146" s="71" t="s">
        <v>94</v>
      </c>
      <c r="D146" s="101">
        <v>16470</v>
      </c>
      <c r="E146" s="101">
        <v>0</v>
      </c>
      <c r="F146" s="101">
        <f>SUM(D146)-E146</f>
        <v>16470</v>
      </c>
      <c r="G146" s="101">
        <f>F146*1/100</f>
        <v>164.7</v>
      </c>
      <c r="H146" s="102">
        <v>0</v>
      </c>
      <c r="I146" s="101">
        <f>SUM(D146)-G146</f>
        <v>16305.3</v>
      </c>
      <c r="L146" s="66"/>
    </row>
    <row r="147" spans="1:12" ht="24">
      <c r="A147" s="77"/>
      <c r="B147" s="77" t="s">
        <v>104</v>
      </c>
      <c r="C147" s="77"/>
      <c r="D147" s="103"/>
      <c r="E147" s="103"/>
      <c r="F147" s="103"/>
      <c r="G147" s="103"/>
      <c r="H147" s="104"/>
      <c r="I147" s="103"/>
      <c r="L147" s="66"/>
    </row>
    <row r="148" spans="1:12" ht="24">
      <c r="A148" s="77"/>
      <c r="B148" s="105" t="s">
        <v>95</v>
      </c>
      <c r="C148" s="77"/>
      <c r="D148" s="103"/>
      <c r="E148" s="103"/>
      <c r="F148" s="103"/>
      <c r="G148" s="103"/>
      <c r="H148" s="104"/>
      <c r="I148" s="103"/>
      <c r="L148" s="66"/>
    </row>
    <row r="149" spans="1:12" ht="24">
      <c r="A149" s="77"/>
      <c r="B149" s="77" t="s">
        <v>105</v>
      </c>
      <c r="C149" s="77"/>
      <c r="D149" s="103"/>
      <c r="E149" s="103"/>
      <c r="F149" s="103"/>
      <c r="G149" s="103"/>
      <c r="H149" s="104"/>
      <c r="I149" s="103"/>
      <c r="L149" s="66"/>
    </row>
    <row r="150" spans="1:12" ht="24">
      <c r="A150" s="82"/>
      <c r="B150" s="82"/>
      <c r="C150" s="82"/>
      <c r="D150" s="93"/>
      <c r="E150" s="93"/>
      <c r="F150" s="93"/>
      <c r="G150" s="93"/>
      <c r="H150" s="94"/>
      <c r="I150" s="103"/>
      <c r="L150" s="66"/>
    </row>
    <row r="151" spans="1:12" ht="24">
      <c r="A151" s="96"/>
      <c r="B151" s="97" t="s">
        <v>13</v>
      </c>
      <c r="C151" s="96"/>
      <c r="D151" s="98">
        <f aca="true" t="shared" si="6" ref="D151:I151">SUM(D146:D150)</f>
        <v>16470</v>
      </c>
      <c r="E151" s="98">
        <f t="shared" si="6"/>
        <v>0</v>
      </c>
      <c r="F151" s="98">
        <f t="shared" si="6"/>
        <v>16470</v>
      </c>
      <c r="G151" s="98">
        <f t="shared" si="6"/>
        <v>164.7</v>
      </c>
      <c r="H151" s="98">
        <f t="shared" si="6"/>
        <v>0</v>
      </c>
      <c r="I151" s="98">
        <f t="shared" si="6"/>
        <v>16305.3</v>
      </c>
      <c r="L151" s="66"/>
    </row>
    <row r="152" ht="24">
      <c r="L152" s="66"/>
    </row>
    <row r="153" ht="24">
      <c r="L153" s="66"/>
    </row>
    <row r="154" spans="3:12" ht="24">
      <c r="C154" s="137" t="s">
        <v>82</v>
      </c>
      <c r="D154" s="137"/>
      <c r="E154" s="137"/>
      <c r="F154" s="137"/>
      <c r="L154" s="66"/>
    </row>
    <row r="155" spans="2:12" ht="24">
      <c r="B155" s="99"/>
      <c r="C155" s="137" t="s">
        <v>88</v>
      </c>
      <c r="D155" s="137"/>
      <c r="E155" s="137"/>
      <c r="F155" s="137"/>
      <c r="L155" s="66"/>
    </row>
    <row r="156" spans="2:12" ht="24">
      <c r="B156" s="99"/>
      <c r="C156" s="137" t="s">
        <v>89</v>
      </c>
      <c r="D156" s="137"/>
      <c r="E156" s="137"/>
      <c r="F156" s="137"/>
      <c r="L156" s="66"/>
    </row>
    <row r="157" spans="3:12" ht="24">
      <c r="C157" s="137" t="s">
        <v>90</v>
      </c>
      <c r="D157" s="137"/>
      <c r="E157" s="137"/>
      <c r="F157" s="137"/>
      <c r="L157" s="66"/>
    </row>
    <row r="159" spans="4:12" ht="24">
      <c r="D159" s="67" t="s">
        <v>57</v>
      </c>
      <c r="I159" s="67" t="s">
        <v>58</v>
      </c>
      <c r="L159" s="66"/>
    </row>
    <row r="160" spans="3:12" ht="24">
      <c r="C160" s="63" t="s">
        <v>59</v>
      </c>
      <c r="D160" s="66" t="s">
        <v>60</v>
      </c>
      <c r="H160" s="140" t="s">
        <v>61</v>
      </c>
      <c r="I160" s="141"/>
      <c r="L160" s="66"/>
    </row>
    <row r="161" spans="4:12" ht="24">
      <c r="D161" s="66" t="s">
        <v>62</v>
      </c>
      <c r="H161" s="140" t="s">
        <v>63</v>
      </c>
      <c r="I161" s="141"/>
      <c r="L161" s="66"/>
    </row>
    <row r="162" spans="3:12" ht="24">
      <c r="C162" s="66" t="s">
        <v>64</v>
      </c>
      <c r="H162" s="140"/>
      <c r="I162" s="141"/>
      <c r="L162" s="66"/>
    </row>
    <row r="163" spans="1:12" ht="24">
      <c r="A163" s="66" t="s">
        <v>108</v>
      </c>
      <c r="C163" s="66" t="s">
        <v>65</v>
      </c>
      <c r="I163" s="69"/>
      <c r="L163" s="66"/>
    </row>
    <row r="164" ht="24">
      <c r="L164" s="66"/>
    </row>
    <row r="165" spans="1:12" ht="96">
      <c r="A165" s="73" t="s">
        <v>66</v>
      </c>
      <c r="B165" s="71" t="s">
        <v>67</v>
      </c>
      <c r="C165" s="73" t="s">
        <v>68</v>
      </c>
      <c r="D165" s="73" t="s">
        <v>69</v>
      </c>
      <c r="E165" s="74" t="s">
        <v>70</v>
      </c>
      <c r="F165" s="73" t="s">
        <v>71</v>
      </c>
      <c r="G165" s="140" t="s">
        <v>72</v>
      </c>
      <c r="H165" s="141"/>
      <c r="I165" s="142" t="s">
        <v>73</v>
      </c>
      <c r="L165" s="66"/>
    </row>
    <row r="166" spans="1:12" ht="24">
      <c r="A166" s="79"/>
      <c r="B166" s="100" t="s">
        <v>74</v>
      </c>
      <c r="C166" s="79" t="s">
        <v>75</v>
      </c>
      <c r="D166" s="79" t="s">
        <v>76</v>
      </c>
      <c r="E166" s="80"/>
      <c r="F166" s="79" t="s">
        <v>77</v>
      </c>
      <c r="G166" s="73" t="s">
        <v>78</v>
      </c>
      <c r="H166" s="71" t="s">
        <v>79</v>
      </c>
      <c r="I166" s="143"/>
      <c r="L166" s="66"/>
    </row>
    <row r="167" spans="1:12" ht="24">
      <c r="A167" s="84"/>
      <c r="B167" s="77" t="s">
        <v>80</v>
      </c>
      <c r="C167" s="84"/>
      <c r="D167" s="84"/>
      <c r="E167" s="85"/>
      <c r="F167" s="84"/>
      <c r="G167" s="84" t="s">
        <v>81</v>
      </c>
      <c r="H167" s="82"/>
      <c r="I167" s="144"/>
      <c r="L167" s="66"/>
    </row>
    <row r="168" spans="1:12" ht="24">
      <c r="A168" s="71">
        <v>1</v>
      </c>
      <c r="B168" s="71" t="s">
        <v>103</v>
      </c>
      <c r="C168" s="71" t="s">
        <v>94</v>
      </c>
      <c r="D168" s="101">
        <v>16470</v>
      </c>
      <c r="E168" s="101">
        <v>0</v>
      </c>
      <c r="F168" s="101">
        <f>SUM(D168)-E168</f>
        <v>16470</v>
      </c>
      <c r="G168" s="101">
        <f>F168*1/100</f>
        <v>164.7</v>
      </c>
      <c r="H168" s="102">
        <v>0</v>
      </c>
      <c r="I168" s="101">
        <f>SUM(D168)-G168</f>
        <v>16305.3</v>
      </c>
      <c r="L168" s="66"/>
    </row>
    <row r="169" spans="1:12" ht="24">
      <c r="A169" s="77"/>
      <c r="B169" s="77" t="s">
        <v>104</v>
      </c>
      <c r="C169" s="77"/>
      <c r="D169" s="103"/>
      <c r="E169" s="103"/>
      <c r="F169" s="103"/>
      <c r="G169" s="103"/>
      <c r="H169" s="104"/>
      <c r="I169" s="103"/>
      <c r="L169" s="66"/>
    </row>
    <row r="170" spans="1:12" ht="24">
      <c r="A170" s="77"/>
      <c r="B170" s="105" t="s">
        <v>95</v>
      </c>
      <c r="C170" s="77"/>
      <c r="D170" s="103"/>
      <c r="E170" s="103"/>
      <c r="F170" s="103"/>
      <c r="G170" s="103"/>
      <c r="H170" s="104"/>
      <c r="I170" s="103"/>
      <c r="L170" s="66"/>
    </row>
    <row r="171" spans="1:12" ht="24">
      <c r="A171" s="77"/>
      <c r="B171" s="77" t="s">
        <v>105</v>
      </c>
      <c r="C171" s="77"/>
      <c r="D171" s="103"/>
      <c r="E171" s="103"/>
      <c r="F171" s="103"/>
      <c r="G171" s="103"/>
      <c r="H171" s="104"/>
      <c r="I171" s="103"/>
      <c r="L171" s="66"/>
    </row>
    <row r="172" spans="1:12" ht="24">
      <c r="A172" s="82"/>
      <c r="B172" s="82"/>
      <c r="C172" s="82"/>
      <c r="D172" s="93"/>
      <c r="E172" s="93"/>
      <c r="F172" s="93"/>
      <c r="G172" s="93"/>
      <c r="H172" s="94"/>
      <c r="I172" s="103"/>
      <c r="L172" s="66"/>
    </row>
    <row r="173" spans="1:12" ht="24">
      <c r="A173" s="96"/>
      <c r="B173" s="97" t="s">
        <v>13</v>
      </c>
      <c r="C173" s="96"/>
      <c r="D173" s="98">
        <f aca="true" t="shared" si="7" ref="D173:I173">SUM(D168:D172)</f>
        <v>16470</v>
      </c>
      <c r="E173" s="98">
        <f t="shared" si="7"/>
        <v>0</v>
      </c>
      <c r="F173" s="98">
        <f t="shared" si="7"/>
        <v>16470</v>
      </c>
      <c r="G173" s="98">
        <f t="shared" si="7"/>
        <v>164.7</v>
      </c>
      <c r="H173" s="98">
        <f t="shared" si="7"/>
        <v>0</v>
      </c>
      <c r="I173" s="98">
        <f t="shared" si="7"/>
        <v>16305.3</v>
      </c>
      <c r="L173" s="66"/>
    </row>
    <row r="174" ht="24">
      <c r="L174" s="66"/>
    </row>
    <row r="175" ht="24">
      <c r="L175" s="66"/>
    </row>
    <row r="176" spans="3:12" ht="24">
      <c r="C176" s="137" t="s">
        <v>82</v>
      </c>
      <c r="D176" s="137"/>
      <c r="E176" s="137"/>
      <c r="F176" s="137"/>
      <c r="L176" s="66"/>
    </row>
    <row r="177" spans="2:12" ht="24">
      <c r="B177" s="99"/>
      <c r="C177" s="137" t="s">
        <v>88</v>
      </c>
      <c r="D177" s="137"/>
      <c r="E177" s="137"/>
      <c r="F177" s="137"/>
      <c r="L177" s="66"/>
    </row>
    <row r="178" spans="2:12" ht="24">
      <c r="B178" s="99"/>
      <c r="C178" s="137" t="s">
        <v>89</v>
      </c>
      <c r="D178" s="137"/>
      <c r="E178" s="137"/>
      <c r="F178" s="137"/>
      <c r="L178" s="66"/>
    </row>
    <row r="179" spans="3:12" ht="24">
      <c r="C179" s="137" t="s">
        <v>90</v>
      </c>
      <c r="D179" s="137"/>
      <c r="E179" s="137"/>
      <c r="F179" s="137"/>
      <c r="L179" s="66"/>
    </row>
    <row r="180" spans="4:12" ht="24">
      <c r="D180" s="67" t="s">
        <v>57</v>
      </c>
      <c r="I180" s="67" t="s">
        <v>58</v>
      </c>
      <c r="L180" s="66"/>
    </row>
    <row r="181" spans="3:12" ht="24">
      <c r="C181" s="63" t="s">
        <v>59</v>
      </c>
      <c r="D181" s="66" t="s">
        <v>60</v>
      </c>
      <c r="H181" s="140" t="s">
        <v>61</v>
      </c>
      <c r="I181" s="141"/>
      <c r="L181" s="66"/>
    </row>
    <row r="182" spans="4:12" ht="24">
      <c r="D182" s="66" t="s">
        <v>62</v>
      </c>
      <c r="H182" s="140" t="s">
        <v>63</v>
      </c>
      <c r="I182" s="141"/>
      <c r="L182" s="66"/>
    </row>
    <row r="183" spans="3:12" ht="24">
      <c r="C183" s="66" t="s">
        <v>64</v>
      </c>
      <c r="H183" s="140"/>
      <c r="I183" s="141"/>
      <c r="L183" s="66"/>
    </row>
    <row r="184" spans="1:12" ht="24">
      <c r="A184" s="66" t="s">
        <v>108</v>
      </c>
      <c r="C184" s="66" t="s">
        <v>65</v>
      </c>
      <c r="I184" s="69"/>
      <c r="L184" s="66"/>
    </row>
    <row r="185" ht="24">
      <c r="L185" s="66"/>
    </row>
    <row r="186" spans="1:12" ht="96">
      <c r="A186" s="73" t="s">
        <v>66</v>
      </c>
      <c r="B186" s="71" t="s">
        <v>67</v>
      </c>
      <c r="C186" s="73" t="s">
        <v>68</v>
      </c>
      <c r="D186" s="73" t="s">
        <v>69</v>
      </c>
      <c r="E186" s="74" t="s">
        <v>70</v>
      </c>
      <c r="F186" s="73" t="s">
        <v>71</v>
      </c>
      <c r="G186" s="140" t="s">
        <v>72</v>
      </c>
      <c r="H186" s="141"/>
      <c r="I186" s="142" t="s">
        <v>73</v>
      </c>
      <c r="L186" s="66"/>
    </row>
    <row r="187" spans="1:12" ht="24">
      <c r="A187" s="79"/>
      <c r="B187" s="100" t="s">
        <v>74</v>
      </c>
      <c r="C187" s="79" t="s">
        <v>75</v>
      </c>
      <c r="D187" s="79" t="s">
        <v>76</v>
      </c>
      <c r="E187" s="80"/>
      <c r="F187" s="79" t="s">
        <v>77</v>
      </c>
      <c r="G187" s="73" t="s">
        <v>78</v>
      </c>
      <c r="H187" s="71" t="s">
        <v>79</v>
      </c>
      <c r="I187" s="143"/>
      <c r="L187" s="66"/>
    </row>
    <row r="188" spans="1:12" ht="24">
      <c r="A188" s="84"/>
      <c r="B188" s="77" t="s">
        <v>80</v>
      </c>
      <c r="C188" s="84"/>
      <c r="D188" s="84"/>
      <c r="E188" s="85"/>
      <c r="F188" s="84"/>
      <c r="G188" s="84" t="s">
        <v>81</v>
      </c>
      <c r="H188" s="82"/>
      <c r="I188" s="144"/>
      <c r="L188" s="66"/>
    </row>
    <row r="189" spans="1:12" ht="24">
      <c r="A189" s="71">
        <v>1</v>
      </c>
      <c r="B189" s="71" t="s">
        <v>109</v>
      </c>
      <c r="C189" s="71" t="s">
        <v>110</v>
      </c>
      <c r="D189" s="101">
        <v>27285</v>
      </c>
      <c r="E189" s="101">
        <v>1785</v>
      </c>
      <c r="F189" s="101">
        <v>25500</v>
      </c>
      <c r="G189" s="101">
        <v>255</v>
      </c>
      <c r="H189" s="102">
        <v>0</v>
      </c>
      <c r="I189" s="101">
        <f>SUM(D189)-G189</f>
        <v>27030</v>
      </c>
      <c r="L189" s="66"/>
    </row>
    <row r="190" spans="1:12" ht="24">
      <c r="A190" s="77"/>
      <c r="B190" s="77" t="s">
        <v>111</v>
      </c>
      <c r="C190" s="77" t="s">
        <v>112</v>
      </c>
      <c r="D190" s="103"/>
      <c r="E190" s="103"/>
      <c r="F190" s="103"/>
      <c r="G190" s="103"/>
      <c r="H190" s="104"/>
      <c r="I190" s="103"/>
      <c r="L190" s="66"/>
    </row>
    <row r="191" spans="1:12" ht="24">
      <c r="A191" s="77"/>
      <c r="B191" s="105" t="s">
        <v>113</v>
      </c>
      <c r="C191" s="77"/>
      <c r="D191" s="103"/>
      <c r="E191" s="103"/>
      <c r="F191" s="103"/>
      <c r="G191" s="103"/>
      <c r="H191" s="104"/>
      <c r="I191" s="103"/>
      <c r="L191" s="66"/>
    </row>
    <row r="192" spans="1:12" ht="24">
      <c r="A192" s="77"/>
      <c r="B192" s="77" t="s">
        <v>114</v>
      </c>
      <c r="C192" s="77"/>
      <c r="D192" s="103"/>
      <c r="E192" s="103"/>
      <c r="F192" s="103"/>
      <c r="G192" s="103"/>
      <c r="H192" s="104"/>
      <c r="I192" s="103"/>
      <c r="L192" s="66"/>
    </row>
    <row r="193" spans="1:12" ht="24">
      <c r="A193" s="82"/>
      <c r="B193" s="82"/>
      <c r="C193" s="82"/>
      <c r="D193" s="93"/>
      <c r="E193" s="93"/>
      <c r="F193" s="93"/>
      <c r="G193" s="93"/>
      <c r="H193" s="94"/>
      <c r="I193" s="103"/>
      <c r="L193" s="66"/>
    </row>
    <row r="194" spans="1:12" ht="24">
      <c r="A194" s="96"/>
      <c r="B194" s="97" t="s">
        <v>13</v>
      </c>
      <c r="C194" s="96"/>
      <c r="D194" s="98">
        <f aca="true" t="shared" si="8" ref="D194:I194">SUM(D189:D193)</f>
        <v>27285</v>
      </c>
      <c r="E194" s="98">
        <f t="shared" si="8"/>
        <v>1785</v>
      </c>
      <c r="F194" s="98">
        <f t="shared" si="8"/>
        <v>25500</v>
      </c>
      <c r="G194" s="98">
        <f t="shared" si="8"/>
        <v>255</v>
      </c>
      <c r="H194" s="98">
        <f t="shared" si="8"/>
        <v>0</v>
      </c>
      <c r="I194" s="98">
        <f t="shared" si="8"/>
        <v>27030</v>
      </c>
      <c r="L194" s="66"/>
    </row>
    <row r="195" ht="24">
      <c r="L195" s="66"/>
    </row>
    <row r="196" ht="24">
      <c r="L196" s="66"/>
    </row>
    <row r="197" spans="3:12" ht="24">
      <c r="C197" s="137" t="s">
        <v>82</v>
      </c>
      <c r="D197" s="137"/>
      <c r="E197" s="137"/>
      <c r="F197" s="137"/>
      <c r="L197" s="66"/>
    </row>
    <row r="198" spans="2:12" ht="24">
      <c r="B198" s="99"/>
      <c r="C198" s="137" t="s">
        <v>88</v>
      </c>
      <c r="D198" s="137"/>
      <c r="E198" s="137"/>
      <c r="F198" s="137"/>
      <c r="L198" s="66"/>
    </row>
    <row r="199" spans="2:12" ht="24">
      <c r="B199" s="99"/>
      <c r="C199" s="137" t="s">
        <v>89</v>
      </c>
      <c r="D199" s="137"/>
      <c r="E199" s="137"/>
      <c r="F199" s="137"/>
      <c r="L199" s="66"/>
    </row>
    <row r="200" spans="3:12" ht="24">
      <c r="C200" s="137" t="s">
        <v>90</v>
      </c>
      <c r="D200" s="137"/>
      <c r="E200" s="137"/>
      <c r="F200" s="137"/>
      <c r="L200" s="66"/>
    </row>
    <row r="204" spans="4:12" ht="24">
      <c r="D204" s="67" t="s">
        <v>57</v>
      </c>
      <c r="I204" s="67" t="s">
        <v>58</v>
      </c>
      <c r="L204" s="66"/>
    </row>
    <row r="205" spans="3:12" ht="24">
      <c r="C205" s="63" t="s">
        <v>59</v>
      </c>
      <c r="D205" s="66" t="s">
        <v>60</v>
      </c>
      <c r="H205" s="140" t="s">
        <v>61</v>
      </c>
      <c r="I205" s="141"/>
      <c r="L205" s="66"/>
    </row>
    <row r="206" spans="4:12" ht="24">
      <c r="D206" s="66" t="s">
        <v>62</v>
      </c>
      <c r="H206" s="140" t="s">
        <v>63</v>
      </c>
      <c r="I206" s="141"/>
      <c r="L206" s="66"/>
    </row>
    <row r="207" spans="3:12" ht="24">
      <c r="C207" s="66" t="s">
        <v>64</v>
      </c>
      <c r="H207" s="140"/>
      <c r="I207" s="141"/>
      <c r="L207" s="66"/>
    </row>
    <row r="208" spans="1:12" ht="24">
      <c r="A208" s="66" t="s">
        <v>115</v>
      </c>
      <c r="C208" s="66" t="s">
        <v>65</v>
      </c>
      <c r="I208" s="69"/>
      <c r="L208" s="66"/>
    </row>
    <row r="209" ht="24">
      <c r="L209" s="66"/>
    </row>
    <row r="210" spans="1:12" ht="96">
      <c r="A210" s="73" t="s">
        <v>66</v>
      </c>
      <c r="B210" s="71" t="s">
        <v>67</v>
      </c>
      <c r="C210" s="73" t="s">
        <v>68</v>
      </c>
      <c r="D210" s="73" t="s">
        <v>69</v>
      </c>
      <c r="E210" s="74" t="s">
        <v>70</v>
      </c>
      <c r="F210" s="73" t="s">
        <v>71</v>
      </c>
      <c r="G210" s="140" t="s">
        <v>72</v>
      </c>
      <c r="H210" s="141"/>
      <c r="I210" s="142" t="s">
        <v>73</v>
      </c>
      <c r="L210" s="66"/>
    </row>
    <row r="211" spans="1:12" ht="24">
      <c r="A211" s="79"/>
      <c r="B211" s="100" t="s">
        <v>74</v>
      </c>
      <c r="C211" s="79" t="s">
        <v>75</v>
      </c>
      <c r="D211" s="79" t="s">
        <v>76</v>
      </c>
      <c r="E211" s="80"/>
      <c r="F211" s="79" t="s">
        <v>77</v>
      </c>
      <c r="G211" s="73" t="s">
        <v>78</v>
      </c>
      <c r="H211" s="71" t="s">
        <v>79</v>
      </c>
      <c r="I211" s="143"/>
      <c r="L211" s="66"/>
    </row>
    <row r="212" spans="1:12" ht="24">
      <c r="A212" s="84"/>
      <c r="B212" s="100" t="s">
        <v>80</v>
      </c>
      <c r="C212" s="84"/>
      <c r="D212" s="84"/>
      <c r="E212" s="85"/>
      <c r="F212" s="84"/>
      <c r="G212" s="84" t="s">
        <v>81</v>
      </c>
      <c r="H212" s="82"/>
      <c r="I212" s="144"/>
      <c r="L212" s="66"/>
    </row>
    <row r="213" spans="1:12" ht="24">
      <c r="A213" s="71">
        <v>1</v>
      </c>
      <c r="B213" s="106" t="s">
        <v>116</v>
      </c>
      <c r="C213" s="71" t="s">
        <v>117</v>
      </c>
      <c r="D213" s="101">
        <v>780000</v>
      </c>
      <c r="E213" s="101">
        <f>D213*7/107</f>
        <v>51028.03738317757</v>
      </c>
      <c r="F213" s="101">
        <f>D213-E213</f>
        <v>728971.9626168224</v>
      </c>
      <c r="G213" s="101">
        <f>F213*1/100</f>
        <v>7289.719626168225</v>
      </c>
      <c r="H213" s="102">
        <v>0</v>
      </c>
      <c r="I213" s="101">
        <f>SUM(D213)-G213</f>
        <v>772710.2803738317</v>
      </c>
      <c r="L213" s="66"/>
    </row>
    <row r="214" spans="1:12" ht="24">
      <c r="A214" s="77"/>
      <c r="B214" s="107" t="s">
        <v>118</v>
      </c>
      <c r="C214" s="77" t="s">
        <v>119</v>
      </c>
      <c r="D214" s="103"/>
      <c r="E214" s="103"/>
      <c r="F214" s="103"/>
      <c r="G214" s="103"/>
      <c r="H214" s="104"/>
      <c r="I214" s="103"/>
      <c r="L214" s="66"/>
    </row>
    <row r="215" spans="1:12" ht="24">
      <c r="A215" s="77"/>
      <c r="B215" s="106" t="s">
        <v>120</v>
      </c>
      <c r="C215" s="77"/>
      <c r="D215" s="103"/>
      <c r="E215" s="103"/>
      <c r="F215" s="103"/>
      <c r="G215" s="103"/>
      <c r="H215" s="104"/>
      <c r="I215" s="103"/>
      <c r="L215" s="66"/>
    </row>
    <row r="216" spans="1:12" ht="24">
      <c r="A216" s="77"/>
      <c r="B216" s="77"/>
      <c r="C216" s="77"/>
      <c r="D216" s="103"/>
      <c r="E216" s="103"/>
      <c r="F216" s="103"/>
      <c r="G216" s="103"/>
      <c r="H216" s="104"/>
      <c r="I216" s="103"/>
      <c r="L216" s="66"/>
    </row>
    <row r="217" spans="1:12" ht="24">
      <c r="A217" s="82"/>
      <c r="B217" s="82"/>
      <c r="C217" s="82"/>
      <c r="D217" s="93"/>
      <c r="E217" s="93"/>
      <c r="F217" s="93"/>
      <c r="G217" s="93"/>
      <c r="H217" s="94"/>
      <c r="I217" s="103"/>
      <c r="L217" s="66"/>
    </row>
    <row r="218" spans="1:12" ht="24">
      <c r="A218" s="96"/>
      <c r="B218" s="97" t="s">
        <v>13</v>
      </c>
      <c r="C218" s="96"/>
      <c r="D218" s="98">
        <f aca="true" t="shared" si="9" ref="D218:I218">SUM(D213:D217)</f>
        <v>780000</v>
      </c>
      <c r="E218" s="98">
        <f t="shared" si="9"/>
        <v>51028.03738317757</v>
      </c>
      <c r="F218" s="98">
        <f t="shared" si="9"/>
        <v>728971.9626168224</v>
      </c>
      <c r="G218" s="98">
        <f t="shared" si="9"/>
        <v>7289.719626168225</v>
      </c>
      <c r="H218" s="98">
        <f t="shared" si="9"/>
        <v>0</v>
      </c>
      <c r="I218" s="98">
        <f t="shared" si="9"/>
        <v>772710.2803738317</v>
      </c>
      <c r="L218" s="66"/>
    </row>
    <row r="219" ht="24">
      <c r="L219" s="66"/>
    </row>
    <row r="220" ht="24">
      <c r="L220" s="66"/>
    </row>
    <row r="221" spans="3:12" ht="24">
      <c r="C221" s="137" t="s">
        <v>82</v>
      </c>
      <c r="D221" s="137"/>
      <c r="E221" s="137"/>
      <c r="F221" s="137"/>
      <c r="L221" s="66"/>
    </row>
    <row r="222" spans="2:12" ht="24">
      <c r="B222" s="99"/>
      <c r="C222" s="137" t="s">
        <v>88</v>
      </c>
      <c r="D222" s="137"/>
      <c r="E222" s="137"/>
      <c r="F222" s="137"/>
      <c r="L222" s="66"/>
    </row>
    <row r="223" spans="2:12" ht="24">
      <c r="B223" s="99"/>
      <c r="C223" s="137" t="s">
        <v>89</v>
      </c>
      <c r="D223" s="137"/>
      <c r="E223" s="137"/>
      <c r="F223" s="137"/>
      <c r="L223" s="66"/>
    </row>
    <row r="224" spans="3:12" ht="24">
      <c r="C224" s="137" t="s">
        <v>90</v>
      </c>
      <c r="D224" s="137"/>
      <c r="E224" s="137"/>
      <c r="F224" s="137"/>
      <c r="L224" s="66"/>
    </row>
  </sheetData>
  <sheetProtection/>
  <mergeCells count="92">
    <mergeCell ref="H3:I3"/>
    <mergeCell ref="H4:I4"/>
    <mergeCell ref="H5:I5"/>
    <mergeCell ref="H24:I24"/>
    <mergeCell ref="H25:I25"/>
    <mergeCell ref="G8:H8"/>
    <mergeCell ref="I8:I10"/>
    <mergeCell ref="C18:F18"/>
    <mergeCell ref="C19:F19"/>
    <mergeCell ref="C20:F20"/>
    <mergeCell ref="H26:I26"/>
    <mergeCell ref="G29:H29"/>
    <mergeCell ref="I29:I31"/>
    <mergeCell ref="C39:F39"/>
    <mergeCell ref="C40:F40"/>
    <mergeCell ref="C41:F41"/>
    <mergeCell ref="C42:F42"/>
    <mergeCell ref="H46:I46"/>
    <mergeCell ref="H47:I47"/>
    <mergeCell ref="H48:I48"/>
    <mergeCell ref="G51:H51"/>
    <mergeCell ref="I51:I53"/>
    <mergeCell ref="C62:F62"/>
    <mergeCell ref="C63:F63"/>
    <mergeCell ref="C64:F64"/>
    <mergeCell ref="C65:F65"/>
    <mergeCell ref="H69:I69"/>
    <mergeCell ref="H70:I70"/>
    <mergeCell ref="H71:I71"/>
    <mergeCell ref="G74:H74"/>
    <mergeCell ref="I74:I76"/>
    <mergeCell ref="C85:F85"/>
    <mergeCell ref="C86:F86"/>
    <mergeCell ref="C87:F87"/>
    <mergeCell ref="C88:F88"/>
    <mergeCell ref="H92:I92"/>
    <mergeCell ref="H93:I93"/>
    <mergeCell ref="H94:I94"/>
    <mergeCell ref="G97:H97"/>
    <mergeCell ref="I97:I99"/>
    <mergeCell ref="C108:F108"/>
    <mergeCell ref="C109:F109"/>
    <mergeCell ref="C110:F110"/>
    <mergeCell ref="C111:F111"/>
    <mergeCell ref="H115:I115"/>
    <mergeCell ref="H116:I116"/>
    <mergeCell ref="H117:I117"/>
    <mergeCell ref="G120:H120"/>
    <mergeCell ref="I120:I122"/>
    <mergeCell ref="C131:F131"/>
    <mergeCell ref="C132:F132"/>
    <mergeCell ref="C133:F133"/>
    <mergeCell ref="C134:F134"/>
    <mergeCell ref="H138:I138"/>
    <mergeCell ref="H139:I139"/>
    <mergeCell ref="H140:I140"/>
    <mergeCell ref="G143:H143"/>
    <mergeCell ref="I143:I145"/>
    <mergeCell ref="C154:F154"/>
    <mergeCell ref="C155:F155"/>
    <mergeCell ref="C156:F156"/>
    <mergeCell ref="C157:F157"/>
    <mergeCell ref="H160:I160"/>
    <mergeCell ref="H161:I161"/>
    <mergeCell ref="H162:I162"/>
    <mergeCell ref="G165:H165"/>
    <mergeCell ref="I165:I167"/>
    <mergeCell ref="C176:F176"/>
    <mergeCell ref="C177:F177"/>
    <mergeCell ref="C178:F178"/>
    <mergeCell ref="C179:F179"/>
    <mergeCell ref="H181:I181"/>
    <mergeCell ref="H182:I182"/>
    <mergeCell ref="H183:I183"/>
    <mergeCell ref="G186:H186"/>
    <mergeCell ref="I186:I188"/>
    <mergeCell ref="C197:F197"/>
    <mergeCell ref="C198:F198"/>
    <mergeCell ref="C199:F199"/>
    <mergeCell ref="C200:F200"/>
    <mergeCell ref="H205:I205"/>
    <mergeCell ref="H206:I206"/>
    <mergeCell ref="C224:F224"/>
    <mergeCell ref="A1:I1"/>
    <mergeCell ref="C2:F2"/>
    <mergeCell ref="A22:I22"/>
    <mergeCell ref="H207:I207"/>
    <mergeCell ref="G210:H210"/>
    <mergeCell ref="I210:I212"/>
    <mergeCell ref="C221:F221"/>
    <mergeCell ref="C222:F222"/>
    <mergeCell ref="C223:F223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15" sqref="G15"/>
    </sheetView>
  </sheetViews>
  <sheetFormatPr defaultColWidth="9.140625" defaultRowHeight="21.75" customHeight="1"/>
  <cols>
    <col min="1" max="1" width="59.28125" style="99" customWidth="1"/>
    <col min="2" max="2" width="8.140625" style="69" customWidth="1"/>
    <col min="3" max="3" width="3.421875" style="69" customWidth="1"/>
    <col min="4" max="4" width="8.140625" style="69" customWidth="1"/>
    <col min="5" max="16384" width="9.140625" style="99" customWidth="1"/>
  </cols>
  <sheetData>
    <row r="1" spans="1:4" ht="21.75" customHeight="1">
      <c r="A1" s="145" t="s">
        <v>129</v>
      </c>
      <c r="B1" s="145"/>
      <c r="C1" s="145"/>
      <c r="D1" s="145"/>
    </row>
    <row r="2" spans="1:4" ht="21.75" customHeight="1">
      <c r="A2" s="146" t="s">
        <v>130</v>
      </c>
      <c r="B2" s="146"/>
      <c r="C2" s="146"/>
      <c r="D2" s="146"/>
    </row>
    <row r="3" spans="1:4" ht="21.75" customHeight="1">
      <c r="A3" s="147" t="s">
        <v>131</v>
      </c>
      <c r="B3" s="147"/>
      <c r="C3" s="147"/>
      <c r="D3" s="147"/>
    </row>
    <row r="4" spans="1:4" ht="21.75" customHeight="1" thickBot="1">
      <c r="A4" s="148" t="s">
        <v>132</v>
      </c>
      <c r="B4" s="148"/>
      <c r="C4" s="148"/>
      <c r="D4" s="148"/>
    </row>
    <row r="5" spans="1:4" s="109" customFormat="1" ht="21.75" customHeight="1">
      <c r="A5" s="111" t="s">
        <v>133</v>
      </c>
      <c r="B5" s="110"/>
      <c r="C5" s="110"/>
      <c r="D5" s="112" t="s">
        <v>134</v>
      </c>
    </row>
    <row r="6" spans="1:4" ht="21.75" customHeight="1">
      <c r="A6" s="99" t="s">
        <v>135</v>
      </c>
      <c r="B6" s="109" t="s">
        <v>134</v>
      </c>
      <c r="C6" s="109"/>
      <c r="D6" s="112"/>
    </row>
    <row r="7" spans="1:4" ht="21.75" customHeight="1">
      <c r="A7" s="99" t="s">
        <v>136</v>
      </c>
      <c r="B7" s="109" t="s">
        <v>134</v>
      </c>
      <c r="C7" s="109"/>
      <c r="D7" s="109"/>
    </row>
    <row r="8" spans="1:4" ht="21.75" customHeight="1">
      <c r="A8" s="99" t="s">
        <v>137</v>
      </c>
      <c r="B8" s="109" t="s">
        <v>134</v>
      </c>
      <c r="C8" s="109"/>
      <c r="D8" s="109"/>
    </row>
    <row r="9" spans="1:4" ht="21.75" customHeight="1">
      <c r="A9" s="99" t="s">
        <v>138</v>
      </c>
      <c r="B9" s="109" t="s">
        <v>134</v>
      </c>
      <c r="C9" s="109"/>
      <c r="D9" s="109"/>
    </row>
    <row r="10" spans="1:4" ht="21.75" customHeight="1">
      <c r="A10" s="99" t="s">
        <v>139</v>
      </c>
      <c r="B10" s="108" t="s">
        <v>134</v>
      </c>
      <c r="C10" s="109"/>
      <c r="D10" s="108" t="s">
        <v>134</v>
      </c>
    </row>
    <row r="11" spans="1:4" ht="21.75" customHeight="1">
      <c r="A11" s="99" t="s">
        <v>140</v>
      </c>
      <c r="B11" s="109"/>
      <c r="C11" s="109"/>
      <c r="D11" s="109" t="s">
        <v>134</v>
      </c>
    </row>
    <row r="12" spans="1:4" ht="21.75" customHeight="1">
      <c r="A12" s="99" t="s">
        <v>141</v>
      </c>
      <c r="B12" s="109" t="s">
        <v>134</v>
      </c>
      <c r="C12" s="109"/>
      <c r="D12" s="109"/>
    </row>
    <row r="13" spans="1:4" ht="21.75" customHeight="1">
      <c r="A13" s="99" t="s">
        <v>142</v>
      </c>
      <c r="B13" s="109" t="s">
        <v>134</v>
      </c>
      <c r="C13" s="109"/>
      <c r="D13" s="109"/>
    </row>
    <row r="14" spans="1:4" ht="21.75" customHeight="1">
      <c r="A14" s="99" t="s">
        <v>143</v>
      </c>
      <c r="B14" s="109" t="s">
        <v>134</v>
      </c>
      <c r="C14" s="109"/>
      <c r="D14" s="109"/>
    </row>
    <row r="15" spans="1:4" ht="21.75" customHeight="1">
      <c r="A15" s="99" t="s">
        <v>144</v>
      </c>
      <c r="B15" s="108" t="s">
        <v>134</v>
      </c>
      <c r="C15" s="109"/>
      <c r="D15" s="108" t="s">
        <v>134</v>
      </c>
    </row>
    <row r="16" spans="1:4" ht="21.75" customHeight="1" thickBot="1">
      <c r="A16" s="99" t="s">
        <v>145</v>
      </c>
      <c r="B16" s="109"/>
      <c r="C16" s="109"/>
      <c r="D16" s="113" t="s">
        <v>134</v>
      </c>
    </row>
    <row r="17" ht="21.75" customHeight="1" thickTop="1"/>
    <row r="19" spans="1:4" ht="21.75" customHeight="1">
      <c r="A19" s="156"/>
      <c r="B19" s="156"/>
      <c r="C19" s="156"/>
      <c r="D19" s="156"/>
    </row>
    <row r="20" spans="1:4" ht="21.75" customHeight="1">
      <c r="A20" s="156"/>
      <c r="B20" s="156"/>
      <c r="C20" s="156"/>
      <c r="D20" s="156"/>
    </row>
    <row r="21" spans="1:4" ht="21.75" customHeight="1">
      <c r="A21" s="156"/>
      <c r="B21" s="156"/>
      <c r="C21" s="156"/>
      <c r="D21" s="15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fin70</cp:lastModifiedBy>
  <cp:lastPrinted>2016-05-02T07:17:12Z</cp:lastPrinted>
  <dcterms:created xsi:type="dcterms:W3CDTF">2009-06-02T03:49:13Z</dcterms:created>
  <dcterms:modified xsi:type="dcterms:W3CDTF">2016-05-11T05:51:59Z</dcterms:modified>
  <cp:category/>
  <cp:version/>
  <cp:contentType/>
  <cp:contentStatus/>
</cp:coreProperties>
</file>